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Dekabr\"/>
    </mc:Choice>
  </mc:AlternateContent>
  <bookViews>
    <workbookView xWindow="0" yWindow="0" windowWidth="22395" windowHeight="11295" tabRatio="851" firstSheet="61" activeTab="68"/>
  </bookViews>
  <sheets>
    <sheet name="Специал ОФО МА " sheetId="165" r:id="rId1"/>
    <sheet name="Бак ОФО МА" sheetId="191" r:id="rId2"/>
    <sheet name="Бак ЗФО МА" sheetId="192" r:id="rId3"/>
    <sheet name="Маг ОФО МА" sheetId="193" r:id="rId4"/>
    <sheet name="Маг ЗФО МА" sheetId="194" r:id="rId5"/>
    <sheet name="Бакалавр ОФО АСИА" sheetId="107" r:id="rId6"/>
    <sheet name="Бакалавр ЗФО АСИА" sheetId="106" r:id="rId7"/>
    <sheet name="МАГ ОФО АСИА" sheetId="111" r:id="rId8"/>
    <sheet name="МАГ ЗФО АСИА" sheetId="110" state="hidden" r:id="rId9"/>
    <sheet name=" МАГ ЗФО АСА" sheetId="184" r:id="rId10"/>
    <sheet name="Бакалавр ОФО АТА" sheetId="113" r:id="rId11"/>
    <sheet name="Бакалавр ЗФО АTA" sheetId="115" r:id="rId12"/>
    <sheet name="Специалист ОФО АTA" sheetId="117" r:id="rId13"/>
    <sheet name="МАГ ОФО АTA" sheetId="121" r:id="rId14"/>
    <sheet name="МАГ ЗФО АTA" sheetId="120" r:id="rId15"/>
    <sheet name="Бакалавр ОФО ИЭиУ" sheetId="122" r:id="rId16"/>
    <sheet name="Бакалав ЗФО ИЭиУ" sheetId="175" r:id="rId17"/>
    <sheet name="Бакалав ОЗФО ИЭиУ" sheetId="186" r:id="rId18"/>
    <sheet name="МАГ ОФО ИЭиУ" sheetId="124" r:id="rId19"/>
    <sheet name="МАГ ЗФО ИЭиУ" sheetId="125" r:id="rId20"/>
    <sheet name="Бак ОФО ГПА" sheetId="130" state="hidden" r:id="rId21"/>
    <sheet name="БАК ОФО   ГПА" sheetId="167" r:id="rId22"/>
    <sheet name="БАК ОЗО ГПА" sheetId="131" r:id="rId23"/>
    <sheet name="Бак ЗФО ГПА" sheetId="132" r:id="rId24"/>
    <sheet name="Спец ОФО ГПА" sheetId="133" r:id="rId25"/>
    <sheet name="Спец ЗФО ГПА" sheetId="134" r:id="rId26"/>
    <sheet name="МАГ ОФО ГПА" sheetId="135" r:id="rId27"/>
    <sheet name="МАГ ЗФО ГПА" sheetId="137" r:id="rId28"/>
    <sheet name="Бак ОФО ЕИСН" sheetId="140" r:id="rId29"/>
    <sheet name="Бак ЗФО ЕИСН" sheetId="138" r:id="rId30"/>
    <sheet name="Маг ОФО ЕИСН" sheetId="139" r:id="rId31"/>
    <sheet name="МАГ ЗФО ЕИСН" sheetId="141" r:id="rId32"/>
    <sheet name="Бак ОФО СЕГИ" sheetId="143" r:id="rId33"/>
    <sheet name="Бак ОЗФО СЕГИ" sheetId="168" r:id="rId34"/>
    <sheet name="Бак ЗФО СЕГИ" sheetId="144" r:id="rId35"/>
    <sheet name="Маг. ОЗФО СЕГИ" sheetId="185" r:id="rId36"/>
    <sheet name="Маг ЗФО СЕГИ" sheetId="142" r:id="rId37"/>
    <sheet name="Маг ОФО СЕГИ" sheetId="145" state="hidden" r:id="rId38"/>
    <sheet name="Бак ОФО ФТИ" sheetId="151" r:id="rId39"/>
    <sheet name="Бак ЗФО ФТИ" sheetId="152" r:id="rId40"/>
    <sheet name="Маг ОФО ФТИ" sheetId="153" r:id="rId41"/>
    <sheet name="Маг ЗФО ФТИ" sheetId="154" r:id="rId42"/>
    <sheet name="Бак ОФО ИПОМ" sheetId="156" r:id="rId43"/>
    <sheet name="Бак ЗФО ИПОМ" sheetId="155" r:id="rId44"/>
    <sheet name="Бак ОЗФО ИПОМ" sheetId="187" r:id="rId45"/>
    <sheet name="Бак ОФО ИБТЭиФ " sheetId="188" r:id="rId46"/>
    <sheet name="Бак ЗФО ИБТЭиФ" sheetId="189" r:id="rId47"/>
    <sheet name="Бак ОЗФО ИБТЭиФ" sheetId="190" r:id="rId48"/>
    <sheet name="Спец ОФО ИБТЭиФ" sheetId="195" r:id="rId49"/>
    <sheet name="Маг ОФО ИБТЭиФ" sheetId="196" r:id="rId50"/>
    <sheet name="Маг ОЗФО ИБТЭиФ" sheetId="197" r:id="rId51"/>
    <sheet name="Бак ОФО ТА" sheetId="159" r:id="rId52"/>
    <sheet name="Бак ЗФО ТА" sheetId="160" r:id="rId53"/>
    <sheet name="Бак ОЗФО ТА" sheetId="161" r:id="rId54"/>
    <sheet name="Маг ОФО ТА" sheetId="162" r:id="rId55"/>
    <sheet name="Маг ЗФО ТА" sheetId="163" r:id="rId56"/>
    <sheet name="Маг ОЗФО ТА" sheetId="164" state="hidden" r:id="rId57"/>
    <sheet name=" Маг ОЗФО ТА" sheetId="182" r:id="rId58"/>
    <sheet name="Бак ОФО ИММиД" sheetId="177" r:id="rId59"/>
    <sheet name="Бак ЗФО ИММиД" sheetId="178" r:id="rId60"/>
    <sheet name="Бак ОЗФО ИММиД" sheetId="180" r:id="rId61"/>
    <sheet name="Спец. ИММиД" sheetId="176" r:id="rId62"/>
    <sheet name="Маг ОФО ИММиД" sheetId="179" r:id="rId63"/>
    <sheet name="Маг ЗФО ИММиД" sheetId="181" r:id="rId64"/>
    <sheet name="Бак ОФО ИФ" sheetId="171" r:id="rId65"/>
    <sheet name="Бак ЗФО ИФ" sheetId="173" r:id="rId66"/>
    <sheet name="Маг ОФО ИФ" sheetId="172" r:id="rId67"/>
    <sheet name="Маг ЗФО ИФ" sheetId="170" r:id="rId68"/>
    <sheet name="Свод по ВО " sheetId="158" r:id="rId69"/>
  </sheets>
  <externalReferences>
    <externalReference r:id="rId70"/>
    <externalReference r:id="rId71"/>
    <externalReference r:id="rId72"/>
  </externalReferences>
  <definedNames>
    <definedName name="_xlnm.Print_Area" localSheetId="21">'БАК ОФО   ГПА'!$A$1:$X$73</definedName>
    <definedName name="_xlnm.Print_Area" localSheetId="51">'Бак ОФО ТА'!$A$1:$T$119</definedName>
    <definedName name="_xlnm.Print_Area" localSheetId="5">'Бакалавр ОФО АСИА'!$A$1:$T$29</definedName>
    <definedName name="_xlnm.Print_Area" localSheetId="54">'Маг ОФО ТА'!$A$1:$J$114</definedName>
    <definedName name="_xlnm.Print_Area" localSheetId="68">'Свод по ВО '!$A$1:$AM$85</definedName>
    <definedName name="_xlnm.Print_Area" localSheetId="25">'Спец ЗФО ГПА'!$A$1:$Z$29</definedName>
  </definedNames>
  <calcPr calcId="162913"/>
</workbook>
</file>

<file path=xl/calcChain.xml><?xml version="1.0" encoding="utf-8"?>
<calcChain xmlns="http://schemas.openxmlformats.org/spreadsheetml/2006/main">
  <c r="D77" i="158" l="1"/>
  <c r="P33" i="122"/>
  <c r="N23" i="122"/>
  <c r="O23" i="122"/>
  <c r="P18" i="122"/>
  <c r="P19" i="122"/>
  <c r="P20" i="122"/>
  <c r="P21" i="122"/>
  <c r="P22" i="122"/>
  <c r="P23" i="122"/>
  <c r="N19" i="122"/>
  <c r="O19" i="122"/>
  <c r="N20" i="122"/>
  <c r="O20" i="122"/>
  <c r="N21" i="122"/>
  <c r="O21" i="122"/>
  <c r="N22" i="122"/>
  <c r="O22" i="122"/>
  <c r="O18" i="122"/>
  <c r="N15" i="122"/>
  <c r="P15" i="122" s="1"/>
  <c r="O15" i="122"/>
  <c r="P13" i="122"/>
  <c r="P14" i="122"/>
  <c r="I32" i="125"/>
  <c r="I34" i="125" s="1"/>
  <c r="H32" i="125"/>
  <c r="H34" i="125" s="1"/>
  <c r="E32" i="125"/>
  <c r="I31" i="125"/>
  <c r="I33" i="125" s="1"/>
  <c r="H31" i="125"/>
  <c r="H33" i="125" s="1"/>
  <c r="F31" i="125"/>
  <c r="F33" i="125" s="1"/>
  <c r="E31" i="125"/>
  <c r="E33" i="125" s="1"/>
  <c r="C31" i="125"/>
  <c r="C33" i="125" s="1"/>
  <c r="B31" i="125"/>
  <c r="B33" i="125" s="1"/>
  <c r="L30" i="125"/>
  <c r="K30" i="125"/>
  <c r="J30" i="125"/>
  <c r="G30" i="125"/>
  <c r="D30" i="125"/>
  <c r="M30" i="125" s="1"/>
  <c r="L29" i="125"/>
  <c r="K29" i="125"/>
  <c r="J29" i="125"/>
  <c r="G29" i="125"/>
  <c r="D29" i="125"/>
  <c r="M29" i="125" s="1"/>
  <c r="L28" i="125"/>
  <c r="K28" i="125"/>
  <c r="J28" i="125"/>
  <c r="G28" i="125"/>
  <c r="D28" i="125"/>
  <c r="M28" i="125" s="1"/>
  <c r="L27" i="125"/>
  <c r="K27" i="125"/>
  <c r="J27" i="125"/>
  <c r="G27" i="125"/>
  <c r="D27" i="125"/>
  <c r="M27" i="125" s="1"/>
  <c r="L26" i="125"/>
  <c r="L31" i="125" s="1"/>
  <c r="L33" i="125" s="1"/>
  <c r="K26" i="125"/>
  <c r="K31" i="125" s="1"/>
  <c r="K33" i="125" s="1"/>
  <c r="J26" i="125"/>
  <c r="J31" i="125" s="1"/>
  <c r="J33" i="125" s="1"/>
  <c r="G26" i="125"/>
  <c r="G31" i="125" s="1"/>
  <c r="G33" i="125" s="1"/>
  <c r="D26" i="125"/>
  <c r="M26" i="125" s="1"/>
  <c r="M31" i="125" s="1"/>
  <c r="M33" i="125" s="1"/>
  <c r="I24" i="125"/>
  <c r="H24" i="125"/>
  <c r="F24" i="125"/>
  <c r="F32" i="125" s="1"/>
  <c r="E24" i="125"/>
  <c r="C24" i="125"/>
  <c r="C32" i="125" s="1"/>
  <c r="B24" i="125"/>
  <c r="B32" i="125" s="1"/>
  <c r="L23" i="125"/>
  <c r="K23" i="125"/>
  <c r="J23" i="125"/>
  <c r="G23" i="125"/>
  <c r="D23" i="125"/>
  <c r="M23" i="125" s="1"/>
  <c r="L22" i="125"/>
  <c r="K22" i="125"/>
  <c r="J22" i="125"/>
  <c r="G22" i="125"/>
  <c r="D22" i="125"/>
  <c r="M22" i="125" s="1"/>
  <c r="L21" i="125"/>
  <c r="K21" i="125"/>
  <c r="J21" i="125"/>
  <c r="G21" i="125"/>
  <c r="D21" i="125"/>
  <c r="M21" i="125" s="1"/>
  <c r="L20" i="125"/>
  <c r="K20" i="125"/>
  <c r="J20" i="125"/>
  <c r="G20" i="125"/>
  <c r="G24" i="125" s="1"/>
  <c r="G32" i="125" s="1"/>
  <c r="D20" i="125"/>
  <c r="M20" i="125" s="1"/>
  <c r="L19" i="125"/>
  <c r="L24" i="125" s="1"/>
  <c r="L32" i="125" s="1"/>
  <c r="K19" i="125"/>
  <c r="K24" i="125" s="1"/>
  <c r="K32" i="125" s="1"/>
  <c r="K34" i="125" s="1"/>
  <c r="J19" i="125"/>
  <c r="J24" i="125" s="1"/>
  <c r="J32" i="125" s="1"/>
  <c r="G19" i="125"/>
  <c r="D19" i="125"/>
  <c r="M19" i="125" s="1"/>
  <c r="L15" i="125"/>
  <c r="I15" i="125"/>
  <c r="H15" i="125"/>
  <c r="J15" i="125" s="1"/>
  <c r="F15" i="125"/>
  <c r="E15" i="125"/>
  <c r="G15" i="125" s="1"/>
  <c r="D15" i="125"/>
  <c r="C15" i="125"/>
  <c r="B15" i="125"/>
  <c r="K15" i="125" s="1"/>
  <c r="M15" i="125" s="1"/>
  <c r="L14" i="125"/>
  <c r="I14" i="125"/>
  <c r="H14" i="125"/>
  <c r="J14" i="125" s="1"/>
  <c r="F14" i="125"/>
  <c r="E14" i="125"/>
  <c r="G14" i="125" s="1"/>
  <c r="D14" i="125"/>
  <c r="C14" i="125"/>
  <c r="B14" i="125"/>
  <c r="K14" i="125" s="1"/>
  <c r="M14" i="125" s="1"/>
  <c r="L13" i="125"/>
  <c r="I13" i="125"/>
  <c r="H13" i="125"/>
  <c r="J13" i="125" s="1"/>
  <c r="F13" i="125"/>
  <c r="E13" i="125"/>
  <c r="G13" i="125" s="1"/>
  <c r="D13" i="125"/>
  <c r="C13" i="125"/>
  <c r="B13" i="125"/>
  <c r="K13" i="125" s="1"/>
  <c r="M13" i="125" s="1"/>
  <c r="L12" i="125"/>
  <c r="I12" i="125"/>
  <c r="H12" i="125"/>
  <c r="J12" i="125" s="1"/>
  <c r="F12" i="125"/>
  <c r="E12" i="125"/>
  <c r="G12" i="125" s="1"/>
  <c r="D12" i="125"/>
  <c r="C12" i="125"/>
  <c r="B12" i="125"/>
  <c r="K12" i="125" s="1"/>
  <c r="M12" i="125" s="1"/>
  <c r="L11" i="125"/>
  <c r="L16" i="125" s="1"/>
  <c r="I11" i="125"/>
  <c r="I16" i="125" s="1"/>
  <c r="H11" i="125"/>
  <c r="H16" i="125" s="1"/>
  <c r="F11" i="125"/>
  <c r="F16" i="125" s="1"/>
  <c r="E11" i="125"/>
  <c r="E16" i="125" s="1"/>
  <c r="D11" i="125"/>
  <c r="D16" i="125" s="1"/>
  <c r="C11" i="125"/>
  <c r="C16" i="125" s="1"/>
  <c r="B11" i="125"/>
  <c r="K11" i="125" s="1"/>
  <c r="C36" i="124"/>
  <c r="F34" i="124"/>
  <c r="F36" i="124" s="1"/>
  <c r="E34" i="124"/>
  <c r="E36" i="124" s="1"/>
  <c r="C34" i="124"/>
  <c r="B34" i="124"/>
  <c r="B36" i="124" s="1"/>
  <c r="J33" i="124"/>
  <c r="I33" i="124"/>
  <c r="H33" i="124"/>
  <c r="G33" i="124"/>
  <c r="D33" i="124"/>
  <c r="I32" i="124"/>
  <c r="H32" i="124"/>
  <c r="G32" i="124"/>
  <c r="G15" i="124" s="1"/>
  <c r="D32" i="124"/>
  <c r="J32" i="124" s="1"/>
  <c r="I31" i="124"/>
  <c r="H31" i="124"/>
  <c r="G31" i="124"/>
  <c r="D31" i="124"/>
  <c r="J31" i="124" s="1"/>
  <c r="I30" i="124"/>
  <c r="I34" i="124" s="1"/>
  <c r="I36" i="124" s="1"/>
  <c r="H30" i="124"/>
  <c r="G30" i="124"/>
  <c r="D30" i="124"/>
  <c r="J30" i="124" s="1"/>
  <c r="I29" i="124"/>
  <c r="H29" i="124"/>
  <c r="G29" i="124"/>
  <c r="D29" i="124"/>
  <c r="J29" i="124" s="1"/>
  <c r="I28" i="124"/>
  <c r="H28" i="124"/>
  <c r="H34" i="124" s="1"/>
  <c r="H36" i="124" s="1"/>
  <c r="G28" i="124"/>
  <c r="G34" i="124" s="1"/>
  <c r="G36" i="124" s="1"/>
  <c r="D28" i="124"/>
  <c r="D34" i="124" s="1"/>
  <c r="D36" i="124" s="1"/>
  <c r="F26" i="124"/>
  <c r="F35" i="124" s="1"/>
  <c r="F37" i="124" s="1"/>
  <c r="E26" i="124"/>
  <c r="E35" i="124" s="1"/>
  <c r="C26" i="124"/>
  <c r="C35" i="124" s="1"/>
  <c r="C37" i="124" s="1"/>
  <c r="B26" i="124"/>
  <c r="B35" i="124" s="1"/>
  <c r="B37" i="124" s="1"/>
  <c r="I25" i="124"/>
  <c r="J25" i="124" s="1"/>
  <c r="H25" i="124"/>
  <c r="G25" i="124"/>
  <c r="D25" i="124"/>
  <c r="J24" i="124"/>
  <c r="I24" i="124"/>
  <c r="H24" i="124"/>
  <c r="G24" i="124"/>
  <c r="D24" i="124"/>
  <c r="D15" i="124" s="1"/>
  <c r="I23" i="124"/>
  <c r="H23" i="124"/>
  <c r="J23" i="124" s="1"/>
  <c r="G23" i="124"/>
  <c r="G14" i="124" s="1"/>
  <c r="D23" i="124"/>
  <c r="I22" i="124"/>
  <c r="H22" i="124"/>
  <c r="H26" i="124" s="1"/>
  <c r="H35" i="124" s="1"/>
  <c r="H37" i="124" s="1"/>
  <c r="G22" i="124"/>
  <c r="D22" i="124"/>
  <c r="I21" i="124"/>
  <c r="J21" i="124" s="1"/>
  <c r="H21" i="124"/>
  <c r="G21" i="124"/>
  <c r="D21" i="124"/>
  <c r="J20" i="124"/>
  <c r="I20" i="124"/>
  <c r="I26" i="124" s="1"/>
  <c r="I35" i="124" s="1"/>
  <c r="H20" i="124"/>
  <c r="G20" i="124"/>
  <c r="G26" i="124" s="1"/>
  <c r="G35" i="124" s="1"/>
  <c r="G37" i="124" s="1"/>
  <c r="D20" i="124"/>
  <c r="D11" i="124" s="1"/>
  <c r="H16" i="124"/>
  <c r="G16" i="124"/>
  <c r="F16" i="124"/>
  <c r="E16" i="124"/>
  <c r="D16" i="124"/>
  <c r="C16" i="124"/>
  <c r="I16" i="124" s="1"/>
  <c r="B16" i="124"/>
  <c r="I15" i="124"/>
  <c r="F15" i="124"/>
  <c r="E15" i="124"/>
  <c r="C15" i="124"/>
  <c r="B15" i="124"/>
  <c r="H15" i="124" s="1"/>
  <c r="J15" i="124" s="1"/>
  <c r="F14" i="124"/>
  <c r="E14" i="124"/>
  <c r="D14" i="124"/>
  <c r="C14" i="124"/>
  <c r="I14" i="124" s="1"/>
  <c r="B14" i="124"/>
  <c r="H14" i="124" s="1"/>
  <c r="J14" i="124" s="1"/>
  <c r="G13" i="124"/>
  <c r="F13" i="124"/>
  <c r="E13" i="124"/>
  <c r="D13" i="124"/>
  <c r="C13" i="124"/>
  <c r="I13" i="124" s="1"/>
  <c r="B13" i="124"/>
  <c r="H13" i="124" s="1"/>
  <c r="J13" i="124" s="1"/>
  <c r="H12" i="124"/>
  <c r="G12" i="124"/>
  <c r="F12" i="124"/>
  <c r="E12" i="124"/>
  <c r="D12" i="124"/>
  <c r="C12" i="124"/>
  <c r="I12" i="124" s="1"/>
  <c r="B12" i="124"/>
  <c r="I11" i="124"/>
  <c r="I17" i="124" s="1"/>
  <c r="F11" i="124"/>
  <c r="F17" i="124" s="1"/>
  <c r="E11" i="124"/>
  <c r="E17" i="124" s="1"/>
  <c r="C11" i="124"/>
  <c r="B11" i="124"/>
  <c r="B17" i="124" s="1"/>
  <c r="O31" i="175"/>
  <c r="O33" i="175" s="1"/>
  <c r="N31" i="175"/>
  <c r="N33" i="175" s="1"/>
  <c r="L31" i="175"/>
  <c r="L33" i="175" s="1"/>
  <c r="K31" i="175"/>
  <c r="K33" i="175" s="1"/>
  <c r="I31" i="175"/>
  <c r="I33" i="175" s="1"/>
  <c r="H31" i="175"/>
  <c r="H33" i="175" s="1"/>
  <c r="G31" i="175"/>
  <c r="G33" i="175" s="1"/>
  <c r="F31" i="175"/>
  <c r="F33" i="175" s="1"/>
  <c r="E31" i="175"/>
  <c r="E33" i="175" s="1"/>
  <c r="P30" i="175"/>
  <c r="M30" i="175"/>
  <c r="J30" i="175"/>
  <c r="G30" i="175"/>
  <c r="P29" i="175"/>
  <c r="M29" i="175"/>
  <c r="J29" i="175"/>
  <c r="G29" i="175"/>
  <c r="P28" i="175"/>
  <c r="M28" i="175"/>
  <c r="J28" i="175"/>
  <c r="G28" i="175"/>
  <c r="P27" i="175"/>
  <c r="M27" i="175"/>
  <c r="J27" i="175"/>
  <c r="G27" i="175"/>
  <c r="P26" i="175"/>
  <c r="P31" i="175" s="1"/>
  <c r="P33" i="175" s="1"/>
  <c r="M26" i="175"/>
  <c r="M31" i="175" s="1"/>
  <c r="M33" i="175" s="1"/>
  <c r="J26" i="175"/>
  <c r="J31" i="175" s="1"/>
  <c r="J33" i="175" s="1"/>
  <c r="G26" i="175"/>
  <c r="O24" i="175"/>
  <c r="O32" i="175" s="1"/>
  <c r="O34" i="175" s="1"/>
  <c r="N24" i="175"/>
  <c r="N32" i="175" s="1"/>
  <c r="L24" i="175"/>
  <c r="L32" i="175" s="1"/>
  <c r="L34" i="175" s="1"/>
  <c r="K24" i="175"/>
  <c r="K32" i="175" s="1"/>
  <c r="K34" i="175" s="1"/>
  <c r="I24" i="175"/>
  <c r="I32" i="175" s="1"/>
  <c r="I34" i="175" s="1"/>
  <c r="H24" i="175"/>
  <c r="H32" i="175" s="1"/>
  <c r="G24" i="175"/>
  <c r="G32" i="175" s="1"/>
  <c r="G34" i="175" s="1"/>
  <c r="F24" i="175"/>
  <c r="F32" i="175" s="1"/>
  <c r="F34" i="175" s="1"/>
  <c r="E24" i="175"/>
  <c r="E32" i="175" s="1"/>
  <c r="E34" i="175" s="1"/>
  <c r="P23" i="175"/>
  <c r="M23" i="175"/>
  <c r="J23" i="175"/>
  <c r="G23" i="175"/>
  <c r="P22" i="175"/>
  <c r="M22" i="175"/>
  <c r="J22" i="175"/>
  <c r="G22" i="175"/>
  <c r="P21" i="175"/>
  <c r="M21" i="175"/>
  <c r="J21" i="175"/>
  <c r="G21" i="175"/>
  <c r="P20" i="175"/>
  <c r="M20" i="175"/>
  <c r="J20" i="175"/>
  <c r="G20" i="175"/>
  <c r="P19" i="175"/>
  <c r="P24" i="175" s="1"/>
  <c r="P32" i="175" s="1"/>
  <c r="M19" i="175"/>
  <c r="M24" i="175" s="1"/>
  <c r="M32" i="175" s="1"/>
  <c r="M34" i="175" s="1"/>
  <c r="J19" i="175"/>
  <c r="J24" i="175" s="1"/>
  <c r="J32" i="175" s="1"/>
  <c r="J34" i="175" s="1"/>
  <c r="G19" i="175"/>
  <c r="O15" i="175"/>
  <c r="P15" i="175" s="1"/>
  <c r="N15" i="175"/>
  <c r="L15" i="175"/>
  <c r="K15" i="175"/>
  <c r="M15" i="175" s="1"/>
  <c r="I15" i="175"/>
  <c r="H15" i="175"/>
  <c r="J15" i="175" s="1"/>
  <c r="G15" i="175"/>
  <c r="F15" i="175"/>
  <c r="E15" i="175"/>
  <c r="O14" i="175"/>
  <c r="P14" i="175" s="1"/>
  <c r="N14" i="175"/>
  <c r="L14" i="175"/>
  <c r="K14" i="175"/>
  <c r="M14" i="175" s="1"/>
  <c r="I14" i="175"/>
  <c r="H14" i="175"/>
  <c r="J14" i="175" s="1"/>
  <c r="G14" i="175"/>
  <c r="F14" i="175"/>
  <c r="E14" i="175"/>
  <c r="O13" i="175"/>
  <c r="P13" i="175" s="1"/>
  <c r="N13" i="175"/>
  <c r="L13" i="175"/>
  <c r="K13" i="175"/>
  <c r="M13" i="175" s="1"/>
  <c r="I13" i="175"/>
  <c r="H13" i="175"/>
  <c r="J13" i="175" s="1"/>
  <c r="G13" i="175"/>
  <c r="F13" i="175"/>
  <c r="E13" i="175"/>
  <c r="O12" i="175"/>
  <c r="P12" i="175" s="1"/>
  <c r="N12" i="175"/>
  <c r="L12" i="175"/>
  <c r="K12" i="175"/>
  <c r="M12" i="175" s="1"/>
  <c r="I12" i="175"/>
  <c r="H12" i="175"/>
  <c r="J12" i="175" s="1"/>
  <c r="G12" i="175"/>
  <c r="F12" i="175"/>
  <c r="E12" i="175"/>
  <c r="O11" i="175"/>
  <c r="P11" i="175" s="1"/>
  <c r="N11" i="175"/>
  <c r="N16" i="175" s="1"/>
  <c r="L11" i="175"/>
  <c r="L16" i="175" s="1"/>
  <c r="K11" i="175"/>
  <c r="M11" i="175" s="1"/>
  <c r="M16" i="175" s="1"/>
  <c r="I11" i="175"/>
  <c r="I16" i="175" s="1"/>
  <c r="H11" i="175"/>
  <c r="J11" i="175" s="1"/>
  <c r="G11" i="175"/>
  <c r="G16" i="175" s="1"/>
  <c r="F11" i="175"/>
  <c r="F16" i="175" s="1"/>
  <c r="E11" i="175"/>
  <c r="E16" i="175" s="1"/>
  <c r="M11" i="125" l="1"/>
  <c r="M16" i="125" s="1"/>
  <c r="K16" i="125"/>
  <c r="M24" i="125"/>
  <c r="M32" i="125" s="1"/>
  <c r="M34" i="125" s="1"/>
  <c r="L34" i="125"/>
  <c r="F34" i="125"/>
  <c r="B34" i="125"/>
  <c r="J34" i="125"/>
  <c r="G34" i="125"/>
  <c r="C34" i="125"/>
  <c r="E34" i="125"/>
  <c r="J11" i="125"/>
  <c r="J16" i="125" s="1"/>
  <c r="B16" i="125"/>
  <c r="D24" i="125"/>
  <c r="D32" i="125" s="1"/>
  <c r="D34" i="125" s="1"/>
  <c r="G11" i="125"/>
  <c r="G16" i="125" s="1"/>
  <c r="D31" i="125"/>
  <c r="D33" i="125" s="1"/>
  <c r="J16" i="124"/>
  <c r="I37" i="124"/>
  <c r="J12" i="124"/>
  <c r="D17" i="124"/>
  <c r="E37" i="124"/>
  <c r="C17" i="124"/>
  <c r="G11" i="124"/>
  <c r="G17" i="124" s="1"/>
  <c r="J22" i="124"/>
  <c r="J26" i="124" s="1"/>
  <c r="J35" i="124" s="1"/>
  <c r="J37" i="124" s="1"/>
  <c r="D26" i="124"/>
  <c r="D35" i="124" s="1"/>
  <c r="D37" i="124" s="1"/>
  <c r="H11" i="124"/>
  <c r="J28" i="124"/>
  <c r="J34" i="124" s="1"/>
  <c r="J36" i="124" s="1"/>
  <c r="J16" i="175"/>
  <c r="P16" i="175"/>
  <c r="P34" i="175"/>
  <c r="H34" i="175"/>
  <c r="N34" i="175"/>
  <c r="K16" i="175"/>
  <c r="O16" i="175"/>
  <c r="H16" i="175"/>
  <c r="K32" i="122"/>
  <c r="F32" i="122"/>
  <c r="K31" i="122"/>
  <c r="K33" i="122" s="1"/>
  <c r="L30" i="122"/>
  <c r="L32" i="122" s="1"/>
  <c r="K30" i="122"/>
  <c r="I30" i="122"/>
  <c r="I32" i="122" s="1"/>
  <c r="H30" i="122"/>
  <c r="H32" i="122" s="1"/>
  <c r="F30" i="122"/>
  <c r="E30" i="122"/>
  <c r="E32" i="122" s="1"/>
  <c r="M29" i="122"/>
  <c r="J29" i="122"/>
  <c r="G29" i="122"/>
  <c r="M28" i="122"/>
  <c r="J28" i="122"/>
  <c r="G28" i="122"/>
  <c r="M27" i="122"/>
  <c r="J27" i="122"/>
  <c r="G27" i="122"/>
  <c r="M26" i="122"/>
  <c r="J26" i="122"/>
  <c r="G26" i="122"/>
  <c r="M25" i="122"/>
  <c r="M30" i="122" s="1"/>
  <c r="M32" i="122" s="1"/>
  <c r="J25" i="122"/>
  <c r="J30" i="122" s="1"/>
  <c r="J32" i="122" s="1"/>
  <c r="G25" i="122"/>
  <c r="G30" i="122" s="1"/>
  <c r="G32" i="122" s="1"/>
  <c r="L23" i="122"/>
  <c r="L31" i="122" s="1"/>
  <c r="K23" i="122"/>
  <c r="I23" i="122"/>
  <c r="I31" i="122" s="1"/>
  <c r="H23" i="122"/>
  <c r="H31" i="122" s="1"/>
  <c r="H33" i="122" s="1"/>
  <c r="F23" i="122"/>
  <c r="F31" i="122" s="1"/>
  <c r="F33" i="122" s="1"/>
  <c r="E23" i="122"/>
  <c r="E31" i="122" s="1"/>
  <c r="E33" i="122" s="1"/>
  <c r="M22" i="122"/>
  <c r="J22" i="122"/>
  <c r="G22" i="122"/>
  <c r="M21" i="122"/>
  <c r="J21" i="122"/>
  <c r="G21" i="122"/>
  <c r="M20" i="122"/>
  <c r="J20" i="122"/>
  <c r="G20" i="122"/>
  <c r="M19" i="122"/>
  <c r="J19" i="122"/>
  <c r="G19" i="122"/>
  <c r="M18" i="122"/>
  <c r="M23" i="122" s="1"/>
  <c r="M31" i="122" s="1"/>
  <c r="J18" i="122"/>
  <c r="J23" i="122" s="1"/>
  <c r="J31" i="122" s="1"/>
  <c r="J33" i="122" s="1"/>
  <c r="G18" i="122"/>
  <c r="G23" i="122" s="1"/>
  <c r="G31" i="122" s="1"/>
  <c r="M14" i="122"/>
  <c r="L14" i="122"/>
  <c r="K14" i="122"/>
  <c r="I14" i="122"/>
  <c r="J14" i="122" s="1"/>
  <c r="H14" i="122"/>
  <c r="F14" i="122"/>
  <c r="E14" i="122"/>
  <c r="G14" i="122" s="1"/>
  <c r="L13" i="122"/>
  <c r="K13" i="122"/>
  <c r="M13" i="122" s="1"/>
  <c r="J13" i="122"/>
  <c r="I13" i="122"/>
  <c r="H13" i="122"/>
  <c r="F13" i="122"/>
  <c r="G13" i="122" s="1"/>
  <c r="E13" i="122"/>
  <c r="L12" i="122"/>
  <c r="K12" i="122"/>
  <c r="M12" i="122" s="1"/>
  <c r="I12" i="122"/>
  <c r="H12" i="122"/>
  <c r="J12" i="122" s="1"/>
  <c r="G12" i="122"/>
  <c r="F12" i="122"/>
  <c r="E12" i="122"/>
  <c r="L11" i="122"/>
  <c r="M11" i="122" s="1"/>
  <c r="K11" i="122"/>
  <c r="I11" i="122"/>
  <c r="H11" i="122"/>
  <c r="J11" i="122" s="1"/>
  <c r="F11" i="122"/>
  <c r="E11" i="122"/>
  <c r="G11" i="122" s="1"/>
  <c r="M10" i="122"/>
  <c r="L10" i="122"/>
  <c r="K10" i="122"/>
  <c r="K15" i="122" s="1"/>
  <c r="I10" i="122"/>
  <c r="I15" i="122" s="1"/>
  <c r="H10" i="122"/>
  <c r="F10" i="122"/>
  <c r="F15" i="122" s="1"/>
  <c r="E10" i="122"/>
  <c r="G10" i="122" s="1"/>
  <c r="H17" i="124" l="1"/>
  <c r="J11" i="124"/>
  <c r="J17" i="124" s="1"/>
  <c r="G15" i="122"/>
  <c r="M33" i="122"/>
  <c r="I33" i="122"/>
  <c r="M15" i="122"/>
  <c r="G33" i="122"/>
  <c r="L33" i="122"/>
  <c r="H15" i="122"/>
  <c r="J10" i="122"/>
  <c r="J15" i="122" s="1"/>
  <c r="E15" i="122"/>
  <c r="L15" i="122"/>
  <c r="AH42" i="158" l="1"/>
  <c r="AF42" i="158"/>
  <c r="S42" i="158"/>
  <c r="R42" i="158"/>
  <c r="AG42" i="158" s="1"/>
  <c r="Q42" i="158"/>
  <c r="AH41" i="158"/>
  <c r="AG41" i="158"/>
  <c r="AF41" i="158"/>
  <c r="S41" i="158"/>
  <c r="R41" i="158"/>
  <c r="Q41" i="158"/>
  <c r="AH40" i="158"/>
  <c r="AF40" i="158"/>
  <c r="S40" i="158"/>
  <c r="R40" i="158"/>
  <c r="AG40" i="158" s="1"/>
  <c r="Q40" i="158"/>
  <c r="AH39" i="158"/>
  <c r="AG39" i="158"/>
  <c r="AF39" i="158"/>
  <c r="S39" i="158"/>
  <c r="R39" i="158"/>
  <c r="Q39" i="158"/>
  <c r="AH38" i="158"/>
  <c r="AF38" i="158"/>
  <c r="S38" i="158"/>
  <c r="R38" i="158"/>
  <c r="AG38" i="158" s="1"/>
  <c r="Q38" i="158"/>
  <c r="AH37" i="158"/>
  <c r="AG37" i="158"/>
  <c r="AF37" i="158"/>
  <c r="S37" i="158"/>
  <c r="R37" i="158"/>
  <c r="Q37" i="158"/>
  <c r="AH36" i="158"/>
  <c r="AF36" i="158"/>
  <c r="S36" i="158"/>
  <c r="R36" i="158"/>
  <c r="AG36" i="158" s="1"/>
  <c r="Q36" i="158"/>
  <c r="AH35" i="158"/>
  <c r="AG35" i="158"/>
  <c r="AF35" i="158"/>
  <c r="S35" i="158"/>
  <c r="R35" i="158"/>
  <c r="Q35" i="158"/>
  <c r="AH34" i="158"/>
  <c r="AF34" i="158"/>
  <c r="S34" i="158"/>
  <c r="R34" i="158"/>
  <c r="AG34" i="158" s="1"/>
  <c r="Q34" i="158"/>
  <c r="AH33" i="158"/>
  <c r="AG33" i="158"/>
  <c r="AF33" i="158"/>
  <c r="S33" i="158"/>
  <c r="R33" i="158"/>
  <c r="Q33" i="158"/>
  <c r="AH32" i="158"/>
  <c r="AF32" i="158"/>
  <c r="S32" i="158"/>
  <c r="R32" i="158"/>
  <c r="AG32" i="158" s="1"/>
  <c r="Q32" i="158"/>
  <c r="AH31" i="158"/>
  <c r="AG31" i="158"/>
  <c r="AF31" i="158"/>
  <c r="S31" i="158"/>
  <c r="R31" i="158"/>
  <c r="Q31" i="158"/>
  <c r="AH30" i="158"/>
  <c r="AF30" i="158"/>
  <c r="S30" i="158"/>
  <c r="R30" i="158"/>
  <c r="AG30" i="158" s="1"/>
  <c r="Q30" i="158"/>
  <c r="AE22" i="158"/>
  <c r="AD22" i="158"/>
  <c r="S22" i="158"/>
  <c r="R22" i="158"/>
  <c r="Q22" i="158"/>
  <c r="AC22" i="158" s="1"/>
  <c r="AD21" i="158"/>
  <c r="AC21" i="158"/>
  <c r="S21" i="158"/>
  <c r="AE21" i="158" s="1"/>
  <c r="R21" i="158"/>
  <c r="Q21" i="158"/>
  <c r="AE20" i="158"/>
  <c r="AD20" i="158"/>
  <c r="S20" i="158"/>
  <c r="R20" i="158"/>
  <c r="Q20" i="158"/>
  <c r="AC20" i="158" s="1"/>
  <c r="AD19" i="158"/>
  <c r="AC19" i="158"/>
  <c r="S19" i="158"/>
  <c r="AE19" i="158" s="1"/>
  <c r="R19" i="158"/>
  <c r="Q19" i="158"/>
  <c r="AE18" i="158"/>
  <c r="AD18" i="158"/>
  <c r="S18" i="158"/>
  <c r="R18" i="158"/>
  <c r="Q18" i="158"/>
  <c r="AC18" i="158" s="1"/>
  <c r="AD17" i="158"/>
  <c r="AC17" i="158"/>
  <c r="S17" i="158"/>
  <c r="AE17" i="158" s="1"/>
  <c r="R17" i="158"/>
  <c r="Q17" i="158"/>
  <c r="AE16" i="158"/>
  <c r="AD16" i="158"/>
  <c r="S16" i="158"/>
  <c r="R16" i="158"/>
  <c r="Q16" i="158"/>
  <c r="AC16" i="158" s="1"/>
  <c r="AD15" i="158"/>
  <c r="AC15" i="158"/>
  <c r="S15" i="158"/>
  <c r="AE15" i="158" s="1"/>
  <c r="R15" i="158"/>
  <c r="Q15" i="158"/>
  <c r="AE14" i="158"/>
  <c r="AD14" i="158"/>
  <c r="S14" i="158"/>
  <c r="R14" i="158"/>
  <c r="Q14" i="158"/>
  <c r="AC14" i="158" s="1"/>
  <c r="AD13" i="158"/>
  <c r="AC13" i="158"/>
  <c r="S13" i="158"/>
  <c r="AE13" i="158" s="1"/>
  <c r="R13" i="158"/>
  <c r="Q13" i="158"/>
  <c r="AE12" i="158"/>
  <c r="AD12" i="158"/>
  <c r="S12" i="158"/>
  <c r="R12" i="158"/>
  <c r="Q12" i="158"/>
  <c r="AC12" i="158" s="1"/>
  <c r="AD11" i="158"/>
  <c r="AC11" i="158"/>
  <c r="S11" i="158"/>
  <c r="AE11" i="158" s="1"/>
  <c r="R11" i="158"/>
  <c r="Q11" i="158"/>
  <c r="AE10" i="158"/>
  <c r="AD10" i="158"/>
  <c r="S10" i="158"/>
  <c r="R10" i="158"/>
  <c r="Q10" i="158"/>
  <c r="AC10" i="158" s="1"/>
  <c r="J26" i="152" l="1"/>
  <c r="K26" i="152"/>
  <c r="B28" i="153"/>
  <c r="B40" i="153" s="1"/>
  <c r="C28" i="153"/>
  <c r="D28" i="153"/>
  <c r="E28" i="153"/>
  <c r="E40" i="153" s="1"/>
  <c r="E42" i="153" s="1"/>
  <c r="F28" i="153"/>
  <c r="G28" i="153"/>
  <c r="H28" i="153"/>
  <c r="I28" i="153"/>
  <c r="J28" i="153"/>
  <c r="C41" i="153"/>
  <c r="F39" i="153"/>
  <c r="F41" i="153" s="1"/>
  <c r="E39" i="153"/>
  <c r="E41" i="153" s="1"/>
  <c r="C39" i="153"/>
  <c r="B39" i="153"/>
  <c r="B41" i="153" s="1"/>
  <c r="I38" i="153"/>
  <c r="H38" i="153"/>
  <c r="G38" i="153"/>
  <c r="D38" i="153"/>
  <c r="D15" i="153" s="1"/>
  <c r="I37" i="153"/>
  <c r="H37" i="153"/>
  <c r="G37" i="153"/>
  <c r="D37" i="153"/>
  <c r="J37" i="153" s="1"/>
  <c r="I36" i="153"/>
  <c r="H36" i="153"/>
  <c r="G36" i="153"/>
  <c r="D36" i="153"/>
  <c r="J36" i="153" s="1"/>
  <c r="I35" i="153"/>
  <c r="H35" i="153"/>
  <c r="G35" i="153"/>
  <c r="D35" i="153"/>
  <c r="D12" i="153" s="1"/>
  <c r="I34" i="153"/>
  <c r="H34" i="153"/>
  <c r="G34" i="153"/>
  <c r="D34" i="153"/>
  <c r="D11" i="153" s="1"/>
  <c r="I33" i="153"/>
  <c r="H33" i="153"/>
  <c r="G33" i="153"/>
  <c r="D33" i="153"/>
  <c r="J33" i="153" s="1"/>
  <c r="I32" i="153"/>
  <c r="H32" i="153"/>
  <c r="G32" i="153"/>
  <c r="D32" i="153"/>
  <c r="J32" i="153" s="1"/>
  <c r="I31" i="153"/>
  <c r="I39" i="153" s="1"/>
  <c r="I41" i="153" s="1"/>
  <c r="H31" i="153"/>
  <c r="G31" i="153"/>
  <c r="D31" i="153"/>
  <c r="D8" i="153" s="1"/>
  <c r="I30" i="153"/>
  <c r="H30" i="153"/>
  <c r="H39" i="153" s="1"/>
  <c r="H41" i="153" s="1"/>
  <c r="G30" i="153"/>
  <c r="G39" i="153" s="1"/>
  <c r="G41" i="153" s="1"/>
  <c r="D30" i="153"/>
  <c r="D39" i="153" s="1"/>
  <c r="D41" i="153" s="1"/>
  <c r="G40" i="153"/>
  <c r="F40" i="153"/>
  <c r="F42" i="153" s="1"/>
  <c r="C40" i="153"/>
  <c r="C42" i="153" s="1"/>
  <c r="I27" i="153"/>
  <c r="H27" i="153"/>
  <c r="G27" i="153"/>
  <c r="D27" i="153"/>
  <c r="J27" i="153" s="1"/>
  <c r="I26" i="153"/>
  <c r="H26" i="153"/>
  <c r="G26" i="153"/>
  <c r="D26" i="153"/>
  <c r="J26" i="153" s="1"/>
  <c r="I25" i="153"/>
  <c r="H25" i="153"/>
  <c r="G25" i="153"/>
  <c r="G13" i="153" s="1"/>
  <c r="D25" i="153"/>
  <c r="J25" i="153" s="1"/>
  <c r="I24" i="153"/>
  <c r="H24" i="153"/>
  <c r="G24" i="153"/>
  <c r="G12" i="153" s="1"/>
  <c r="D24" i="153"/>
  <c r="J24" i="153" s="1"/>
  <c r="I23" i="153"/>
  <c r="H23" i="153"/>
  <c r="G23" i="153"/>
  <c r="D23" i="153"/>
  <c r="J23" i="153" s="1"/>
  <c r="I22" i="153"/>
  <c r="H22" i="153"/>
  <c r="G22" i="153"/>
  <c r="D22" i="153"/>
  <c r="J22" i="153" s="1"/>
  <c r="I21" i="153"/>
  <c r="H21" i="153"/>
  <c r="G21" i="153"/>
  <c r="G9" i="153" s="1"/>
  <c r="D21" i="153"/>
  <c r="I20" i="153"/>
  <c r="H20" i="153"/>
  <c r="G20" i="153"/>
  <c r="G8" i="153" s="1"/>
  <c r="D20" i="153"/>
  <c r="J20" i="153" s="1"/>
  <c r="I19" i="153"/>
  <c r="H19" i="153"/>
  <c r="G19" i="153"/>
  <c r="D19" i="153"/>
  <c r="J19" i="153" s="1"/>
  <c r="G15" i="153"/>
  <c r="F15" i="153"/>
  <c r="E15" i="153"/>
  <c r="C15" i="153"/>
  <c r="I15" i="153" s="1"/>
  <c r="B15" i="153"/>
  <c r="H15" i="153" s="1"/>
  <c r="J15" i="153" s="1"/>
  <c r="H14" i="153"/>
  <c r="G14" i="153"/>
  <c r="F14" i="153"/>
  <c r="E14" i="153"/>
  <c r="D14" i="153"/>
  <c r="C14" i="153"/>
  <c r="I14" i="153" s="1"/>
  <c r="B14" i="153"/>
  <c r="I13" i="153"/>
  <c r="H13" i="153"/>
  <c r="J13" i="153" s="1"/>
  <c r="F13" i="153"/>
  <c r="E13" i="153"/>
  <c r="D13" i="153"/>
  <c r="C13" i="153"/>
  <c r="B13" i="153"/>
  <c r="I12" i="153"/>
  <c r="F12" i="153"/>
  <c r="E12" i="153"/>
  <c r="C12" i="153"/>
  <c r="B12" i="153"/>
  <c r="H12" i="153" s="1"/>
  <c r="J12" i="153" s="1"/>
  <c r="G11" i="153"/>
  <c r="F11" i="153"/>
  <c r="E11" i="153"/>
  <c r="C11" i="153"/>
  <c r="I11" i="153" s="1"/>
  <c r="B11" i="153"/>
  <c r="H11" i="153" s="1"/>
  <c r="J11" i="153" s="1"/>
  <c r="H10" i="153"/>
  <c r="G10" i="153"/>
  <c r="F10" i="153"/>
  <c r="E10" i="153"/>
  <c r="D10" i="153"/>
  <c r="C10" i="153"/>
  <c r="I10" i="153" s="1"/>
  <c r="B10" i="153"/>
  <c r="I9" i="153"/>
  <c r="H9" i="153"/>
  <c r="J9" i="153" s="1"/>
  <c r="F9" i="153"/>
  <c r="E9" i="153"/>
  <c r="D9" i="153"/>
  <c r="C9" i="153"/>
  <c r="B9" i="153"/>
  <c r="I8" i="153"/>
  <c r="F8" i="153"/>
  <c r="E8" i="153"/>
  <c r="E16" i="153" s="1"/>
  <c r="C8" i="153"/>
  <c r="B8" i="153"/>
  <c r="H8" i="153" s="1"/>
  <c r="J8" i="153" s="1"/>
  <c r="G7" i="153"/>
  <c r="F7" i="153"/>
  <c r="F16" i="153" s="1"/>
  <c r="E7" i="153"/>
  <c r="C7" i="153"/>
  <c r="I7" i="153" s="1"/>
  <c r="B7" i="153"/>
  <c r="H7" i="153" s="1"/>
  <c r="P27" i="152"/>
  <c r="O27" i="152"/>
  <c r="M26" i="152"/>
  <c r="L26" i="152"/>
  <c r="P25" i="152"/>
  <c r="O25" i="152"/>
  <c r="M25" i="152"/>
  <c r="M27" i="152" s="1"/>
  <c r="L25" i="152"/>
  <c r="L27" i="152" s="1"/>
  <c r="J25" i="152"/>
  <c r="J27" i="152" s="1"/>
  <c r="J28" i="152" s="1"/>
  <c r="I25" i="152"/>
  <c r="I27" i="152" s="1"/>
  <c r="G25" i="152"/>
  <c r="G27" i="152" s="1"/>
  <c r="F25" i="152"/>
  <c r="F27" i="152" s="1"/>
  <c r="Q24" i="152"/>
  <c r="N24" i="152"/>
  <c r="K24" i="152"/>
  <c r="K11" i="152" s="1"/>
  <c r="H24" i="152"/>
  <c r="Q23" i="152"/>
  <c r="N23" i="152"/>
  <c r="K23" i="152"/>
  <c r="H23" i="152"/>
  <c r="Q22" i="152"/>
  <c r="N22" i="152"/>
  <c r="K22" i="152"/>
  <c r="H22" i="152"/>
  <c r="Q21" i="152"/>
  <c r="Q25" i="152" s="1"/>
  <c r="Q27" i="152" s="1"/>
  <c r="N21" i="152"/>
  <c r="N25" i="152" s="1"/>
  <c r="N27" i="152" s="1"/>
  <c r="K21" i="152"/>
  <c r="K25" i="152" s="1"/>
  <c r="K27" i="152" s="1"/>
  <c r="H21" i="152"/>
  <c r="H25" i="152" s="1"/>
  <c r="H27" i="152" s="1"/>
  <c r="P19" i="152"/>
  <c r="P26" i="152" s="1"/>
  <c r="P28" i="152" s="1"/>
  <c r="O19" i="152"/>
  <c r="Q19" i="152" s="1"/>
  <c r="Q26" i="152" s="1"/>
  <c r="Q28" i="152" s="1"/>
  <c r="M19" i="152"/>
  <c r="L19" i="152"/>
  <c r="J19" i="152"/>
  <c r="I19" i="152"/>
  <c r="I26" i="152" s="1"/>
  <c r="G19" i="152"/>
  <c r="G26" i="152" s="1"/>
  <c r="F19" i="152"/>
  <c r="F26" i="152" s="1"/>
  <c r="Q18" i="152"/>
  <c r="N18" i="152"/>
  <c r="N11" i="152" s="1"/>
  <c r="K18" i="152"/>
  <c r="H18" i="152"/>
  <c r="H11" i="152" s="1"/>
  <c r="Q17" i="152"/>
  <c r="Q10" i="152" s="1"/>
  <c r="N17" i="152"/>
  <c r="N10" i="152" s="1"/>
  <c r="K17" i="152"/>
  <c r="H17" i="152"/>
  <c r="H10" i="152" s="1"/>
  <c r="Q16" i="152"/>
  <c r="Q9" i="152" s="1"/>
  <c r="N16" i="152"/>
  <c r="K16" i="152"/>
  <c r="H16" i="152"/>
  <c r="H9" i="152" s="1"/>
  <c r="Q15" i="152"/>
  <c r="N15" i="152"/>
  <c r="N19" i="152" s="1"/>
  <c r="N26" i="152" s="1"/>
  <c r="N28" i="152" s="1"/>
  <c r="K15" i="152"/>
  <c r="K19" i="152" s="1"/>
  <c r="H15" i="152"/>
  <c r="H19" i="152" s="1"/>
  <c r="H26" i="152" s="1"/>
  <c r="Q11" i="152"/>
  <c r="P11" i="152"/>
  <c r="O11" i="152"/>
  <c r="M11" i="152"/>
  <c r="L11" i="152"/>
  <c r="J11" i="152"/>
  <c r="I11" i="152"/>
  <c r="G11" i="152"/>
  <c r="F11" i="152"/>
  <c r="P10" i="152"/>
  <c r="O10" i="152"/>
  <c r="M10" i="152"/>
  <c r="L10" i="152"/>
  <c r="K10" i="152"/>
  <c r="J10" i="152"/>
  <c r="I10" i="152"/>
  <c r="G10" i="152"/>
  <c r="F10" i="152"/>
  <c r="P9" i="152"/>
  <c r="O9" i="152"/>
  <c r="N9" i="152"/>
  <c r="M9" i="152"/>
  <c r="L9" i="152"/>
  <c r="K9" i="152"/>
  <c r="J9" i="152"/>
  <c r="I9" i="152"/>
  <c r="G9" i="152"/>
  <c r="F9" i="152"/>
  <c r="Q8" i="152"/>
  <c r="P8" i="152"/>
  <c r="O8" i="152"/>
  <c r="N8" i="152"/>
  <c r="M8" i="152"/>
  <c r="M12" i="152" s="1"/>
  <c r="L8" i="152"/>
  <c r="J8" i="152"/>
  <c r="J12" i="152" s="1"/>
  <c r="I8" i="152"/>
  <c r="I12" i="152" s="1"/>
  <c r="G8" i="152"/>
  <c r="F8" i="152"/>
  <c r="G50" i="151"/>
  <c r="E49" i="151"/>
  <c r="F49" i="151"/>
  <c r="K50" i="151"/>
  <c r="L49" i="151"/>
  <c r="H49" i="151"/>
  <c r="L48" i="151"/>
  <c r="L50" i="151" s="1"/>
  <c r="K48" i="151"/>
  <c r="I48" i="151"/>
  <c r="I50" i="151" s="1"/>
  <c r="H48" i="151"/>
  <c r="H50" i="151" s="1"/>
  <c r="F48" i="151"/>
  <c r="F50" i="151" s="1"/>
  <c r="E48" i="151"/>
  <c r="E50" i="151" s="1"/>
  <c r="M47" i="151"/>
  <c r="J47" i="151"/>
  <c r="G47" i="151"/>
  <c r="M46" i="151"/>
  <c r="M19" i="151" s="1"/>
  <c r="J46" i="151"/>
  <c r="G46" i="151"/>
  <c r="M45" i="151"/>
  <c r="J45" i="151"/>
  <c r="J18" i="151" s="1"/>
  <c r="G45" i="151"/>
  <c r="M44" i="151"/>
  <c r="J44" i="151"/>
  <c r="G44" i="151"/>
  <c r="G17" i="151" s="1"/>
  <c r="M43" i="151"/>
  <c r="J43" i="151"/>
  <c r="G43" i="151"/>
  <c r="M42" i="151"/>
  <c r="M15" i="151" s="1"/>
  <c r="J42" i="151"/>
  <c r="G42" i="151"/>
  <c r="M41" i="151"/>
  <c r="J41" i="151"/>
  <c r="J14" i="151" s="1"/>
  <c r="G41" i="151"/>
  <c r="M40" i="151"/>
  <c r="J40" i="151"/>
  <c r="G40" i="151"/>
  <c r="G13" i="151" s="1"/>
  <c r="M39" i="151"/>
  <c r="J39" i="151"/>
  <c r="G39" i="151"/>
  <c r="M38" i="151"/>
  <c r="M48" i="151" s="1"/>
  <c r="M50" i="151" s="1"/>
  <c r="J38" i="151"/>
  <c r="G38" i="151"/>
  <c r="M37" i="151"/>
  <c r="J37" i="151"/>
  <c r="J48" i="151" s="1"/>
  <c r="J50" i="151" s="1"/>
  <c r="G37" i="151"/>
  <c r="G48" i="151" s="1"/>
  <c r="L35" i="151"/>
  <c r="K35" i="151"/>
  <c r="K49" i="151" s="1"/>
  <c r="K51" i="151" s="1"/>
  <c r="I35" i="151"/>
  <c r="I49" i="151" s="1"/>
  <c r="I51" i="151" s="1"/>
  <c r="H35" i="151"/>
  <c r="F35" i="151"/>
  <c r="E35" i="151"/>
  <c r="M34" i="151"/>
  <c r="J34" i="151"/>
  <c r="J20" i="151" s="1"/>
  <c r="G34" i="151"/>
  <c r="M33" i="151"/>
  <c r="J33" i="151"/>
  <c r="G33" i="151"/>
  <c r="G19" i="151" s="1"/>
  <c r="M32" i="151"/>
  <c r="J32" i="151"/>
  <c r="G32" i="151"/>
  <c r="M31" i="151"/>
  <c r="M17" i="151" s="1"/>
  <c r="J31" i="151"/>
  <c r="G31" i="151"/>
  <c r="M30" i="151"/>
  <c r="J30" i="151"/>
  <c r="J16" i="151" s="1"/>
  <c r="G30" i="151"/>
  <c r="M29" i="151"/>
  <c r="J29" i="151"/>
  <c r="G29" i="151"/>
  <c r="G15" i="151" s="1"/>
  <c r="M28" i="151"/>
  <c r="J28" i="151"/>
  <c r="G28" i="151"/>
  <c r="M27" i="151"/>
  <c r="M13" i="151" s="1"/>
  <c r="M21" i="151" s="1"/>
  <c r="J27" i="151"/>
  <c r="G27" i="151"/>
  <c r="M26" i="151"/>
  <c r="J26" i="151"/>
  <c r="J12" i="151" s="1"/>
  <c r="G26" i="151"/>
  <c r="M25" i="151"/>
  <c r="J25" i="151"/>
  <c r="J35" i="151" s="1"/>
  <c r="J49" i="151" s="1"/>
  <c r="J51" i="151" s="1"/>
  <c r="G25" i="151"/>
  <c r="G35" i="151" s="1"/>
  <c r="G49" i="151" s="1"/>
  <c r="G51" i="151" s="1"/>
  <c r="M24" i="151"/>
  <c r="M35" i="151" s="1"/>
  <c r="M49" i="151" s="1"/>
  <c r="M51" i="151" s="1"/>
  <c r="G24" i="151"/>
  <c r="M20" i="151"/>
  <c r="L20" i="151"/>
  <c r="K20" i="151"/>
  <c r="I20" i="151"/>
  <c r="H20" i="151"/>
  <c r="G20" i="151"/>
  <c r="F20" i="151"/>
  <c r="E20" i="151"/>
  <c r="L19" i="151"/>
  <c r="K19" i="151"/>
  <c r="J19" i="151"/>
  <c r="I19" i="151"/>
  <c r="H19" i="151"/>
  <c r="F19" i="151"/>
  <c r="E19" i="151"/>
  <c r="M18" i="151"/>
  <c r="L18" i="151"/>
  <c r="K18" i="151"/>
  <c r="I18" i="151"/>
  <c r="H18" i="151"/>
  <c r="G18" i="151"/>
  <c r="F18" i="151"/>
  <c r="E18" i="151"/>
  <c r="L17" i="151"/>
  <c r="K17" i="151"/>
  <c r="J17" i="151"/>
  <c r="I17" i="151"/>
  <c r="H17" i="151"/>
  <c r="F17" i="151"/>
  <c r="E17" i="151"/>
  <c r="M16" i="151"/>
  <c r="L16" i="151"/>
  <c r="K16" i="151"/>
  <c r="I16" i="151"/>
  <c r="H16" i="151"/>
  <c r="G16" i="151"/>
  <c r="F16" i="151"/>
  <c r="E16" i="151"/>
  <c r="L15" i="151"/>
  <c r="K15" i="151"/>
  <c r="J15" i="151"/>
  <c r="I15" i="151"/>
  <c r="H15" i="151"/>
  <c r="F15" i="151"/>
  <c r="E15" i="151"/>
  <c r="M14" i="151"/>
  <c r="L14" i="151"/>
  <c r="K14" i="151"/>
  <c r="I14" i="151"/>
  <c r="H14" i="151"/>
  <c r="G14" i="151"/>
  <c r="F14" i="151"/>
  <c r="E14" i="151"/>
  <c r="L13" i="151"/>
  <c r="K13" i="151"/>
  <c r="K21" i="151" s="1"/>
  <c r="J13" i="151"/>
  <c r="I13" i="151"/>
  <c r="H13" i="151"/>
  <c r="F13" i="151"/>
  <c r="E13" i="151"/>
  <c r="E21" i="151" s="1"/>
  <c r="L12" i="151"/>
  <c r="L21" i="151" s="1"/>
  <c r="I12" i="151"/>
  <c r="H12" i="151"/>
  <c r="F12" i="151"/>
  <c r="L11" i="151"/>
  <c r="J11" i="151"/>
  <c r="J21" i="151" s="1"/>
  <c r="I11" i="151"/>
  <c r="H11" i="151"/>
  <c r="H21" i="151" s="1"/>
  <c r="F11" i="151"/>
  <c r="L10" i="151"/>
  <c r="I10" i="151"/>
  <c r="I21" i="151" s="1"/>
  <c r="F10" i="151"/>
  <c r="F21" i="151" s="1"/>
  <c r="E51" i="151" l="1"/>
  <c r="M28" i="152"/>
  <c r="F12" i="152"/>
  <c r="K8" i="152"/>
  <c r="K12" i="152" s="1"/>
  <c r="O12" i="152"/>
  <c r="O26" i="152"/>
  <c r="O28" i="152" s="1"/>
  <c r="N12" i="152"/>
  <c r="G12" i="152"/>
  <c r="L12" i="152"/>
  <c r="P12" i="152"/>
  <c r="K28" i="152"/>
  <c r="G28" i="152"/>
  <c r="Q12" i="152"/>
  <c r="I28" i="152"/>
  <c r="L28" i="152"/>
  <c r="J10" i="153"/>
  <c r="J14" i="153"/>
  <c r="H16" i="153"/>
  <c r="J7" i="153"/>
  <c r="G16" i="153"/>
  <c r="I16" i="153"/>
  <c r="J40" i="153"/>
  <c r="D40" i="153"/>
  <c r="D42" i="153" s="1"/>
  <c r="B42" i="153"/>
  <c r="G42" i="153"/>
  <c r="J34" i="153"/>
  <c r="J38" i="153"/>
  <c r="J31" i="153"/>
  <c r="J35" i="153"/>
  <c r="J21" i="153"/>
  <c r="B16" i="153"/>
  <c r="H40" i="153"/>
  <c r="H42" i="153" s="1"/>
  <c r="D7" i="153"/>
  <c r="D16" i="153" s="1"/>
  <c r="C16" i="153"/>
  <c r="J30" i="153"/>
  <c r="J39" i="153" s="1"/>
  <c r="J41" i="153" s="1"/>
  <c r="H28" i="152"/>
  <c r="F28" i="152"/>
  <c r="H8" i="152"/>
  <c r="H12" i="152" s="1"/>
  <c r="F51" i="151"/>
  <c r="H51" i="151"/>
  <c r="L51" i="151"/>
  <c r="G21" i="151"/>
  <c r="J32" i="163"/>
  <c r="F32" i="163"/>
  <c r="B32" i="163"/>
  <c r="L31" i="163"/>
  <c r="K31" i="163"/>
  <c r="M31" i="163" s="1"/>
  <c r="M17" i="163" s="1"/>
  <c r="M30" i="163"/>
  <c r="M16" i="163" s="1"/>
  <c r="L30" i="163"/>
  <c r="K30" i="163"/>
  <c r="L29" i="163"/>
  <c r="M29" i="163" s="1"/>
  <c r="M15" i="163" s="1"/>
  <c r="K29" i="163"/>
  <c r="L28" i="163"/>
  <c r="K28" i="163"/>
  <c r="K14" i="163" s="1"/>
  <c r="L27" i="163"/>
  <c r="K27" i="163"/>
  <c r="M27" i="163" s="1"/>
  <c r="M13" i="163" s="1"/>
  <c r="M26" i="163"/>
  <c r="M12" i="163" s="1"/>
  <c r="L26" i="163"/>
  <c r="K26" i="163"/>
  <c r="L25" i="163"/>
  <c r="M25" i="163" s="1"/>
  <c r="K25" i="163"/>
  <c r="K24" i="163"/>
  <c r="K10" i="163" s="1"/>
  <c r="J24" i="163"/>
  <c r="I24" i="163"/>
  <c r="I32" i="163" s="1"/>
  <c r="H24" i="163"/>
  <c r="H32" i="163" s="1"/>
  <c r="G24" i="163"/>
  <c r="G10" i="163" s="1"/>
  <c r="F24" i="163"/>
  <c r="E24" i="163"/>
  <c r="E32" i="163" s="1"/>
  <c r="D24" i="163"/>
  <c r="D32" i="163" s="1"/>
  <c r="C24" i="163"/>
  <c r="C10" i="163" s="1"/>
  <c r="B24" i="163"/>
  <c r="L23" i="163"/>
  <c r="K23" i="163"/>
  <c r="K9" i="163" s="1"/>
  <c r="L22" i="163"/>
  <c r="K22" i="163"/>
  <c r="M22" i="163" s="1"/>
  <c r="M8" i="163" s="1"/>
  <c r="M21" i="163"/>
  <c r="L21" i="163"/>
  <c r="K21" i="163"/>
  <c r="L17" i="163"/>
  <c r="J17" i="163"/>
  <c r="I17" i="163"/>
  <c r="H17" i="163"/>
  <c r="G17" i="163"/>
  <c r="F17" i="163"/>
  <c r="E17" i="163"/>
  <c r="D17" i="163"/>
  <c r="C17" i="163"/>
  <c r="B17" i="163"/>
  <c r="L16" i="163"/>
  <c r="K16" i="163"/>
  <c r="J16" i="163"/>
  <c r="I16" i="163"/>
  <c r="H16" i="163"/>
  <c r="G16" i="163"/>
  <c r="F16" i="163"/>
  <c r="E16" i="163"/>
  <c r="D16" i="163"/>
  <c r="C16" i="163"/>
  <c r="B16" i="163"/>
  <c r="L15" i="163"/>
  <c r="K15" i="163"/>
  <c r="J15" i="163"/>
  <c r="I15" i="163"/>
  <c r="H15" i="163"/>
  <c r="G15" i="163"/>
  <c r="F15" i="163"/>
  <c r="E15" i="163"/>
  <c r="D15" i="163"/>
  <c r="C15" i="163"/>
  <c r="B15" i="163"/>
  <c r="L14" i="163"/>
  <c r="J14" i="163"/>
  <c r="I14" i="163"/>
  <c r="H14" i="163"/>
  <c r="G14" i="163"/>
  <c r="F14" i="163"/>
  <c r="E14" i="163"/>
  <c r="D14" i="163"/>
  <c r="C14" i="163"/>
  <c r="B14" i="163"/>
  <c r="L13" i="163"/>
  <c r="J13" i="163"/>
  <c r="I13" i="163"/>
  <c r="H13" i="163"/>
  <c r="G13" i="163"/>
  <c r="F13" i="163"/>
  <c r="E13" i="163"/>
  <c r="D13" i="163"/>
  <c r="C13" i="163"/>
  <c r="B13" i="163"/>
  <c r="L12" i="163"/>
  <c r="K12" i="163"/>
  <c r="J12" i="163"/>
  <c r="I12" i="163"/>
  <c r="H12" i="163"/>
  <c r="G12" i="163"/>
  <c r="F12" i="163"/>
  <c r="E12" i="163"/>
  <c r="D12" i="163"/>
  <c r="C12" i="163"/>
  <c r="B12" i="163"/>
  <c r="L11" i="163"/>
  <c r="K11" i="163"/>
  <c r="J11" i="163"/>
  <c r="I11" i="163"/>
  <c r="H11" i="163"/>
  <c r="G11" i="163"/>
  <c r="F11" i="163"/>
  <c r="E11" i="163"/>
  <c r="D11" i="163"/>
  <c r="C11" i="163"/>
  <c r="B11" i="163"/>
  <c r="J10" i="163"/>
  <c r="I10" i="163"/>
  <c r="H10" i="163"/>
  <c r="F10" i="163"/>
  <c r="E10" i="163"/>
  <c r="D10" i="163"/>
  <c r="B10" i="163"/>
  <c r="L9" i="163"/>
  <c r="J9" i="163"/>
  <c r="I9" i="163"/>
  <c r="H9" i="163"/>
  <c r="G9" i="163"/>
  <c r="F9" i="163"/>
  <c r="E9" i="163"/>
  <c r="D9" i="163"/>
  <c r="C9" i="163"/>
  <c r="B9" i="163"/>
  <c r="L8" i="163"/>
  <c r="J8" i="163"/>
  <c r="I8" i="163"/>
  <c r="H8" i="163"/>
  <c r="G8" i="163"/>
  <c r="F8" i="163"/>
  <c r="E8" i="163"/>
  <c r="D8" i="163"/>
  <c r="C8" i="163"/>
  <c r="B8" i="163"/>
  <c r="L7" i="163"/>
  <c r="K7" i="163"/>
  <c r="J7" i="163"/>
  <c r="J18" i="163" s="1"/>
  <c r="I7" i="163"/>
  <c r="I18" i="163" s="1"/>
  <c r="H7" i="163"/>
  <c r="H18" i="163" s="1"/>
  <c r="G7" i="163"/>
  <c r="G18" i="163" s="1"/>
  <c r="F7" i="163"/>
  <c r="F18" i="163" s="1"/>
  <c r="E7" i="163"/>
  <c r="E18" i="163" s="1"/>
  <c r="D7" i="163"/>
  <c r="D18" i="163" s="1"/>
  <c r="C7" i="163"/>
  <c r="C18" i="163" s="1"/>
  <c r="B7" i="163"/>
  <c r="B18" i="163" s="1"/>
  <c r="G42" i="162"/>
  <c r="G51" i="162" s="1"/>
  <c r="G52" i="162" s="1"/>
  <c r="F42" i="162"/>
  <c r="E42" i="162"/>
  <c r="G36" i="162"/>
  <c r="G20" i="162" s="1"/>
  <c r="E36" i="162"/>
  <c r="G27" i="162"/>
  <c r="F27" i="162"/>
  <c r="F36" i="162" s="1"/>
  <c r="F20" i="162" s="1"/>
  <c r="E27" i="162"/>
  <c r="E11" i="162" s="1"/>
  <c r="E20" i="162"/>
  <c r="G19" i="162"/>
  <c r="F19" i="162"/>
  <c r="E19" i="162"/>
  <c r="G18" i="162"/>
  <c r="F18" i="162"/>
  <c r="E18" i="162"/>
  <c r="G17" i="162"/>
  <c r="F17" i="162"/>
  <c r="E17" i="162"/>
  <c r="G16" i="162"/>
  <c r="F16" i="162"/>
  <c r="E16" i="162"/>
  <c r="G15" i="162"/>
  <c r="F15" i="162"/>
  <c r="E15" i="162"/>
  <c r="G14" i="162"/>
  <c r="F14" i="162"/>
  <c r="E14" i="162"/>
  <c r="G13" i="162"/>
  <c r="F13" i="162"/>
  <c r="E13" i="162"/>
  <c r="G12" i="162"/>
  <c r="F12" i="162"/>
  <c r="E12" i="162"/>
  <c r="G11" i="162"/>
  <c r="G10" i="162"/>
  <c r="F10" i="162"/>
  <c r="E10" i="162"/>
  <c r="G9" i="162"/>
  <c r="F9" i="162"/>
  <c r="E9" i="162"/>
  <c r="G8" i="162"/>
  <c r="F8" i="162"/>
  <c r="E8" i="162"/>
  <c r="G7" i="162"/>
  <c r="F7" i="162"/>
  <c r="E7" i="162"/>
  <c r="E51" i="162"/>
  <c r="F51" i="162"/>
  <c r="K20" i="161"/>
  <c r="P19" i="161"/>
  <c r="O19" i="161"/>
  <c r="N19" i="161"/>
  <c r="M19" i="161"/>
  <c r="L19" i="161"/>
  <c r="K19" i="161"/>
  <c r="J19" i="161"/>
  <c r="I19" i="161"/>
  <c r="H19" i="161"/>
  <c r="G19" i="161"/>
  <c r="F19" i="161"/>
  <c r="E19" i="161"/>
  <c r="P15" i="161"/>
  <c r="P20" i="161" s="1"/>
  <c r="O15" i="161"/>
  <c r="O20" i="161" s="1"/>
  <c r="N15" i="161"/>
  <c r="N20" i="161" s="1"/>
  <c r="M15" i="161"/>
  <c r="M20" i="161" s="1"/>
  <c r="L15" i="161"/>
  <c r="L20" i="161" s="1"/>
  <c r="K15" i="161"/>
  <c r="J15" i="161"/>
  <c r="J20" i="161" s="1"/>
  <c r="I15" i="161"/>
  <c r="I20" i="161" s="1"/>
  <c r="H15" i="161"/>
  <c r="H20" i="161" s="1"/>
  <c r="G15" i="161"/>
  <c r="G20" i="161" s="1"/>
  <c r="F15" i="161"/>
  <c r="F20" i="161" s="1"/>
  <c r="E15" i="161"/>
  <c r="E20" i="161" s="1"/>
  <c r="P9" i="161"/>
  <c r="O9" i="161"/>
  <c r="N9" i="161"/>
  <c r="M9" i="161"/>
  <c r="L9" i="161"/>
  <c r="K9" i="161"/>
  <c r="J9" i="161"/>
  <c r="I9" i="161"/>
  <c r="H9" i="161"/>
  <c r="G9" i="161"/>
  <c r="F9" i="161"/>
  <c r="E9" i="161"/>
  <c r="P8" i="161"/>
  <c r="P10" i="161" s="1"/>
  <c r="O8" i="161"/>
  <c r="O10" i="161" s="1"/>
  <c r="N8" i="161"/>
  <c r="N10" i="161" s="1"/>
  <c r="M8" i="161"/>
  <c r="M10" i="161" s="1"/>
  <c r="L8" i="161"/>
  <c r="L10" i="161" s="1"/>
  <c r="K8" i="161"/>
  <c r="K10" i="161" s="1"/>
  <c r="J8" i="161"/>
  <c r="J10" i="161" s="1"/>
  <c r="I8" i="161"/>
  <c r="I10" i="161" s="1"/>
  <c r="H8" i="161"/>
  <c r="H10" i="161" s="1"/>
  <c r="G8" i="161"/>
  <c r="G10" i="161" s="1"/>
  <c r="F8" i="161"/>
  <c r="F10" i="161" s="1"/>
  <c r="E8" i="161"/>
  <c r="E10" i="161" s="1"/>
  <c r="P31" i="160"/>
  <c r="P37" i="160" s="1"/>
  <c r="O31" i="160"/>
  <c r="O37" i="160" s="1"/>
  <c r="N31" i="160"/>
  <c r="N37" i="160" s="1"/>
  <c r="M31" i="160"/>
  <c r="M37" i="160" s="1"/>
  <c r="L31" i="160"/>
  <c r="L37" i="160" s="1"/>
  <c r="K31" i="160"/>
  <c r="K37" i="160" s="1"/>
  <c r="J31" i="160"/>
  <c r="J37" i="160" s="1"/>
  <c r="I31" i="160"/>
  <c r="I37" i="160" s="1"/>
  <c r="H31" i="160"/>
  <c r="H37" i="160" s="1"/>
  <c r="G31" i="160"/>
  <c r="G37" i="160" s="1"/>
  <c r="F31" i="160"/>
  <c r="F37" i="160" s="1"/>
  <c r="E31" i="160"/>
  <c r="E37" i="160" s="1"/>
  <c r="P21" i="160"/>
  <c r="P27" i="160" s="1"/>
  <c r="P38" i="160" s="1"/>
  <c r="O21" i="160"/>
  <c r="O27" i="160" s="1"/>
  <c r="O38" i="160" s="1"/>
  <c r="N21" i="160"/>
  <c r="N27" i="160" s="1"/>
  <c r="N38" i="160" s="1"/>
  <c r="M21" i="160"/>
  <c r="M27" i="160" s="1"/>
  <c r="M38" i="160" s="1"/>
  <c r="L21" i="160"/>
  <c r="L27" i="160" s="1"/>
  <c r="L38" i="160" s="1"/>
  <c r="K21" i="160"/>
  <c r="K27" i="160" s="1"/>
  <c r="K38" i="160" s="1"/>
  <c r="J21" i="160"/>
  <c r="J27" i="160" s="1"/>
  <c r="J38" i="160" s="1"/>
  <c r="I21" i="160"/>
  <c r="I27" i="160" s="1"/>
  <c r="I38" i="160" s="1"/>
  <c r="H21" i="160"/>
  <c r="H27" i="160" s="1"/>
  <c r="H38" i="160" s="1"/>
  <c r="G21" i="160"/>
  <c r="G27" i="160" s="1"/>
  <c r="G38" i="160" s="1"/>
  <c r="F21" i="160"/>
  <c r="F27" i="160" s="1"/>
  <c r="F38" i="160" s="1"/>
  <c r="E21" i="160"/>
  <c r="E27" i="160" s="1"/>
  <c r="E38" i="160" s="1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P12" i="160"/>
  <c r="O12" i="160"/>
  <c r="N12" i="160"/>
  <c r="M12" i="160"/>
  <c r="L12" i="160"/>
  <c r="K12" i="160"/>
  <c r="J12" i="160"/>
  <c r="I12" i="160"/>
  <c r="H12" i="160"/>
  <c r="G12" i="160"/>
  <c r="F12" i="160"/>
  <c r="E12" i="160"/>
  <c r="P11" i="160"/>
  <c r="O11" i="160"/>
  <c r="N11" i="160"/>
  <c r="M11" i="160"/>
  <c r="L11" i="160"/>
  <c r="K11" i="160"/>
  <c r="J11" i="160"/>
  <c r="I11" i="160"/>
  <c r="H11" i="160"/>
  <c r="G11" i="160"/>
  <c r="F11" i="160"/>
  <c r="E11" i="160"/>
  <c r="P10" i="160"/>
  <c r="O10" i="160"/>
  <c r="N10" i="160"/>
  <c r="M10" i="160"/>
  <c r="L10" i="160"/>
  <c r="J10" i="160"/>
  <c r="I10" i="160"/>
  <c r="H10" i="160"/>
  <c r="F10" i="160"/>
  <c r="E10" i="160"/>
  <c r="P9" i="160"/>
  <c r="O9" i="160"/>
  <c r="N9" i="160"/>
  <c r="M9" i="160"/>
  <c r="L9" i="160"/>
  <c r="K9" i="160"/>
  <c r="J9" i="160"/>
  <c r="I9" i="160"/>
  <c r="H9" i="160"/>
  <c r="G9" i="160"/>
  <c r="F9" i="160"/>
  <c r="E9" i="160"/>
  <c r="P8" i="160"/>
  <c r="P16" i="160" s="1"/>
  <c r="O8" i="160"/>
  <c r="O16" i="160" s="1"/>
  <c r="N8" i="160"/>
  <c r="N16" i="160" s="1"/>
  <c r="M8" i="160"/>
  <c r="M16" i="160" s="1"/>
  <c r="L8" i="160"/>
  <c r="L16" i="160" s="1"/>
  <c r="K8" i="160"/>
  <c r="J8" i="160"/>
  <c r="J16" i="160" s="1"/>
  <c r="I8" i="160"/>
  <c r="I16" i="160" s="1"/>
  <c r="H8" i="160"/>
  <c r="H16" i="160" s="1"/>
  <c r="G8" i="160"/>
  <c r="F8" i="160"/>
  <c r="F16" i="160" s="1"/>
  <c r="E8" i="160"/>
  <c r="E16" i="160" s="1"/>
  <c r="M66" i="159"/>
  <c r="K66" i="159"/>
  <c r="I66" i="159"/>
  <c r="G66" i="159"/>
  <c r="E66" i="159"/>
  <c r="M52" i="159"/>
  <c r="L52" i="159"/>
  <c r="L66" i="159" s="1"/>
  <c r="K52" i="159"/>
  <c r="J52" i="159"/>
  <c r="J66" i="159" s="1"/>
  <c r="I52" i="159"/>
  <c r="H52" i="159"/>
  <c r="H66" i="159" s="1"/>
  <c r="G52" i="159"/>
  <c r="F52" i="159"/>
  <c r="F66" i="159" s="1"/>
  <c r="E52" i="159"/>
  <c r="M46" i="159"/>
  <c r="M67" i="159" s="1"/>
  <c r="K46" i="159"/>
  <c r="K67" i="159" s="1"/>
  <c r="I46" i="159"/>
  <c r="I67" i="159" s="1"/>
  <c r="G46" i="159"/>
  <c r="G67" i="159" s="1"/>
  <c r="E46" i="159"/>
  <c r="E67" i="159" s="1"/>
  <c r="M32" i="159"/>
  <c r="L32" i="159"/>
  <c r="L46" i="159" s="1"/>
  <c r="L67" i="159" s="1"/>
  <c r="K32" i="159"/>
  <c r="J32" i="159"/>
  <c r="J46" i="159" s="1"/>
  <c r="I32" i="159"/>
  <c r="H32" i="159"/>
  <c r="H46" i="159" s="1"/>
  <c r="H67" i="159" s="1"/>
  <c r="G32" i="159"/>
  <c r="F32" i="159"/>
  <c r="F46" i="159" s="1"/>
  <c r="E32" i="159"/>
  <c r="M24" i="159"/>
  <c r="L24" i="159"/>
  <c r="K24" i="159"/>
  <c r="J24" i="159"/>
  <c r="I24" i="159"/>
  <c r="H24" i="159"/>
  <c r="G24" i="159"/>
  <c r="F24" i="159"/>
  <c r="E24" i="159"/>
  <c r="M23" i="159"/>
  <c r="L23" i="159"/>
  <c r="K23" i="159"/>
  <c r="J23" i="159"/>
  <c r="I23" i="159"/>
  <c r="H23" i="159"/>
  <c r="G23" i="159"/>
  <c r="F23" i="159"/>
  <c r="E23" i="159"/>
  <c r="M22" i="159"/>
  <c r="L22" i="159"/>
  <c r="K22" i="159"/>
  <c r="J22" i="159"/>
  <c r="I22" i="159"/>
  <c r="H22" i="159"/>
  <c r="G22" i="159"/>
  <c r="F22" i="159"/>
  <c r="E22" i="159"/>
  <c r="M21" i="159"/>
  <c r="L21" i="159"/>
  <c r="K21" i="159"/>
  <c r="J21" i="159"/>
  <c r="I21" i="159"/>
  <c r="H21" i="159"/>
  <c r="G21" i="159"/>
  <c r="F21" i="159"/>
  <c r="E21" i="159"/>
  <c r="M20" i="159"/>
  <c r="L20" i="159"/>
  <c r="K20" i="159"/>
  <c r="J20" i="159"/>
  <c r="I20" i="159"/>
  <c r="H20" i="159"/>
  <c r="G20" i="159"/>
  <c r="F20" i="159"/>
  <c r="E20" i="159"/>
  <c r="M19" i="159"/>
  <c r="L19" i="159"/>
  <c r="K19" i="159"/>
  <c r="J19" i="159"/>
  <c r="I19" i="159"/>
  <c r="H19" i="159"/>
  <c r="G19" i="159"/>
  <c r="F19" i="159"/>
  <c r="E19" i="159"/>
  <c r="M18" i="159"/>
  <c r="L18" i="159"/>
  <c r="K18" i="159"/>
  <c r="J18" i="159"/>
  <c r="I18" i="159"/>
  <c r="H18" i="159"/>
  <c r="G18" i="159"/>
  <c r="F18" i="159"/>
  <c r="E18" i="159"/>
  <c r="M17" i="159"/>
  <c r="L17" i="159"/>
  <c r="K17" i="159"/>
  <c r="J17" i="159"/>
  <c r="I17" i="159"/>
  <c r="H17" i="159"/>
  <c r="G17" i="159"/>
  <c r="F17" i="159"/>
  <c r="E17" i="159"/>
  <c r="M16" i="159"/>
  <c r="L16" i="159"/>
  <c r="K16" i="159"/>
  <c r="J16" i="159"/>
  <c r="I16" i="159"/>
  <c r="H16" i="159"/>
  <c r="G16" i="159"/>
  <c r="F16" i="159"/>
  <c r="E16" i="159"/>
  <c r="M15" i="159"/>
  <c r="L15" i="159"/>
  <c r="K15" i="159"/>
  <c r="J15" i="159"/>
  <c r="I15" i="159"/>
  <c r="H15" i="159"/>
  <c r="G15" i="159"/>
  <c r="F15" i="159"/>
  <c r="E15" i="159"/>
  <c r="M14" i="159"/>
  <c r="L14" i="159"/>
  <c r="K14" i="159"/>
  <c r="J14" i="159"/>
  <c r="I14" i="159"/>
  <c r="H14" i="159"/>
  <c r="G14" i="159"/>
  <c r="F14" i="159"/>
  <c r="E14" i="159"/>
  <c r="M13" i="159"/>
  <c r="L13" i="159"/>
  <c r="K13" i="159"/>
  <c r="K11" i="159" s="1"/>
  <c r="J13" i="159"/>
  <c r="I13" i="159"/>
  <c r="H13" i="159"/>
  <c r="G13" i="159"/>
  <c r="G11" i="159" s="1"/>
  <c r="F13" i="159"/>
  <c r="E13" i="159"/>
  <c r="M12" i="159"/>
  <c r="L12" i="159"/>
  <c r="L11" i="159" s="1"/>
  <c r="K12" i="159"/>
  <c r="J12" i="159"/>
  <c r="J11" i="159" s="1"/>
  <c r="I12" i="159"/>
  <c r="H12" i="159"/>
  <c r="H11" i="159" s="1"/>
  <c r="G12" i="159"/>
  <c r="F12" i="159"/>
  <c r="F11" i="159" s="1"/>
  <c r="E12" i="159"/>
  <c r="M11" i="159"/>
  <c r="I11" i="159"/>
  <c r="E11" i="159"/>
  <c r="M10" i="159"/>
  <c r="L10" i="159"/>
  <c r="K10" i="159"/>
  <c r="J10" i="159"/>
  <c r="I10" i="159"/>
  <c r="H10" i="159"/>
  <c r="G10" i="159"/>
  <c r="F10" i="159"/>
  <c r="E10" i="159"/>
  <c r="M9" i="159"/>
  <c r="L9" i="159"/>
  <c r="K9" i="159"/>
  <c r="J9" i="159"/>
  <c r="I9" i="159"/>
  <c r="H9" i="159"/>
  <c r="G9" i="159"/>
  <c r="F9" i="159"/>
  <c r="E9" i="159"/>
  <c r="M8" i="159"/>
  <c r="L8" i="159"/>
  <c r="K8" i="159"/>
  <c r="J8" i="159"/>
  <c r="J25" i="159" s="1"/>
  <c r="I8" i="159"/>
  <c r="H8" i="159"/>
  <c r="G8" i="159"/>
  <c r="F8" i="159"/>
  <c r="F25" i="159" s="1"/>
  <c r="E8" i="159"/>
  <c r="M7" i="159"/>
  <c r="M25" i="159" s="1"/>
  <c r="L7" i="159"/>
  <c r="K7" i="159"/>
  <c r="J7" i="159"/>
  <c r="I7" i="159"/>
  <c r="I25" i="159" s="1"/>
  <c r="H7" i="159"/>
  <c r="G7" i="159"/>
  <c r="F7" i="159"/>
  <c r="E7" i="159"/>
  <c r="E25" i="159" s="1"/>
  <c r="I40" i="153" l="1"/>
  <c r="I42" i="153" s="1"/>
  <c r="J16" i="153"/>
  <c r="J42" i="153"/>
  <c r="L32" i="163"/>
  <c r="L18" i="163"/>
  <c r="M11" i="163"/>
  <c r="M7" i="163"/>
  <c r="L24" i="163"/>
  <c r="L10" i="163" s="1"/>
  <c r="C32" i="163"/>
  <c r="G32" i="163"/>
  <c r="K32" i="163"/>
  <c r="M23" i="163"/>
  <c r="M9" i="163" s="1"/>
  <c r="M28" i="163"/>
  <c r="M14" i="163" s="1"/>
  <c r="K8" i="163"/>
  <c r="K18" i="163" s="1"/>
  <c r="K13" i="163"/>
  <c r="K17" i="163"/>
  <c r="F11" i="162"/>
  <c r="G16" i="160"/>
  <c r="K16" i="160"/>
  <c r="G10" i="160"/>
  <c r="K10" i="160"/>
  <c r="G25" i="159"/>
  <c r="K25" i="159"/>
  <c r="F67" i="159"/>
  <c r="J67" i="159"/>
  <c r="H25" i="159"/>
  <c r="L25" i="159"/>
  <c r="J19" i="194"/>
  <c r="J18" i="194"/>
  <c r="I18" i="194"/>
  <c r="I19" i="194" s="1"/>
  <c r="H18" i="194"/>
  <c r="G18" i="194"/>
  <c r="F18" i="194"/>
  <c r="F19" i="194" s="1"/>
  <c r="E18" i="194"/>
  <c r="E19" i="194" s="1"/>
  <c r="D18" i="194"/>
  <c r="C18" i="194"/>
  <c r="B18" i="194"/>
  <c r="B19" i="194" s="1"/>
  <c r="M17" i="194"/>
  <c r="L17" i="194"/>
  <c r="K17" i="194"/>
  <c r="K18" i="194" s="1"/>
  <c r="L16" i="194"/>
  <c r="L18" i="194" s="1"/>
  <c r="K16" i="194"/>
  <c r="J14" i="194"/>
  <c r="I14" i="194"/>
  <c r="H14" i="194"/>
  <c r="H19" i="194" s="1"/>
  <c r="G14" i="194"/>
  <c r="G19" i="194" s="1"/>
  <c r="F14" i="194"/>
  <c r="E14" i="194"/>
  <c r="D14" i="194"/>
  <c r="D19" i="194" s="1"/>
  <c r="C14" i="194"/>
  <c r="C19" i="194" s="1"/>
  <c r="B14" i="194"/>
  <c r="L13" i="194"/>
  <c r="L14" i="194" s="1"/>
  <c r="K13" i="194"/>
  <c r="M13" i="194" s="1"/>
  <c r="L12" i="194"/>
  <c r="K12" i="194"/>
  <c r="M12" i="194" s="1"/>
  <c r="J9" i="194"/>
  <c r="I9" i="194"/>
  <c r="F9" i="194"/>
  <c r="E9" i="194"/>
  <c r="B9" i="194"/>
  <c r="L8" i="194"/>
  <c r="I8" i="194"/>
  <c r="F8" i="194"/>
  <c r="D8" i="194"/>
  <c r="C8" i="194"/>
  <c r="B8" i="194"/>
  <c r="K7" i="194"/>
  <c r="K9" i="194" s="1"/>
  <c r="J7" i="194"/>
  <c r="I7" i="194"/>
  <c r="H7" i="194"/>
  <c r="H9" i="194" s="1"/>
  <c r="G7" i="194"/>
  <c r="G9" i="194" s="1"/>
  <c r="F7" i="194"/>
  <c r="E7" i="194"/>
  <c r="D7" i="194"/>
  <c r="D9" i="194" s="1"/>
  <c r="C7" i="194"/>
  <c r="C9" i="194" s="1"/>
  <c r="B7" i="194"/>
  <c r="M24" i="163" l="1"/>
  <c r="M10" i="163" s="1"/>
  <c r="M32" i="163"/>
  <c r="M18" i="163"/>
  <c r="E52" i="162"/>
  <c r="F52" i="162"/>
  <c r="L19" i="194"/>
  <c r="M14" i="194"/>
  <c r="K14" i="194"/>
  <c r="K19" i="194" s="1"/>
  <c r="L7" i="194"/>
  <c r="L9" i="194" s="1"/>
  <c r="M16" i="194"/>
  <c r="M18" i="194" s="1"/>
  <c r="W17" i="165"/>
  <c r="M19" i="194" l="1"/>
  <c r="M7" i="194"/>
  <c r="M9" i="194" s="1"/>
  <c r="B29" i="156"/>
  <c r="C29" i="156"/>
  <c r="D29" i="156"/>
  <c r="E29" i="156"/>
  <c r="F29" i="156"/>
  <c r="G29" i="156"/>
  <c r="H29" i="156"/>
  <c r="I29" i="156"/>
  <c r="J29" i="156"/>
  <c r="C27" i="156"/>
  <c r="D27" i="156"/>
  <c r="E27" i="156"/>
  <c r="F27" i="156"/>
  <c r="G27" i="156"/>
  <c r="H27" i="156"/>
  <c r="I27" i="156"/>
  <c r="J27" i="156"/>
  <c r="K29" i="155"/>
  <c r="E29" i="155"/>
  <c r="J29" i="155"/>
  <c r="J26" i="155"/>
  <c r="K23" i="155"/>
  <c r="K26" i="155" s="1"/>
  <c r="J20" i="155"/>
  <c r="K18" i="155"/>
  <c r="K17" i="155"/>
  <c r="K16" i="155"/>
  <c r="K20" i="155" s="1"/>
  <c r="J13" i="155"/>
  <c r="K11" i="155"/>
  <c r="K10" i="155"/>
  <c r="K9" i="155"/>
  <c r="K13" i="155" s="1"/>
  <c r="N9" i="155"/>
  <c r="Q9" i="155"/>
  <c r="R9" i="155"/>
  <c r="T9" i="155" s="1"/>
  <c r="S9" i="155"/>
  <c r="S13" i="155" s="1"/>
  <c r="N10" i="155"/>
  <c r="Q10" i="155"/>
  <c r="R10" i="155"/>
  <c r="S10" i="155"/>
  <c r="T10" i="155" s="1"/>
  <c r="N11" i="155"/>
  <c r="Q11" i="155"/>
  <c r="R11" i="155"/>
  <c r="T11" i="155" s="1"/>
  <c r="S11" i="155"/>
  <c r="Q12" i="155"/>
  <c r="R12" i="155"/>
  <c r="T12" i="155" s="1"/>
  <c r="S12" i="155"/>
  <c r="C13" i="155"/>
  <c r="E13" i="155"/>
  <c r="F13" i="155"/>
  <c r="H13" i="155"/>
  <c r="I13" i="155"/>
  <c r="L13" i="155"/>
  <c r="M13" i="155"/>
  <c r="N13" i="155"/>
  <c r="O13" i="155"/>
  <c r="P13" i="155"/>
  <c r="Q13" i="155"/>
  <c r="R13" i="155"/>
  <c r="N16" i="155"/>
  <c r="Q16" i="155"/>
  <c r="R16" i="155"/>
  <c r="S16" i="155"/>
  <c r="T16" i="155"/>
  <c r="R17" i="155"/>
  <c r="S17" i="155"/>
  <c r="T17" i="155" s="1"/>
  <c r="N18" i="155"/>
  <c r="Q18" i="155"/>
  <c r="R18" i="155"/>
  <c r="T18" i="155" s="1"/>
  <c r="S18" i="155"/>
  <c r="N19" i="155"/>
  <c r="R19" i="155"/>
  <c r="T19" i="155" s="1"/>
  <c r="S19" i="155"/>
  <c r="C20" i="155"/>
  <c r="F20" i="155"/>
  <c r="G20" i="155"/>
  <c r="H20" i="155"/>
  <c r="I20" i="155"/>
  <c r="L20" i="155"/>
  <c r="M20" i="155"/>
  <c r="N20" i="155"/>
  <c r="O20" i="155"/>
  <c r="P20" i="155"/>
  <c r="Q20" i="155"/>
  <c r="R20" i="155"/>
  <c r="T23" i="155"/>
  <c r="C26" i="155"/>
  <c r="I26" i="155"/>
  <c r="S26" i="155"/>
  <c r="F27" i="155"/>
  <c r="C29" i="155"/>
  <c r="D29" i="155"/>
  <c r="F29" i="155"/>
  <c r="G29" i="155"/>
  <c r="H29" i="155"/>
  <c r="I29" i="155"/>
  <c r="L29" i="155"/>
  <c r="M29" i="155"/>
  <c r="N29" i="155"/>
  <c r="O29" i="155"/>
  <c r="P29" i="155"/>
  <c r="Q29" i="155"/>
  <c r="R29" i="155"/>
  <c r="S29" i="155"/>
  <c r="T29" i="155"/>
  <c r="K28" i="156"/>
  <c r="M27" i="156"/>
  <c r="L27" i="156"/>
  <c r="L29" i="156" s="1"/>
  <c r="M26" i="156"/>
  <c r="M28" i="156" s="1"/>
  <c r="L26" i="156"/>
  <c r="L28" i="156" s="1"/>
  <c r="K26" i="156"/>
  <c r="F26" i="156"/>
  <c r="E26" i="156"/>
  <c r="D26" i="156"/>
  <c r="C26" i="156"/>
  <c r="B26" i="156"/>
  <c r="O25" i="156"/>
  <c r="P25" i="156" s="1"/>
  <c r="N25" i="156"/>
  <c r="O24" i="156"/>
  <c r="N24" i="156"/>
  <c r="P24" i="156" s="1"/>
  <c r="O23" i="156"/>
  <c r="N23" i="156"/>
  <c r="P23" i="156" s="1"/>
  <c r="P22" i="156"/>
  <c r="O22" i="156"/>
  <c r="O26" i="156" s="1"/>
  <c r="O28" i="156" s="1"/>
  <c r="N22" i="156"/>
  <c r="N26" i="156" s="1"/>
  <c r="N28" i="156" s="1"/>
  <c r="M20" i="156"/>
  <c r="L20" i="156"/>
  <c r="K20" i="156"/>
  <c r="K27" i="156" s="1"/>
  <c r="K29" i="156" s="1"/>
  <c r="J20" i="156"/>
  <c r="H20" i="156"/>
  <c r="G20" i="156"/>
  <c r="F20" i="156"/>
  <c r="E20" i="156"/>
  <c r="D20" i="156"/>
  <c r="C20" i="156"/>
  <c r="B20" i="156"/>
  <c r="O19" i="156"/>
  <c r="N19" i="156"/>
  <c r="P19" i="156" s="1"/>
  <c r="P18" i="156"/>
  <c r="O18" i="156"/>
  <c r="N18" i="156"/>
  <c r="O17" i="156"/>
  <c r="P17" i="156" s="1"/>
  <c r="N17" i="156"/>
  <c r="O16" i="156"/>
  <c r="N16" i="156"/>
  <c r="N20" i="156" s="1"/>
  <c r="N27" i="156" s="1"/>
  <c r="N29" i="156" s="1"/>
  <c r="M13" i="156"/>
  <c r="L13" i="156"/>
  <c r="K13" i="156"/>
  <c r="J13" i="156"/>
  <c r="H13" i="156"/>
  <c r="G13" i="156"/>
  <c r="F13" i="156"/>
  <c r="E13" i="156"/>
  <c r="D13" i="156"/>
  <c r="C13" i="156"/>
  <c r="B13" i="156"/>
  <c r="O12" i="156"/>
  <c r="P12" i="156" s="1"/>
  <c r="N12" i="156"/>
  <c r="O11" i="156"/>
  <c r="N11" i="156"/>
  <c r="P11" i="156" s="1"/>
  <c r="O10" i="156"/>
  <c r="N10" i="156"/>
  <c r="P10" i="156" s="1"/>
  <c r="P9" i="156"/>
  <c r="O9" i="156"/>
  <c r="O13" i="156" s="1"/>
  <c r="N9" i="156"/>
  <c r="S20" i="155" l="1"/>
  <c r="T13" i="155"/>
  <c r="T20" i="155"/>
  <c r="P13" i="156"/>
  <c r="P26" i="156"/>
  <c r="P28" i="156" s="1"/>
  <c r="M29" i="156"/>
  <c r="O20" i="156"/>
  <c r="O27" i="156" s="1"/>
  <c r="O29" i="156" s="1"/>
  <c r="N13" i="156"/>
  <c r="P16" i="156"/>
  <c r="P20" i="156" s="1"/>
  <c r="P27" i="156" s="1"/>
  <c r="P29" i="156" s="1"/>
  <c r="H38" i="120"/>
  <c r="F38" i="120"/>
  <c r="B38" i="120"/>
  <c r="I37" i="120"/>
  <c r="I39" i="120" s="1"/>
  <c r="H37" i="120"/>
  <c r="H39" i="120" s="1"/>
  <c r="H40" i="120" s="1"/>
  <c r="F37" i="120"/>
  <c r="L37" i="120" s="1"/>
  <c r="E37" i="120"/>
  <c r="E39" i="120" s="1"/>
  <c r="C37" i="120"/>
  <c r="C39" i="120" s="1"/>
  <c r="B37" i="120"/>
  <c r="B39" i="120" s="1"/>
  <c r="B40" i="120" s="1"/>
  <c r="L36" i="120"/>
  <c r="M36" i="120" s="1"/>
  <c r="K36" i="120"/>
  <c r="D36" i="120"/>
  <c r="D15" i="120" s="1"/>
  <c r="L35" i="120"/>
  <c r="M35" i="120" s="1"/>
  <c r="K35" i="120"/>
  <c r="J35" i="120"/>
  <c r="D35" i="120"/>
  <c r="L34" i="120"/>
  <c r="K34" i="120"/>
  <c r="M34" i="120" s="1"/>
  <c r="J34" i="120"/>
  <c r="J13" i="120" s="1"/>
  <c r="G34" i="120"/>
  <c r="D34" i="120"/>
  <c r="M33" i="120"/>
  <c r="L33" i="120"/>
  <c r="K33" i="120"/>
  <c r="J33" i="120"/>
  <c r="G33" i="120"/>
  <c r="G12" i="120" s="1"/>
  <c r="D33" i="120"/>
  <c r="L32" i="120"/>
  <c r="K32" i="120"/>
  <c r="M32" i="120" s="1"/>
  <c r="G32" i="120"/>
  <c r="D32" i="120"/>
  <c r="D11" i="120" s="1"/>
  <c r="L31" i="120"/>
  <c r="K31" i="120"/>
  <c r="M31" i="120" s="1"/>
  <c r="J31" i="120"/>
  <c r="G31" i="120"/>
  <c r="D31" i="120"/>
  <c r="D10" i="120" s="1"/>
  <c r="L30" i="120"/>
  <c r="M30" i="120" s="1"/>
  <c r="K30" i="120"/>
  <c r="J30" i="120"/>
  <c r="J37" i="120" s="1"/>
  <c r="J39" i="120" s="1"/>
  <c r="G30" i="120"/>
  <c r="D30" i="120"/>
  <c r="D9" i="120" s="1"/>
  <c r="L29" i="120"/>
  <c r="K29" i="120"/>
  <c r="M29" i="120" s="1"/>
  <c r="G29" i="120"/>
  <c r="G37" i="120" s="1"/>
  <c r="G39" i="120" s="1"/>
  <c r="D29" i="120"/>
  <c r="I27" i="120"/>
  <c r="I38" i="120" s="1"/>
  <c r="H27" i="120"/>
  <c r="F27" i="120"/>
  <c r="E27" i="120"/>
  <c r="E38" i="120" s="1"/>
  <c r="K38" i="120" s="1"/>
  <c r="C27" i="120"/>
  <c r="L27" i="120" s="1"/>
  <c r="B27" i="120"/>
  <c r="M26" i="120"/>
  <c r="L26" i="120"/>
  <c r="K26" i="120"/>
  <c r="J26" i="120"/>
  <c r="G26" i="120"/>
  <c r="G15" i="120" s="1"/>
  <c r="D26" i="120"/>
  <c r="L25" i="120"/>
  <c r="K25" i="120"/>
  <c r="M25" i="120" s="1"/>
  <c r="J25" i="120"/>
  <c r="J14" i="120" s="1"/>
  <c r="G25" i="120"/>
  <c r="D25" i="120"/>
  <c r="M24" i="120"/>
  <c r="L24" i="120"/>
  <c r="K24" i="120"/>
  <c r="J24" i="120"/>
  <c r="G24" i="120"/>
  <c r="G13" i="120" s="1"/>
  <c r="D24" i="120"/>
  <c r="L23" i="120"/>
  <c r="K23" i="120"/>
  <c r="M23" i="120" s="1"/>
  <c r="J23" i="120"/>
  <c r="J12" i="120" s="1"/>
  <c r="G23" i="120"/>
  <c r="D23" i="120"/>
  <c r="M22" i="120"/>
  <c r="L22" i="120"/>
  <c r="K22" i="120"/>
  <c r="J22" i="120"/>
  <c r="G22" i="120"/>
  <c r="G11" i="120" s="1"/>
  <c r="D22" i="120"/>
  <c r="L21" i="120"/>
  <c r="K21" i="120"/>
  <c r="M21" i="120" s="1"/>
  <c r="J21" i="120"/>
  <c r="J10" i="120" s="1"/>
  <c r="G21" i="120"/>
  <c r="D21" i="120"/>
  <c r="M20" i="120"/>
  <c r="L20" i="120"/>
  <c r="K20" i="120"/>
  <c r="J20" i="120"/>
  <c r="G20" i="120"/>
  <c r="G9" i="120" s="1"/>
  <c r="D20" i="120"/>
  <c r="D27" i="120" s="1"/>
  <c r="D38" i="120" s="1"/>
  <c r="L19" i="120"/>
  <c r="K19" i="120"/>
  <c r="M19" i="120" s="1"/>
  <c r="J19" i="120"/>
  <c r="J27" i="120" s="1"/>
  <c r="J38" i="120" s="1"/>
  <c r="G19" i="120"/>
  <c r="G27" i="120" s="1"/>
  <c r="G38" i="120" s="1"/>
  <c r="D19" i="120"/>
  <c r="J15" i="120"/>
  <c r="I15" i="120"/>
  <c r="H15" i="120"/>
  <c r="F15" i="120"/>
  <c r="E15" i="120"/>
  <c r="K15" i="120" s="1"/>
  <c r="C15" i="120"/>
  <c r="L15" i="120" s="1"/>
  <c r="B15" i="120"/>
  <c r="I14" i="120"/>
  <c r="H14" i="120"/>
  <c r="G14" i="120"/>
  <c r="F14" i="120"/>
  <c r="E14" i="120"/>
  <c r="K14" i="120" s="1"/>
  <c r="D14" i="120"/>
  <c r="C14" i="120"/>
  <c r="L14" i="120" s="1"/>
  <c r="B14" i="120"/>
  <c r="I13" i="120"/>
  <c r="H13" i="120"/>
  <c r="F13" i="120"/>
  <c r="E13" i="120"/>
  <c r="K13" i="120" s="1"/>
  <c r="M13" i="120" s="1"/>
  <c r="D13" i="120"/>
  <c r="C13" i="120"/>
  <c r="L13" i="120" s="1"/>
  <c r="B13" i="120"/>
  <c r="I12" i="120"/>
  <c r="H12" i="120"/>
  <c r="F12" i="120"/>
  <c r="E12" i="120"/>
  <c r="K12" i="120" s="1"/>
  <c r="M12" i="120" s="1"/>
  <c r="D12" i="120"/>
  <c r="C12" i="120"/>
  <c r="L12" i="120" s="1"/>
  <c r="B12" i="120"/>
  <c r="J11" i="120"/>
  <c r="I11" i="120"/>
  <c r="H11" i="120"/>
  <c r="F11" i="120"/>
  <c r="E11" i="120"/>
  <c r="K11" i="120" s="1"/>
  <c r="C11" i="120"/>
  <c r="L11" i="120" s="1"/>
  <c r="B11" i="120"/>
  <c r="I10" i="120"/>
  <c r="H10" i="120"/>
  <c r="G10" i="120"/>
  <c r="F10" i="120"/>
  <c r="E10" i="120"/>
  <c r="K10" i="120" s="1"/>
  <c r="C10" i="120"/>
  <c r="L10" i="120" s="1"/>
  <c r="B10" i="120"/>
  <c r="I9" i="120"/>
  <c r="H9" i="120"/>
  <c r="F9" i="120"/>
  <c r="E9" i="120"/>
  <c r="K9" i="120" s="1"/>
  <c r="M9" i="120" s="1"/>
  <c r="C9" i="120"/>
  <c r="L9" i="120" s="1"/>
  <c r="B9" i="120"/>
  <c r="I8" i="120"/>
  <c r="I16" i="120" s="1"/>
  <c r="H8" i="120"/>
  <c r="H16" i="120" s="1"/>
  <c r="G8" i="120"/>
  <c r="F8" i="120"/>
  <c r="F16" i="120" s="1"/>
  <c r="E8" i="120"/>
  <c r="K8" i="120" s="1"/>
  <c r="M8" i="120" s="1"/>
  <c r="D8" i="120"/>
  <c r="D16" i="120" s="1"/>
  <c r="C8" i="120"/>
  <c r="L8" i="120" s="1"/>
  <c r="B8" i="120"/>
  <c r="B16" i="120" s="1"/>
  <c r="F40" i="121"/>
  <c r="F41" i="121" s="1"/>
  <c r="I41" i="121" s="1"/>
  <c r="C40" i="121"/>
  <c r="B40" i="121"/>
  <c r="C39" i="121"/>
  <c r="C41" i="121" s="1"/>
  <c r="H38" i="121"/>
  <c r="H40" i="121" s="1"/>
  <c r="F38" i="121"/>
  <c r="I38" i="121" s="1"/>
  <c r="I40" i="121" s="1"/>
  <c r="E38" i="121"/>
  <c r="E40" i="121" s="1"/>
  <c r="C38" i="121"/>
  <c r="B38" i="121"/>
  <c r="I37" i="121"/>
  <c r="H37" i="121"/>
  <c r="G37" i="121"/>
  <c r="J37" i="121" s="1"/>
  <c r="D37" i="121"/>
  <c r="I36" i="121"/>
  <c r="H36" i="121"/>
  <c r="G36" i="121"/>
  <c r="D36" i="121"/>
  <c r="J36" i="121" s="1"/>
  <c r="I35" i="121"/>
  <c r="H35" i="121"/>
  <c r="G35" i="121"/>
  <c r="J35" i="121" s="1"/>
  <c r="D35" i="121"/>
  <c r="I34" i="121"/>
  <c r="H34" i="121"/>
  <c r="G34" i="121"/>
  <c r="D34" i="121"/>
  <c r="J34" i="121" s="1"/>
  <c r="I33" i="121"/>
  <c r="H33" i="121"/>
  <c r="G33" i="121"/>
  <c r="J33" i="121" s="1"/>
  <c r="D33" i="121"/>
  <c r="I32" i="121"/>
  <c r="H32" i="121"/>
  <c r="G32" i="121"/>
  <c r="D32" i="121"/>
  <c r="D38" i="121" s="1"/>
  <c r="D40" i="121" s="1"/>
  <c r="I31" i="121"/>
  <c r="H31" i="121"/>
  <c r="G31" i="121"/>
  <c r="J31" i="121" s="1"/>
  <c r="D31" i="121"/>
  <c r="I30" i="121"/>
  <c r="H30" i="121"/>
  <c r="G30" i="121"/>
  <c r="G38" i="121" s="1"/>
  <c r="D30" i="121"/>
  <c r="J30" i="121" s="1"/>
  <c r="I28" i="121"/>
  <c r="I39" i="121" s="1"/>
  <c r="F28" i="121"/>
  <c r="F39" i="121" s="1"/>
  <c r="E28" i="121"/>
  <c r="H28" i="121" s="1"/>
  <c r="H39" i="121" s="1"/>
  <c r="C28" i="121"/>
  <c r="B28" i="121"/>
  <c r="B39" i="121" s="1"/>
  <c r="I27" i="121"/>
  <c r="H27" i="121"/>
  <c r="G27" i="121"/>
  <c r="D27" i="121"/>
  <c r="D16" i="121" s="1"/>
  <c r="I26" i="121"/>
  <c r="H26" i="121"/>
  <c r="G26" i="121"/>
  <c r="J26" i="121" s="1"/>
  <c r="D26" i="121"/>
  <c r="I25" i="121"/>
  <c r="H25" i="121"/>
  <c r="G25" i="121"/>
  <c r="D25" i="121"/>
  <c r="D14" i="121" s="1"/>
  <c r="I24" i="121"/>
  <c r="H24" i="121"/>
  <c r="G24" i="121"/>
  <c r="J24" i="121" s="1"/>
  <c r="D24" i="121"/>
  <c r="I23" i="121"/>
  <c r="H23" i="121"/>
  <c r="G23" i="121"/>
  <c r="D23" i="121"/>
  <c r="D12" i="121" s="1"/>
  <c r="I22" i="121"/>
  <c r="H22" i="121"/>
  <c r="G22" i="121"/>
  <c r="J22" i="121" s="1"/>
  <c r="D22" i="121"/>
  <c r="I21" i="121"/>
  <c r="H21" i="121"/>
  <c r="G21" i="121"/>
  <c r="D21" i="121"/>
  <c r="D10" i="121" s="1"/>
  <c r="I20" i="121"/>
  <c r="H20" i="121"/>
  <c r="G20" i="121"/>
  <c r="J20" i="121" s="1"/>
  <c r="D20" i="121"/>
  <c r="D28" i="121" s="1"/>
  <c r="D39" i="121" s="1"/>
  <c r="G16" i="121"/>
  <c r="F16" i="121"/>
  <c r="E16" i="121"/>
  <c r="H16" i="121" s="1"/>
  <c r="C16" i="121"/>
  <c r="I16" i="121" s="1"/>
  <c r="B16" i="121"/>
  <c r="H15" i="121"/>
  <c r="F15" i="121"/>
  <c r="I15" i="121" s="1"/>
  <c r="E15" i="121"/>
  <c r="D15" i="121"/>
  <c r="C15" i="121"/>
  <c r="B15" i="121"/>
  <c r="I14" i="121"/>
  <c r="F14" i="121"/>
  <c r="E14" i="121"/>
  <c r="H14" i="121" s="1"/>
  <c r="C14" i="121"/>
  <c r="B14" i="121"/>
  <c r="J13" i="121"/>
  <c r="G13" i="121"/>
  <c r="F13" i="121"/>
  <c r="I13" i="121" s="1"/>
  <c r="E13" i="121"/>
  <c r="D13" i="121"/>
  <c r="C13" i="121"/>
  <c r="B13" i="121"/>
  <c r="H13" i="121" s="1"/>
  <c r="H12" i="121"/>
  <c r="G12" i="121"/>
  <c r="F12" i="121"/>
  <c r="E12" i="121"/>
  <c r="C12" i="121"/>
  <c r="I12" i="121" s="1"/>
  <c r="B12" i="121"/>
  <c r="I11" i="121"/>
  <c r="H11" i="121"/>
  <c r="F11" i="121"/>
  <c r="E11" i="121"/>
  <c r="D11" i="121"/>
  <c r="C11" i="121"/>
  <c r="B11" i="121"/>
  <c r="I10" i="121"/>
  <c r="F10" i="121"/>
  <c r="E10" i="121"/>
  <c r="H10" i="121" s="1"/>
  <c r="C10" i="121"/>
  <c r="B10" i="121"/>
  <c r="J9" i="121"/>
  <c r="G9" i="121"/>
  <c r="F9" i="121"/>
  <c r="F17" i="121" s="1"/>
  <c r="I17" i="121" s="1"/>
  <c r="E9" i="121"/>
  <c r="E17" i="121" s="1"/>
  <c r="D9" i="121"/>
  <c r="C9" i="121"/>
  <c r="C17" i="121" s="1"/>
  <c r="B9" i="121"/>
  <c r="H9" i="121" s="1"/>
  <c r="E12" i="117"/>
  <c r="O11" i="117"/>
  <c r="O12" i="117" s="1"/>
  <c r="N11" i="117"/>
  <c r="N12" i="117" s="1"/>
  <c r="L11" i="117"/>
  <c r="L12" i="117" s="1"/>
  <c r="K11" i="117"/>
  <c r="K12" i="117" s="1"/>
  <c r="I11" i="117"/>
  <c r="I12" i="117" s="1"/>
  <c r="H11" i="117"/>
  <c r="H12" i="117" s="1"/>
  <c r="G11" i="117"/>
  <c r="G12" i="117" s="1"/>
  <c r="F11" i="117"/>
  <c r="E11" i="117"/>
  <c r="P10" i="117"/>
  <c r="P11" i="117" s="1"/>
  <c r="M10" i="117"/>
  <c r="M11" i="117" s="1"/>
  <c r="J10" i="117"/>
  <c r="J11" i="117" s="1"/>
  <c r="G10" i="117"/>
  <c r="O9" i="117"/>
  <c r="N9" i="117"/>
  <c r="L9" i="117"/>
  <c r="K9" i="117"/>
  <c r="I9" i="117"/>
  <c r="H9" i="117"/>
  <c r="G9" i="117"/>
  <c r="F9" i="117"/>
  <c r="F12" i="117" s="1"/>
  <c r="E9" i="117"/>
  <c r="P8" i="117"/>
  <c r="P9" i="117" s="1"/>
  <c r="M8" i="117"/>
  <c r="M9" i="117" s="1"/>
  <c r="J8" i="117"/>
  <c r="J9" i="117" s="1"/>
  <c r="G8" i="117"/>
  <c r="O44" i="115"/>
  <c r="O46" i="115" s="1"/>
  <c r="N44" i="115"/>
  <c r="N46" i="115" s="1"/>
  <c r="M44" i="115"/>
  <c r="M46" i="115" s="1"/>
  <c r="L44" i="115"/>
  <c r="L46" i="115" s="1"/>
  <c r="K44" i="115"/>
  <c r="K46" i="115" s="1"/>
  <c r="I44" i="115"/>
  <c r="I46" i="115" s="1"/>
  <c r="F44" i="115"/>
  <c r="F46" i="115" s="1"/>
  <c r="P43" i="115"/>
  <c r="M43" i="115"/>
  <c r="J43" i="115"/>
  <c r="G43" i="115"/>
  <c r="P42" i="115"/>
  <c r="M42" i="115"/>
  <c r="J42" i="115"/>
  <c r="G42" i="115"/>
  <c r="P41" i="115"/>
  <c r="M41" i="115"/>
  <c r="J41" i="115"/>
  <c r="G41" i="115"/>
  <c r="P40" i="115"/>
  <c r="M40" i="115"/>
  <c r="J40" i="115"/>
  <c r="G40" i="115"/>
  <c r="P39" i="115"/>
  <c r="M39" i="115"/>
  <c r="H39" i="115"/>
  <c r="H44" i="115" s="1"/>
  <c r="H46" i="115" s="1"/>
  <c r="E39" i="115"/>
  <c r="E44" i="115" s="1"/>
  <c r="E46" i="115" s="1"/>
  <c r="P38" i="115"/>
  <c r="M38" i="115"/>
  <c r="J38" i="115"/>
  <c r="G38" i="115"/>
  <c r="P37" i="115"/>
  <c r="M37" i="115"/>
  <c r="J37" i="115"/>
  <c r="G37" i="115"/>
  <c r="P36" i="115"/>
  <c r="M36" i="115"/>
  <c r="J36" i="115"/>
  <c r="G36" i="115"/>
  <c r="P35" i="115"/>
  <c r="M35" i="115"/>
  <c r="J35" i="115"/>
  <c r="G35" i="115"/>
  <c r="P34" i="115"/>
  <c r="P44" i="115" s="1"/>
  <c r="P46" i="115" s="1"/>
  <c r="M34" i="115"/>
  <c r="J34" i="115"/>
  <c r="J44" i="115" s="1"/>
  <c r="J46" i="115" s="1"/>
  <c r="G34" i="115"/>
  <c r="G44" i="115" s="1"/>
  <c r="G46" i="115" s="1"/>
  <c r="O32" i="115"/>
  <c r="O45" i="115" s="1"/>
  <c r="O47" i="115" s="1"/>
  <c r="N32" i="115"/>
  <c r="N45" i="115" s="1"/>
  <c r="N47" i="115" s="1"/>
  <c r="M32" i="115"/>
  <c r="M45" i="115" s="1"/>
  <c r="M47" i="115" s="1"/>
  <c r="L32" i="115"/>
  <c r="L45" i="115" s="1"/>
  <c r="K32" i="115"/>
  <c r="K45" i="115" s="1"/>
  <c r="K47" i="115" s="1"/>
  <c r="I32" i="115"/>
  <c r="I45" i="115" s="1"/>
  <c r="I47" i="115" s="1"/>
  <c r="H32" i="115"/>
  <c r="H45" i="115" s="1"/>
  <c r="H47" i="115" s="1"/>
  <c r="F32" i="115"/>
  <c r="F45" i="115" s="1"/>
  <c r="F47" i="115" s="1"/>
  <c r="E32" i="115"/>
  <c r="E45" i="115" s="1"/>
  <c r="E47" i="115" s="1"/>
  <c r="P31" i="115"/>
  <c r="M31" i="115"/>
  <c r="J31" i="115"/>
  <c r="G31" i="115"/>
  <c r="G18" i="115" s="1"/>
  <c r="P30" i="115"/>
  <c r="M30" i="115"/>
  <c r="J30" i="115"/>
  <c r="G30" i="115"/>
  <c r="G17" i="115" s="1"/>
  <c r="P29" i="115"/>
  <c r="M29" i="115"/>
  <c r="J29" i="115"/>
  <c r="G29" i="115"/>
  <c r="G16" i="115" s="1"/>
  <c r="P28" i="115"/>
  <c r="M28" i="115"/>
  <c r="J28" i="115"/>
  <c r="G28" i="115"/>
  <c r="G15" i="115" s="1"/>
  <c r="P27" i="115"/>
  <c r="M27" i="115"/>
  <c r="J27" i="115"/>
  <c r="G27" i="115"/>
  <c r="G14" i="115" s="1"/>
  <c r="P26" i="115"/>
  <c r="M26" i="115"/>
  <c r="J26" i="115"/>
  <c r="G26" i="115"/>
  <c r="G13" i="115" s="1"/>
  <c r="P25" i="115"/>
  <c r="M25" i="115"/>
  <c r="J25" i="115"/>
  <c r="G25" i="115"/>
  <c r="G12" i="115" s="1"/>
  <c r="P24" i="115"/>
  <c r="M24" i="115"/>
  <c r="J24" i="115"/>
  <c r="G24" i="115"/>
  <c r="G11" i="115" s="1"/>
  <c r="P23" i="115"/>
  <c r="M23" i="115"/>
  <c r="J23" i="115"/>
  <c r="G23" i="115"/>
  <c r="G10" i="115" s="1"/>
  <c r="P22" i="115"/>
  <c r="P32" i="115" s="1"/>
  <c r="P45" i="115" s="1"/>
  <c r="M22" i="115"/>
  <c r="J22" i="115"/>
  <c r="J32" i="115" s="1"/>
  <c r="J45" i="115" s="1"/>
  <c r="J47" i="115" s="1"/>
  <c r="G22" i="115"/>
  <c r="G32" i="115" s="1"/>
  <c r="G45" i="115" s="1"/>
  <c r="G47" i="115" s="1"/>
  <c r="P18" i="115"/>
  <c r="O18" i="115"/>
  <c r="N18" i="115"/>
  <c r="M18" i="115"/>
  <c r="L18" i="115"/>
  <c r="K18" i="115"/>
  <c r="J18" i="115"/>
  <c r="I18" i="115"/>
  <c r="H18" i="115"/>
  <c r="F18" i="115"/>
  <c r="E18" i="115"/>
  <c r="P17" i="115"/>
  <c r="O17" i="115"/>
  <c r="N17" i="115"/>
  <c r="M17" i="115"/>
  <c r="L17" i="115"/>
  <c r="K17" i="115"/>
  <c r="J17" i="115"/>
  <c r="I17" i="115"/>
  <c r="H17" i="115"/>
  <c r="F17" i="115"/>
  <c r="E17" i="115"/>
  <c r="P16" i="115"/>
  <c r="O16" i="115"/>
  <c r="N16" i="115"/>
  <c r="M16" i="115"/>
  <c r="L16" i="115"/>
  <c r="K16" i="115"/>
  <c r="J16" i="115"/>
  <c r="I16" i="115"/>
  <c r="H16" i="115"/>
  <c r="F16" i="115"/>
  <c r="E16" i="115"/>
  <c r="P15" i="115"/>
  <c r="O15" i="115"/>
  <c r="N15" i="115"/>
  <c r="M15" i="115"/>
  <c r="L15" i="115"/>
  <c r="K15" i="115"/>
  <c r="J15" i="115"/>
  <c r="I15" i="115"/>
  <c r="H15" i="115"/>
  <c r="F15" i="115"/>
  <c r="E15" i="115"/>
  <c r="P14" i="115"/>
  <c r="O14" i="115"/>
  <c r="N14" i="115"/>
  <c r="M14" i="115"/>
  <c r="L14" i="115"/>
  <c r="K14" i="115"/>
  <c r="J14" i="115"/>
  <c r="I14" i="115"/>
  <c r="H14" i="115"/>
  <c r="F14" i="115"/>
  <c r="E14" i="115"/>
  <c r="P13" i="115"/>
  <c r="O13" i="115"/>
  <c r="N13" i="115"/>
  <c r="M13" i="115"/>
  <c r="L13" i="115"/>
  <c r="K13" i="115"/>
  <c r="J13" i="115"/>
  <c r="I13" i="115"/>
  <c r="H13" i="115"/>
  <c r="F13" i="115"/>
  <c r="E13" i="115"/>
  <c r="P12" i="115"/>
  <c r="O12" i="115"/>
  <c r="N12" i="115"/>
  <c r="M12" i="115"/>
  <c r="L12" i="115"/>
  <c r="K12" i="115"/>
  <c r="J12" i="115"/>
  <c r="I12" i="115"/>
  <c r="H12" i="115"/>
  <c r="F12" i="115"/>
  <c r="E12" i="115"/>
  <c r="P11" i="115"/>
  <c r="O11" i="115"/>
  <c r="N11" i="115"/>
  <c r="M11" i="115"/>
  <c r="L11" i="115"/>
  <c r="K11" i="115"/>
  <c r="J11" i="115"/>
  <c r="I11" i="115"/>
  <c r="H11" i="115"/>
  <c r="F11" i="115"/>
  <c r="E11" i="115"/>
  <c r="P10" i="115"/>
  <c r="O10" i="115"/>
  <c r="N10" i="115"/>
  <c r="M10" i="115"/>
  <c r="L10" i="115"/>
  <c r="K10" i="115"/>
  <c r="J10" i="115"/>
  <c r="I10" i="115"/>
  <c r="H10" i="115"/>
  <c r="F10" i="115"/>
  <c r="E10" i="115"/>
  <c r="P9" i="115"/>
  <c r="P19" i="115" s="1"/>
  <c r="O9" i="115"/>
  <c r="O19" i="115" s="1"/>
  <c r="N9" i="115"/>
  <c r="N19" i="115" s="1"/>
  <c r="M9" i="115"/>
  <c r="M19" i="115" s="1"/>
  <c r="L9" i="115"/>
  <c r="L19" i="115" s="1"/>
  <c r="K9" i="115"/>
  <c r="K19" i="115" s="1"/>
  <c r="J9" i="115"/>
  <c r="J19" i="115" s="1"/>
  <c r="I9" i="115"/>
  <c r="I19" i="115" s="1"/>
  <c r="H9" i="115"/>
  <c r="H19" i="115" s="1"/>
  <c r="F9" i="115"/>
  <c r="F19" i="115" s="1"/>
  <c r="E9" i="115"/>
  <c r="E19" i="115" s="1"/>
  <c r="M11" i="120" l="1"/>
  <c r="M10" i="120"/>
  <c r="M15" i="120"/>
  <c r="G40" i="120"/>
  <c r="I40" i="120"/>
  <c r="G16" i="120"/>
  <c r="M14" i="120"/>
  <c r="J40" i="120"/>
  <c r="E40" i="120"/>
  <c r="K40" i="120" s="1"/>
  <c r="K39" i="120"/>
  <c r="J8" i="120"/>
  <c r="J16" i="120" s="1"/>
  <c r="J9" i="120"/>
  <c r="K37" i="120"/>
  <c r="M37" i="120" s="1"/>
  <c r="C38" i="120"/>
  <c r="L38" i="120" s="1"/>
  <c r="M38" i="120" s="1"/>
  <c r="E16" i="120"/>
  <c r="K16" i="120" s="1"/>
  <c r="F39" i="120"/>
  <c r="C16" i="120"/>
  <c r="L16" i="120" s="1"/>
  <c r="K27" i="120"/>
  <c r="M27" i="120" s="1"/>
  <c r="D37" i="120"/>
  <c r="D39" i="120" s="1"/>
  <c r="D40" i="120" s="1"/>
  <c r="D41" i="121"/>
  <c r="D17" i="121"/>
  <c r="G40" i="121"/>
  <c r="J38" i="121"/>
  <c r="H17" i="121"/>
  <c r="J12" i="121"/>
  <c r="J16" i="121"/>
  <c r="B41" i="121"/>
  <c r="B17" i="121"/>
  <c r="J23" i="121"/>
  <c r="G10" i="121"/>
  <c r="J10" i="121" s="1"/>
  <c r="G14" i="121"/>
  <c r="J14" i="121" s="1"/>
  <c r="J21" i="121"/>
  <c r="J25" i="121"/>
  <c r="G28" i="121"/>
  <c r="E39" i="121"/>
  <c r="E41" i="121" s="1"/>
  <c r="H41" i="121" s="1"/>
  <c r="I9" i="121"/>
  <c r="G11" i="121"/>
  <c r="J11" i="121" s="1"/>
  <c r="G15" i="121"/>
  <c r="J15" i="121" s="1"/>
  <c r="J32" i="121"/>
  <c r="J27" i="121"/>
  <c r="J12" i="117"/>
  <c r="M12" i="117"/>
  <c r="P12" i="117"/>
  <c r="L47" i="115"/>
  <c r="P47" i="115"/>
  <c r="G9" i="115"/>
  <c r="G19" i="115" s="1"/>
  <c r="K45" i="113"/>
  <c r="L44" i="113"/>
  <c r="H44" i="113"/>
  <c r="L43" i="113"/>
  <c r="L45" i="113" s="1"/>
  <c r="K43" i="113"/>
  <c r="I43" i="113"/>
  <c r="I45" i="113" s="1"/>
  <c r="H43" i="113"/>
  <c r="H45" i="113" s="1"/>
  <c r="F43" i="113"/>
  <c r="F45" i="113" s="1"/>
  <c r="E43" i="113"/>
  <c r="E45" i="113" s="1"/>
  <c r="M42" i="113"/>
  <c r="I42" i="113"/>
  <c r="J42" i="113" s="1"/>
  <c r="J17" i="113" s="1"/>
  <c r="G42" i="113"/>
  <c r="G17" i="113" s="1"/>
  <c r="M41" i="113"/>
  <c r="J41" i="113"/>
  <c r="G41" i="113"/>
  <c r="M40" i="113"/>
  <c r="M15" i="113" s="1"/>
  <c r="J40" i="113"/>
  <c r="G40" i="113"/>
  <c r="M39" i="113"/>
  <c r="J39" i="113"/>
  <c r="J14" i="113" s="1"/>
  <c r="G39" i="113"/>
  <c r="M38" i="113"/>
  <c r="J38" i="113"/>
  <c r="G38" i="113"/>
  <c r="G13" i="113" s="1"/>
  <c r="M37" i="113"/>
  <c r="J37" i="113"/>
  <c r="G37" i="113"/>
  <c r="M36" i="113"/>
  <c r="M11" i="113" s="1"/>
  <c r="J36" i="113"/>
  <c r="G36" i="113"/>
  <c r="M35" i="113"/>
  <c r="J35" i="113"/>
  <c r="J10" i="113" s="1"/>
  <c r="G35" i="113"/>
  <c r="M34" i="113"/>
  <c r="J34" i="113"/>
  <c r="G34" i="113"/>
  <c r="G9" i="113" s="1"/>
  <c r="M33" i="113"/>
  <c r="J33" i="113"/>
  <c r="J43" i="113" s="1"/>
  <c r="J45" i="113" s="1"/>
  <c r="G33" i="113"/>
  <c r="G43" i="113" s="1"/>
  <c r="G45" i="113" s="1"/>
  <c r="L31" i="113"/>
  <c r="K31" i="113"/>
  <c r="K44" i="113" s="1"/>
  <c r="K46" i="113" s="1"/>
  <c r="I31" i="113"/>
  <c r="I44" i="113" s="1"/>
  <c r="I46" i="113" s="1"/>
  <c r="H31" i="113"/>
  <c r="F31" i="113"/>
  <c r="F44" i="113" s="1"/>
  <c r="F46" i="113" s="1"/>
  <c r="E31" i="113"/>
  <c r="E44" i="113" s="1"/>
  <c r="E46" i="113" s="1"/>
  <c r="M30" i="113"/>
  <c r="J30" i="113"/>
  <c r="G30" i="113"/>
  <c r="M29" i="113"/>
  <c r="M16" i="113" s="1"/>
  <c r="J29" i="113"/>
  <c r="G29" i="113"/>
  <c r="M28" i="113"/>
  <c r="J28" i="113"/>
  <c r="J15" i="113" s="1"/>
  <c r="G28" i="113"/>
  <c r="M27" i="113"/>
  <c r="J27" i="113"/>
  <c r="G27" i="113"/>
  <c r="G14" i="113" s="1"/>
  <c r="M26" i="113"/>
  <c r="J26" i="113"/>
  <c r="G26" i="113"/>
  <c r="M25" i="113"/>
  <c r="M12" i="113" s="1"/>
  <c r="J25" i="113"/>
  <c r="G25" i="113"/>
  <c r="M24" i="113"/>
  <c r="J24" i="113"/>
  <c r="J11" i="113" s="1"/>
  <c r="G24" i="113"/>
  <c r="M23" i="113"/>
  <c r="J23" i="113"/>
  <c r="G23" i="113"/>
  <c r="G10" i="113" s="1"/>
  <c r="M22" i="113"/>
  <c r="J22" i="113"/>
  <c r="G22" i="113"/>
  <c r="M21" i="113"/>
  <c r="M8" i="113" s="1"/>
  <c r="J21" i="113"/>
  <c r="J31" i="113" s="1"/>
  <c r="G21" i="113"/>
  <c r="G31" i="113" s="1"/>
  <c r="L18" i="113"/>
  <c r="K18" i="113"/>
  <c r="H18" i="113"/>
  <c r="F18" i="113"/>
  <c r="M17" i="113"/>
  <c r="L17" i="113"/>
  <c r="K17" i="113"/>
  <c r="I17" i="113"/>
  <c r="H17" i="113"/>
  <c r="F17" i="113"/>
  <c r="E17" i="113"/>
  <c r="L16" i="113"/>
  <c r="K16" i="113"/>
  <c r="J16" i="113"/>
  <c r="I16" i="113"/>
  <c r="H16" i="113"/>
  <c r="G16" i="113"/>
  <c r="F16" i="113"/>
  <c r="E16" i="113"/>
  <c r="L15" i="113"/>
  <c r="K15" i="113"/>
  <c r="I15" i="113"/>
  <c r="H15" i="113"/>
  <c r="G15" i="113"/>
  <c r="F15" i="113"/>
  <c r="E15" i="113"/>
  <c r="M14" i="113"/>
  <c r="L14" i="113"/>
  <c r="K14" i="113"/>
  <c r="I14" i="113"/>
  <c r="H14" i="113"/>
  <c r="F14" i="113"/>
  <c r="E14" i="113"/>
  <c r="M13" i="113"/>
  <c r="L13" i="113"/>
  <c r="K13" i="113"/>
  <c r="J13" i="113"/>
  <c r="I13" i="113"/>
  <c r="H13" i="113"/>
  <c r="F13" i="113"/>
  <c r="E13" i="113"/>
  <c r="L12" i="113"/>
  <c r="K12" i="113"/>
  <c r="J12" i="113"/>
  <c r="I12" i="113"/>
  <c r="H12" i="113"/>
  <c r="G12" i="113"/>
  <c r="F12" i="113"/>
  <c r="E12" i="113"/>
  <c r="L11" i="113"/>
  <c r="K11" i="113"/>
  <c r="I11" i="113"/>
  <c r="H11" i="113"/>
  <c r="G11" i="113"/>
  <c r="F11" i="113"/>
  <c r="E11" i="113"/>
  <c r="M10" i="113"/>
  <c r="L10" i="113"/>
  <c r="K10" i="113"/>
  <c r="I10" i="113"/>
  <c r="H10" i="113"/>
  <c r="F10" i="113"/>
  <c r="E10" i="113"/>
  <c r="M9" i="113"/>
  <c r="L9" i="113"/>
  <c r="K9" i="113"/>
  <c r="J9" i="113"/>
  <c r="I9" i="113"/>
  <c r="H9" i="113"/>
  <c r="F9" i="113"/>
  <c r="E9" i="113"/>
  <c r="L8" i="113"/>
  <c r="K8" i="113"/>
  <c r="J8" i="113"/>
  <c r="I8" i="113"/>
  <c r="H8" i="113"/>
  <c r="G8" i="113"/>
  <c r="F8" i="113"/>
  <c r="E8" i="113"/>
  <c r="L39" i="120" l="1"/>
  <c r="F40" i="120"/>
  <c r="L40" i="120" s="1"/>
  <c r="M40" i="120" s="1"/>
  <c r="C40" i="120"/>
  <c r="M16" i="120"/>
  <c r="M39" i="120"/>
  <c r="J40" i="121"/>
  <c r="J28" i="121"/>
  <c r="G39" i="121"/>
  <c r="J39" i="121" s="1"/>
  <c r="G17" i="121"/>
  <c r="J17" i="121" s="1"/>
  <c r="G44" i="113"/>
  <c r="G46" i="113" s="1"/>
  <c r="G18" i="113"/>
  <c r="H46" i="113"/>
  <c r="J44" i="113"/>
  <c r="J46" i="113" s="1"/>
  <c r="J18" i="113"/>
  <c r="L46" i="113"/>
  <c r="M43" i="113"/>
  <c r="M45" i="113" s="1"/>
  <c r="E18" i="113"/>
  <c r="I18" i="113"/>
  <c r="M31" i="113"/>
  <c r="P17" i="176"/>
  <c r="O17" i="176"/>
  <c r="L17" i="176"/>
  <c r="H17" i="176"/>
  <c r="G17" i="176"/>
  <c r="V13" i="176"/>
  <c r="U13" i="176"/>
  <c r="T13" i="176"/>
  <c r="P13" i="176"/>
  <c r="O13" i="176"/>
  <c r="N13" i="176"/>
  <c r="M13" i="176"/>
  <c r="L13" i="176"/>
  <c r="K13" i="176"/>
  <c r="J13" i="176"/>
  <c r="I13" i="176"/>
  <c r="H13" i="176"/>
  <c r="G13" i="176"/>
  <c r="F13" i="176"/>
  <c r="E13" i="176"/>
  <c r="U9" i="176"/>
  <c r="U17" i="176" s="1"/>
  <c r="P9" i="176"/>
  <c r="O9" i="176"/>
  <c r="N9" i="176"/>
  <c r="N17" i="176" s="1"/>
  <c r="L9" i="176"/>
  <c r="J9" i="176"/>
  <c r="J17" i="176" s="1"/>
  <c r="I9" i="176"/>
  <c r="I17" i="176" s="1"/>
  <c r="H9" i="176"/>
  <c r="G9" i="176"/>
  <c r="F9" i="176"/>
  <c r="F17" i="176" s="1"/>
  <c r="E9" i="176"/>
  <c r="E17" i="176" s="1"/>
  <c r="V8" i="176"/>
  <c r="V9" i="176" s="1"/>
  <c r="V17" i="176" s="1"/>
  <c r="U8" i="176"/>
  <c r="T8" i="176"/>
  <c r="T9" i="176" s="1"/>
  <c r="T17" i="176" s="1"/>
  <c r="N8" i="176"/>
  <c r="M8" i="176"/>
  <c r="M9" i="176" s="1"/>
  <c r="M17" i="176" s="1"/>
  <c r="L8" i="176"/>
  <c r="K8" i="176"/>
  <c r="K9" i="176" s="1"/>
  <c r="K17" i="176" s="1"/>
  <c r="M25" i="178"/>
  <c r="J25" i="178"/>
  <c r="I25" i="178"/>
  <c r="F25" i="178"/>
  <c r="E25" i="178"/>
  <c r="K24" i="178"/>
  <c r="K26" i="178" s="1"/>
  <c r="J24" i="178"/>
  <c r="J26" i="178" s="1"/>
  <c r="G24" i="178"/>
  <c r="F24" i="178"/>
  <c r="F26" i="178" s="1"/>
  <c r="M23" i="178"/>
  <c r="L23" i="178"/>
  <c r="L25" i="178" s="1"/>
  <c r="K23" i="178"/>
  <c r="K25" i="178" s="1"/>
  <c r="J23" i="178"/>
  <c r="I23" i="178"/>
  <c r="H23" i="178"/>
  <c r="H25" i="178" s="1"/>
  <c r="G23" i="178"/>
  <c r="G25" i="178" s="1"/>
  <c r="F23" i="178"/>
  <c r="E23" i="178"/>
  <c r="M20" i="178"/>
  <c r="M24" i="178" s="1"/>
  <c r="M26" i="178" s="1"/>
  <c r="L20" i="178"/>
  <c r="L24" i="178" s="1"/>
  <c r="L26" i="178" s="1"/>
  <c r="K20" i="178"/>
  <c r="J20" i="178"/>
  <c r="I20" i="178"/>
  <c r="I24" i="178" s="1"/>
  <c r="I26" i="178" s="1"/>
  <c r="H20" i="178"/>
  <c r="H24" i="178" s="1"/>
  <c r="H26" i="178" s="1"/>
  <c r="G20" i="178"/>
  <c r="F20" i="178"/>
  <c r="E20" i="178"/>
  <c r="E24" i="178" s="1"/>
  <c r="E26" i="178" s="1"/>
  <c r="M13" i="178"/>
  <c r="L13" i="178"/>
  <c r="K13" i="178"/>
  <c r="J13" i="178"/>
  <c r="I13" i="178"/>
  <c r="H13" i="178"/>
  <c r="G13" i="178"/>
  <c r="F13" i="178"/>
  <c r="E13" i="178"/>
  <c r="M11" i="178"/>
  <c r="K31" i="177"/>
  <c r="J31" i="177"/>
  <c r="G31" i="177"/>
  <c r="F31" i="177"/>
  <c r="L30" i="177"/>
  <c r="K30" i="177"/>
  <c r="K32" i="177" s="1"/>
  <c r="H30" i="177"/>
  <c r="H32" i="177" s="1"/>
  <c r="M29" i="177"/>
  <c r="M31" i="177" s="1"/>
  <c r="L29" i="177"/>
  <c r="L31" i="177" s="1"/>
  <c r="K29" i="177"/>
  <c r="J29" i="177"/>
  <c r="I29" i="177"/>
  <c r="I31" i="177" s="1"/>
  <c r="H29" i="177"/>
  <c r="H31" i="177" s="1"/>
  <c r="G29" i="177"/>
  <c r="F29" i="177"/>
  <c r="E29" i="177"/>
  <c r="E31" i="177" s="1"/>
  <c r="M22" i="177"/>
  <c r="M30" i="177" s="1"/>
  <c r="L22" i="177"/>
  <c r="K22" i="177"/>
  <c r="I22" i="177"/>
  <c r="I30" i="177" s="1"/>
  <c r="I32" i="177" s="1"/>
  <c r="H22" i="177"/>
  <c r="F22" i="177"/>
  <c r="F30" i="177" s="1"/>
  <c r="F32" i="177" s="1"/>
  <c r="E22" i="177"/>
  <c r="E30" i="177" s="1"/>
  <c r="M21" i="177"/>
  <c r="G20" i="177"/>
  <c r="G19" i="177"/>
  <c r="G22" i="177" s="1"/>
  <c r="G30" i="177" s="1"/>
  <c r="G32" i="177" s="1"/>
  <c r="J17" i="177"/>
  <c r="J22" i="177" s="1"/>
  <c r="J30" i="177" s="1"/>
  <c r="J32" i="177" s="1"/>
  <c r="M14" i="177"/>
  <c r="L14" i="177"/>
  <c r="K14" i="177"/>
  <c r="J14" i="177"/>
  <c r="I14" i="177"/>
  <c r="H14" i="177"/>
  <c r="G14" i="177"/>
  <c r="F14" i="177"/>
  <c r="E14" i="177"/>
  <c r="J9" i="177"/>
  <c r="C17" i="176"/>
  <c r="B17" i="176"/>
  <c r="D13" i="176"/>
  <c r="C13" i="176"/>
  <c r="B13" i="176"/>
  <c r="D9" i="176"/>
  <c r="D17" i="176" s="1"/>
  <c r="C9" i="176"/>
  <c r="B9" i="176"/>
  <c r="D19" i="161"/>
  <c r="D20" i="161" s="1"/>
  <c r="C19" i="161"/>
  <c r="B19" i="161"/>
  <c r="D15" i="161"/>
  <c r="C15" i="161"/>
  <c r="C20" i="161" s="1"/>
  <c r="B15" i="161"/>
  <c r="B20" i="161" s="1"/>
  <c r="B10" i="161"/>
  <c r="D9" i="161"/>
  <c r="C9" i="161"/>
  <c r="B9" i="161"/>
  <c r="D8" i="161"/>
  <c r="D10" i="161" s="1"/>
  <c r="C8" i="161"/>
  <c r="C10" i="161" s="1"/>
  <c r="B8" i="161"/>
  <c r="C26" i="152"/>
  <c r="C28" i="152" s="1"/>
  <c r="D25" i="152"/>
  <c r="C25" i="152"/>
  <c r="E24" i="152"/>
  <c r="E23" i="152"/>
  <c r="E10" i="152" s="1"/>
  <c r="E21" i="152"/>
  <c r="D19" i="152"/>
  <c r="D26" i="152" s="1"/>
  <c r="D28" i="152" s="1"/>
  <c r="C19" i="152"/>
  <c r="E18" i="152"/>
  <c r="E11" i="152" s="1"/>
  <c r="E17" i="152"/>
  <c r="E16" i="152"/>
  <c r="E15" i="152"/>
  <c r="D11" i="152"/>
  <c r="D12" i="152" s="1"/>
  <c r="C11" i="152"/>
  <c r="D10" i="152"/>
  <c r="C10" i="152"/>
  <c r="D8" i="152"/>
  <c r="C8" i="152"/>
  <c r="C50" i="151"/>
  <c r="C49" i="151"/>
  <c r="C51" i="151" s="1"/>
  <c r="C48" i="151"/>
  <c r="B48" i="151"/>
  <c r="B50" i="151" s="1"/>
  <c r="D47" i="151"/>
  <c r="D46" i="151"/>
  <c r="D45" i="151"/>
  <c r="D44" i="151"/>
  <c r="D43" i="151"/>
  <c r="D42" i="151"/>
  <c r="D41" i="151"/>
  <c r="D40" i="151"/>
  <c r="D39" i="151"/>
  <c r="D38" i="151"/>
  <c r="D48" i="151" s="1"/>
  <c r="D50" i="151" s="1"/>
  <c r="D37" i="151"/>
  <c r="C35" i="151"/>
  <c r="B35" i="151"/>
  <c r="B49" i="151" s="1"/>
  <c r="B51" i="151" s="1"/>
  <c r="D34" i="151"/>
  <c r="D33" i="151"/>
  <c r="D32" i="151"/>
  <c r="D31" i="151"/>
  <c r="D30" i="151"/>
  <c r="D29" i="151"/>
  <c r="D28" i="151"/>
  <c r="D27" i="151"/>
  <c r="D26" i="151"/>
  <c r="D25" i="151"/>
  <c r="D35" i="151" s="1"/>
  <c r="D49" i="151" s="1"/>
  <c r="D51" i="151" s="1"/>
  <c r="D24" i="151"/>
  <c r="C20" i="151"/>
  <c r="D20" i="151" s="1"/>
  <c r="B20" i="151"/>
  <c r="D19" i="151"/>
  <c r="C19" i="151"/>
  <c r="B19" i="151"/>
  <c r="C18" i="151"/>
  <c r="D18" i="151" s="1"/>
  <c r="B18" i="151"/>
  <c r="C17" i="151"/>
  <c r="B17" i="151"/>
  <c r="D17" i="151" s="1"/>
  <c r="C16" i="151"/>
  <c r="D16" i="151" s="1"/>
  <c r="B16" i="151"/>
  <c r="D15" i="151"/>
  <c r="C15" i="151"/>
  <c r="B15" i="151"/>
  <c r="C14" i="151"/>
  <c r="D14" i="151" s="1"/>
  <c r="B14" i="151"/>
  <c r="C13" i="151"/>
  <c r="B13" i="151"/>
  <c r="D13" i="151" s="1"/>
  <c r="C12" i="151"/>
  <c r="D12" i="151" s="1"/>
  <c r="B12" i="151"/>
  <c r="D11" i="151"/>
  <c r="C11" i="151"/>
  <c r="B11" i="151"/>
  <c r="C10" i="151"/>
  <c r="C21" i="151" s="1"/>
  <c r="B10" i="151"/>
  <c r="C33" i="186"/>
  <c r="C32" i="186"/>
  <c r="C34" i="186" s="1"/>
  <c r="C31" i="186"/>
  <c r="B31" i="186"/>
  <c r="B33" i="186" s="1"/>
  <c r="D30" i="186"/>
  <c r="D29" i="186"/>
  <c r="D28" i="186"/>
  <c r="D27" i="186"/>
  <c r="D31" i="186" s="1"/>
  <c r="D33" i="186" s="1"/>
  <c r="D26" i="186"/>
  <c r="C24" i="186"/>
  <c r="B24" i="186"/>
  <c r="B32" i="186" s="1"/>
  <c r="D23" i="186"/>
  <c r="D22" i="186"/>
  <c r="D21" i="186"/>
  <c r="D20" i="186"/>
  <c r="D24" i="186" s="1"/>
  <c r="D32" i="186" s="1"/>
  <c r="D19" i="186"/>
  <c r="C15" i="186"/>
  <c r="D15" i="186" s="1"/>
  <c r="B15" i="186"/>
  <c r="D14" i="186"/>
  <c r="C14" i="186"/>
  <c r="B14" i="186"/>
  <c r="C13" i="186"/>
  <c r="B13" i="186"/>
  <c r="D13" i="186" s="1"/>
  <c r="C12" i="186"/>
  <c r="B12" i="186"/>
  <c r="D12" i="186" s="1"/>
  <c r="C11" i="186"/>
  <c r="D11" i="186" s="1"/>
  <c r="D16" i="186" s="1"/>
  <c r="B11" i="186"/>
  <c r="O34" i="173"/>
  <c r="N34" i="173"/>
  <c r="L34" i="173"/>
  <c r="K34" i="173"/>
  <c r="I34" i="173"/>
  <c r="H34" i="173"/>
  <c r="G34" i="173"/>
  <c r="F34" i="173"/>
  <c r="E34" i="173"/>
  <c r="P33" i="173"/>
  <c r="M33" i="173"/>
  <c r="J33" i="173"/>
  <c r="G33" i="173"/>
  <c r="P32" i="173"/>
  <c r="M32" i="173"/>
  <c r="J32" i="173"/>
  <c r="G32" i="173"/>
  <c r="P31" i="173"/>
  <c r="M31" i="173"/>
  <c r="J31" i="173"/>
  <c r="G31" i="173"/>
  <c r="P30" i="173"/>
  <c r="M30" i="173"/>
  <c r="J30" i="173"/>
  <c r="G30" i="173"/>
  <c r="P29" i="173"/>
  <c r="M29" i="173"/>
  <c r="J29" i="173"/>
  <c r="G29" i="173"/>
  <c r="P28" i="173"/>
  <c r="P34" i="173" s="1"/>
  <c r="M28" i="173"/>
  <c r="M34" i="173" s="1"/>
  <c r="J28" i="173"/>
  <c r="J34" i="173" s="1"/>
  <c r="G28" i="173"/>
  <c r="O25" i="173"/>
  <c r="O35" i="173" s="1"/>
  <c r="N25" i="173"/>
  <c r="N35" i="173" s="1"/>
  <c r="L25" i="173"/>
  <c r="L35" i="173" s="1"/>
  <c r="K25" i="173"/>
  <c r="K35" i="173" s="1"/>
  <c r="I25" i="173"/>
  <c r="I35" i="173" s="1"/>
  <c r="H25" i="173"/>
  <c r="H35" i="173" s="1"/>
  <c r="G25" i="173"/>
  <c r="G35" i="173" s="1"/>
  <c r="F25" i="173"/>
  <c r="F35" i="173" s="1"/>
  <c r="E25" i="173"/>
  <c r="E35" i="173" s="1"/>
  <c r="P24" i="173"/>
  <c r="M24" i="173"/>
  <c r="J24" i="173"/>
  <c r="G24" i="173"/>
  <c r="P23" i="173"/>
  <c r="M23" i="173"/>
  <c r="J23" i="173"/>
  <c r="G23" i="173"/>
  <c r="P22" i="173"/>
  <c r="M22" i="173"/>
  <c r="J22" i="173"/>
  <c r="G22" i="173"/>
  <c r="P21" i="173"/>
  <c r="M21" i="173"/>
  <c r="J21" i="173"/>
  <c r="G21" i="173"/>
  <c r="P20" i="173"/>
  <c r="M20" i="173"/>
  <c r="J20" i="173"/>
  <c r="G20" i="173"/>
  <c r="P19" i="173"/>
  <c r="P25" i="173" s="1"/>
  <c r="P35" i="173" s="1"/>
  <c r="M19" i="173"/>
  <c r="M25" i="173" s="1"/>
  <c r="M35" i="173" s="1"/>
  <c r="J19" i="173"/>
  <c r="J25" i="173" s="1"/>
  <c r="G19" i="173"/>
  <c r="O15" i="173"/>
  <c r="N15" i="173"/>
  <c r="L15" i="173"/>
  <c r="K15" i="173"/>
  <c r="I15" i="173"/>
  <c r="H15" i="173"/>
  <c r="G15" i="173"/>
  <c r="F15" i="173"/>
  <c r="E15" i="173"/>
  <c r="P14" i="173"/>
  <c r="M14" i="173"/>
  <c r="J14" i="173"/>
  <c r="G14" i="173"/>
  <c r="P13" i="173"/>
  <c r="M13" i="173"/>
  <c r="J13" i="173"/>
  <c r="G13" i="173"/>
  <c r="P12" i="173"/>
  <c r="M12" i="173"/>
  <c r="J12" i="173"/>
  <c r="G12" i="173"/>
  <c r="P11" i="173"/>
  <c r="M11" i="173"/>
  <c r="J11" i="173"/>
  <c r="G11" i="173"/>
  <c r="P10" i="173"/>
  <c r="M10" i="173"/>
  <c r="J10" i="173"/>
  <c r="G10" i="173"/>
  <c r="P9" i="173"/>
  <c r="P15" i="173" s="1"/>
  <c r="M9" i="173"/>
  <c r="M15" i="173" s="1"/>
  <c r="J9" i="173"/>
  <c r="J15" i="173" s="1"/>
  <c r="G9" i="173"/>
  <c r="I27" i="170"/>
  <c r="H27" i="170"/>
  <c r="F27" i="170"/>
  <c r="E27" i="170"/>
  <c r="C27" i="170"/>
  <c r="B27" i="170"/>
  <c r="L26" i="170"/>
  <c r="K26" i="170"/>
  <c r="J26" i="170"/>
  <c r="G26" i="170"/>
  <c r="D26" i="170"/>
  <c r="L25" i="170"/>
  <c r="K25" i="170"/>
  <c r="J25" i="170"/>
  <c r="G25" i="170"/>
  <c r="D25" i="170"/>
  <c r="L24" i="170"/>
  <c r="K24" i="170"/>
  <c r="J24" i="170"/>
  <c r="G24" i="170"/>
  <c r="D24" i="170"/>
  <c r="L23" i="170"/>
  <c r="K23" i="170"/>
  <c r="J23" i="170"/>
  <c r="G23" i="170"/>
  <c r="D23" i="170"/>
  <c r="I20" i="170"/>
  <c r="H20" i="170"/>
  <c r="F20" i="170"/>
  <c r="F28" i="170" s="1"/>
  <c r="E20" i="170"/>
  <c r="C20" i="170"/>
  <c r="B20" i="170"/>
  <c r="B28" i="170" s="1"/>
  <c r="L19" i="170"/>
  <c r="K19" i="170"/>
  <c r="J19" i="170"/>
  <c r="G19" i="170"/>
  <c r="D19" i="170"/>
  <c r="L18" i="170"/>
  <c r="K18" i="170"/>
  <c r="J18" i="170"/>
  <c r="G18" i="170"/>
  <c r="D18" i="170"/>
  <c r="L17" i="170"/>
  <c r="K17" i="170"/>
  <c r="J17" i="170"/>
  <c r="G17" i="170"/>
  <c r="D17" i="170"/>
  <c r="L16" i="170"/>
  <c r="K16" i="170"/>
  <c r="J16" i="170"/>
  <c r="G16" i="170"/>
  <c r="D16" i="170"/>
  <c r="I12" i="170"/>
  <c r="H12" i="170"/>
  <c r="F12" i="170"/>
  <c r="E12" i="170"/>
  <c r="C12" i="170"/>
  <c r="B12" i="170"/>
  <c r="L11" i="170"/>
  <c r="K11" i="170"/>
  <c r="J11" i="170"/>
  <c r="G11" i="170"/>
  <c r="D11" i="170"/>
  <c r="L10" i="170"/>
  <c r="K10" i="170"/>
  <c r="J10" i="170"/>
  <c r="G10" i="170"/>
  <c r="D10" i="170"/>
  <c r="L9" i="170"/>
  <c r="K9" i="170"/>
  <c r="J9" i="170"/>
  <c r="G9" i="170"/>
  <c r="D9" i="170"/>
  <c r="L8" i="170"/>
  <c r="K8" i="170"/>
  <c r="J8" i="170"/>
  <c r="G8" i="170"/>
  <c r="D8" i="170"/>
  <c r="F65" i="172"/>
  <c r="E65" i="172"/>
  <c r="C65" i="172"/>
  <c r="B65" i="172"/>
  <c r="I64" i="172"/>
  <c r="H64" i="172"/>
  <c r="J64" i="172" s="1"/>
  <c r="G64" i="172"/>
  <c r="D64" i="172"/>
  <c r="I63" i="172"/>
  <c r="H63" i="172"/>
  <c r="G63" i="172"/>
  <c r="D63" i="172"/>
  <c r="I62" i="172"/>
  <c r="H62" i="172"/>
  <c r="J62" i="172" s="1"/>
  <c r="G62" i="172"/>
  <c r="D62" i="172"/>
  <c r="I61" i="172"/>
  <c r="H61" i="172"/>
  <c r="G61" i="172"/>
  <c r="D61" i="172"/>
  <c r="I60" i="172"/>
  <c r="H60" i="172"/>
  <c r="J60" i="172" s="1"/>
  <c r="G60" i="172"/>
  <c r="D60" i="172"/>
  <c r="I59" i="172"/>
  <c r="H59" i="172"/>
  <c r="G59" i="172"/>
  <c r="D59" i="172"/>
  <c r="I58" i="172"/>
  <c r="G58" i="172"/>
  <c r="D58" i="172"/>
  <c r="I57" i="172"/>
  <c r="H57" i="172"/>
  <c r="G57" i="172"/>
  <c r="D57" i="172"/>
  <c r="I56" i="172"/>
  <c r="H56" i="172"/>
  <c r="G56" i="172"/>
  <c r="D56" i="172"/>
  <c r="I55" i="172"/>
  <c r="H55" i="172"/>
  <c r="G55" i="172"/>
  <c r="D55" i="172"/>
  <c r="I54" i="172"/>
  <c r="H54" i="172"/>
  <c r="G54" i="172"/>
  <c r="D54" i="172"/>
  <c r="I53" i="172"/>
  <c r="J53" i="172" s="1"/>
  <c r="H53" i="172"/>
  <c r="G53" i="172"/>
  <c r="D53" i="172"/>
  <c r="I52" i="172"/>
  <c r="H52" i="172"/>
  <c r="G52" i="172"/>
  <c r="D52" i="172"/>
  <c r="J51" i="172"/>
  <c r="I51" i="172"/>
  <c r="H51" i="172"/>
  <c r="G51" i="172"/>
  <c r="D51" i="172"/>
  <c r="I50" i="172"/>
  <c r="H50" i="172"/>
  <c r="G50" i="172"/>
  <c r="D50" i="172"/>
  <c r="I49" i="172"/>
  <c r="H49" i="172"/>
  <c r="J49" i="172" s="1"/>
  <c r="G49" i="172"/>
  <c r="D49" i="172"/>
  <c r="I48" i="172"/>
  <c r="H48" i="172"/>
  <c r="G48" i="172"/>
  <c r="D48" i="172"/>
  <c r="F45" i="172"/>
  <c r="F66" i="172" s="1"/>
  <c r="E45" i="172"/>
  <c r="E66" i="172" s="1"/>
  <c r="C45" i="172"/>
  <c r="B45" i="172"/>
  <c r="B66" i="172" s="1"/>
  <c r="I44" i="172"/>
  <c r="H44" i="172"/>
  <c r="G44" i="172"/>
  <c r="D44" i="172"/>
  <c r="I43" i="172"/>
  <c r="H43" i="172"/>
  <c r="J43" i="172" s="1"/>
  <c r="G43" i="172"/>
  <c r="D43" i="172"/>
  <c r="I42" i="172"/>
  <c r="H42" i="172"/>
  <c r="G42" i="172"/>
  <c r="D42" i="172"/>
  <c r="I41" i="172"/>
  <c r="H41" i="172"/>
  <c r="G41" i="172"/>
  <c r="D41" i="172"/>
  <c r="I40" i="172"/>
  <c r="H40" i="172"/>
  <c r="G40" i="172"/>
  <c r="D40" i="172"/>
  <c r="I39" i="172"/>
  <c r="J39" i="172" s="1"/>
  <c r="H39" i="172"/>
  <c r="G39" i="172"/>
  <c r="D39" i="172"/>
  <c r="I38" i="172"/>
  <c r="H38" i="172"/>
  <c r="G38" i="172"/>
  <c r="D38" i="172"/>
  <c r="I37" i="172"/>
  <c r="H37" i="172"/>
  <c r="G37" i="172"/>
  <c r="D37" i="172"/>
  <c r="I36" i="172"/>
  <c r="H36" i="172"/>
  <c r="G36" i="172"/>
  <c r="D36" i="172"/>
  <c r="I35" i="172"/>
  <c r="H35" i="172"/>
  <c r="G35" i="172"/>
  <c r="D35" i="172"/>
  <c r="I34" i="172"/>
  <c r="H34" i="172"/>
  <c r="G34" i="172"/>
  <c r="D34" i="172"/>
  <c r="I33" i="172"/>
  <c r="J33" i="172" s="1"/>
  <c r="H33" i="172"/>
  <c r="G33" i="172"/>
  <c r="D33" i="172"/>
  <c r="I32" i="172"/>
  <c r="H32" i="172"/>
  <c r="G32" i="172"/>
  <c r="D32" i="172"/>
  <c r="I31" i="172"/>
  <c r="H31" i="172"/>
  <c r="J31" i="172" s="1"/>
  <c r="G31" i="172"/>
  <c r="D31" i="172"/>
  <c r="I30" i="172"/>
  <c r="H30" i="172"/>
  <c r="G30" i="172"/>
  <c r="D30" i="172"/>
  <c r="I29" i="172"/>
  <c r="H29" i="172"/>
  <c r="J29" i="172" s="1"/>
  <c r="G29" i="172"/>
  <c r="D29" i="172"/>
  <c r="I28" i="172"/>
  <c r="H28" i="172"/>
  <c r="G28" i="172"/>
  <c r="D28" i="172"/>
  <c r="F24" i="172"/>
  <c r="E24" i="172"/>
  <c r="C24" i="172"/>
  <c r="B24" i="172"/>
  <c r="I23" i="172"/>
  <c r="H23" i="172"/>
  <c r="G23" i="172"/>
  <c r="D23" i="172"/>
  <c r="I22" i="172"/>
  <c r="H22" i="172"/>
  <c r="J22" i="172" s="1"/>
  <c r="G22" i="172"/>
  <c r="D22" i="172"/>
  <c r="I21" i="172"/>
  <c r="H21" i="172"/>
  <c r="G21" i="172"/>
  <c r="D21" i="172"/>
  <c r="I20" i="172"/>
  <c r="H20" i="172"/>
  <c r="G20" i="172"/>
  <c r="D20" i="172"/>
  <c r="I19" i="172"/>
  <c r="H19" i="172"/>
  <c r="G19" i="172"/>
  <c r="D19" i="172"/>
  <c r="I18" i="172"/>
  <c r="H18" i="172"/>
  <c r="J18" i="172" s="1"/>
  <c r="G18" i="172"/>
  <c r="D18" i="172"/>
  <c r="I17" i="172"/>
  <c r="H17" i="172"/>
  <c r="G17" i="172"/>
  <c r="D17" i="172"/>
  <c r="I16" i="172"/>
  <c r="H16" i="172"/>
  <c r="G16" i="172"/>
  <c r="D16" i="172"/>
  <c r="I15" i="172"/>
  <c r="H15" i="172"/>
  <c r="G15" i="172"/>
  <c r="D15" i="172"/>
  <c r="I14" i="172"/>
  <c r="H14" i="172"/>
  <c r="G14" i="172"/>
  <c r="D14" i="172"/>
  <c r="I13" i="172"/>
  <c r="H13" i="172"/>
  <c r="G13" i="172"/>
  <c r="D13" i="172"/>
  <c r="I12" i="172"/>
  <c r="J12" i="172" s="1"/>
  <c r="H12" i="172"/>
  <c r="G12" i="172"/>
  <c r="D12" i="172"/>
  <c r="I11" i="172"/>
  <c r="H11" i="172"/>
  <c r="G11" i="172"/>
  <c r="D11" i="172"/>
  <c r="J10" i="172"/>
  <c r="I10" i="172"/>
  <c r="H10" i="172"/>
  <c r="G10" i="172"/>
  <c r="D10" i="172"/>
  <c r="I9" i="172"/>
  <c r="H9" i="172"/>
  <c r="G9" i="172"/>
  <c r="D9" i="172"/>
  <c r="I8" i="172"/>
  <c r="H8" i="172"/>
  <c r="J8" i="172" s="1"/>
  <c r="G8" i="172"/>
  <c r="D8" i="172"/>
  <c r="I7" i="172"/>
  <c r="H7" i="172"/>
  <c r="G7" i="172"/>
  <c r="D7" i="172"/>
  <c r="I74" i="171"/>
  <c r="F74" i="171"/>
  <c r="E74" i="171"/>
  <c r="L73" i="171"/>
  <c r="L74" i="171" s="1"/>
  <c r="K73" i="171"/>
  <c r="K74" i="171" s="1"/>
  <c r="I73" i="171"/>
  <c r="H73" i="171"/>
  <c r="H74" i="171" s="1"/>
  <c r="F73" i="171"/>
  <c r="E73" i="171"/>
  <c r="M72" i="171"/>
  <c r="J72" i="171"/>
  <c r="G72" i="171"/>
  <c r="M71" i="171"/>
  <c r="J71" i="171"/>
  <c r="G71" i="171"/>
  <c r="M70" i="171"/>
  <c r="J70" i="171"/>
  <c r="G70" i="171"/>
  <c r="M69" i="171"/>
  <c r="J69" i="171"/>
  <c r="G69" i="171"/>
  <c r="M68" i="171"/>
  <c r="J68" i="171"/>
  <c r="M67" i="171"/>
  <c r="J67" i="171"/>
  <c r="G67" i="171"/>
  <c r="M66" i="171"/>
  <c r="J66" i="171"/>
  <c r="G66" i="171"/>
  <c r="M65" i="171"/>
  <c r="J65" i="171"/>
  <c r="G65" i="171"/>
  <c r="M64" i="171"/>
  <c r="J64" i="171"/>
  <c r="G64" i="171"/>
  <c r="M63" i="171"/>
  <c r="J63" i="171"/>
  <c r="G63" i="171"/>
  <c r="M62" i="171"/>
  <c r="J62" i="171"/>
  <c r="G62" i="171"/>
  <c r="M61" i="171"/>
  <c r="J61" i="171"/>
  <c r="G61" i="171"/>
  <c r="M60" i="171"/>
  <c r="J60" i="171"/>
  <c r="G60" i="171"/>
  <c r="M59" i="171"/>
  <c r="J59" i="171"/>
  <c r="G59" i="171"/>
  <c r="M58" i="171"/>
  <c r="J58" i="171"/>
  <c r="G58" i="171"/>
  <c r="M57" i="171"/>
  <c r="J57" i="171"/>
  <c r="G57" i="171"/>
  <c r="M56" i="171"/>
  <c r="J56" i="171"/>
  <c r="G56" i="171"/>
  <c r="G73" i="171" s="1"/>
  <c r="M55" i="171"/>
  <c r="J55" i="171"/>
  <c r="G55" i="171"/>
  <c r="M54" i="171"/>
  <c r="M73" i="171" s="1"/>
  <c r="M74" i="171" s="1"/>
  <c r="J54" i="171"/>
  <c r="J73" i="171" s="1"/>
  <c r="J74" i="171" s="1"/>
  <c r="G54" i="171"/>
  <c r="L51" i="171"/>
  <c r="K51" i="171"/>
  <c r="I51" i="171"/>
  <c r="H51" i="171"/>
  <c r="F51" i="171"/>
  <c r="E51" i="171"/>
  <c r="M50" i="171"/>
  <c r="J50" i="171"/>
  <c r="G50" i="171"/>
  <c r="M49" i="171"/>
  <c r="J49" i="171"/>
  <c r="G49" i="171"/>
  <c r="M48" i="171"/>
  <c r="J48" i="171"/>
  <c r="G48" i="171"/>
  <c r="M47" i="171"/>
  <c r="J47" i="171"/>
  <c r="G47" i="171"/>
  <c r="M46" i="171"/>
  <c r="J46" i="171"/>
  <c r="G46" i="171"/>
  <c r="M45" i="171"/>
  <c r="J45" i="171"/>
  <c r="G45" i="171"/>
  <c r="M44" i="171"/>
  <c r="J44" i="171"/>
  <c r="G44" i="171"/>
  <c r="M43" i="171"/>
  <c r="J43" i="171"/>
  <c r="G43" i="171"/>
  <c r="M42" i="171"/>
  <c r="J42" i="171"/>
  <c r="G42" i="171"/>
  <c r="M41" i="171"/>
  <c r="J41" i="171"/>
  <c r="G41" i="171"/>
  <c r="M40" i="171"/>
  <c r="J40" i="171"/>
  <c r="G40" i="171"/>
  <c r="M39" i="171"/>
  <c r="J39" i="171"/>
  <c r="G39" i="171"/>
  <c r="M38" i="171"/>
  <c r="J38" i="171"/>
  <c r="G38" i="171"/>
  <c r="M37" i="171"/>
  <c r="J37" i="171"/>
  <c r="G37" i="171"/>
  <c r="M36" i="171"/>
  <c r="J36" i="171"/>
  <c r="G36" i="171"/>
  <c r="M35" i="171"/>
  <c r="J35" i="171"/>
  <c r="G35" i="171"/>
  <c r="M34" i="171"/>
  <c r="J34" i="171"/>
  <c r="G34" i="171"/>
  <c r="M33" i="171"/>
  <c r="J33" i="171"/>
  <c r="G33" i="171"/>
  <c r="M32" i="171"/>
  <c r="M51" i="171" s="1"/>
  <c r="J32" i="171"/>
  <c r="J51" i="171" s="1"/>
  <c r="G32" i="171"/>
  <c r="G51" i="171" s="1"/>
  <c r="L28" i="171"/>
  <c r="K28" i="171"/>
  <c r="I28" i="171"/>
  <c r="H28" i="171"/>
  <c r="F28" i="171"/>
  <c r="E28" i="171"/>
  <c r="M27" i="171"/>
  <c r="J27" i="171"/>
  <c r="G27" i="171"/>
  <c r="M26" i="171"/>
  <c r="J26" i="171"/>
  <c r="G26" i="171"/>
  <c r="M25" i="171"/>
  <c r="J25" i="171"/>
  <c r="G25" i="171"/>
  <c r="M24" i="171"/>
  <c r="J24" i="171"/>
  <c r="G24" i="171"/>
  <c r="M23" i="171"/>
  <c r="J23" i="171"/>
  <c r="G23" i="171"/>
  <c r="M22" i="171"/>
  <c r="J22" i="171"/>
  <c r="G22" i="171"/>
  <c r="M21" i="171"/>
  <c r="J21" i="171"/>
  <c r="G21" i="171"/>
  <c r="M20" i="171"/>
  <c r="J20" i="171"/>
  <c r="G20" i="171"/>
  <c r="M19" i="171"/>
  <c r="J19" i="171"/>
  <c r="G19" i="171"/>
  <c r="M18" i="171"/>
  <c r="J18" i="171"/>
  <c r="G18" i="171"/>
  <c r="M17" i="171"/>
  <c r="J17" i="171"/>
  <c r="G17" i="171"/>
  <c r="M16" i="171"/>
  <c r="J16" i="171"/>
  <c r="G16" i="171"/>
  <c r="M15" i="171"/>
  <c r="J15" i="171"/>
  <c r="G15" i="171"/>
  <c r="M14" i="171"/>
  <c r="J14" i="171"/>
  <c r="G14" i="171"/>
  <c r="M13" i="171"/>
  <c r="J13" i="171"/>
  <c r="G13" i="171"/>
  <c r="M12" i="171"/>
  <c r="J12" i="171"/>
  <c r="J28" i="171" s="1"/>
  <c r="G12" i="171"/>
  <c r="M11" i="171"/>
  <c r="J11" i="171"/>
  <c r="G11" i="171"/>
  <c r="M10" i="171"/>
  <c r="J10" i="171"/>
  <c r="G10" i="171"/>
  <c r="M9" i="171"/>
  <c r="M28" i="171" s="1"/>
  <c r="J9" i="171"/>
  <c r="G9" i="171"/>
  <c r="G28" i="171" s="1"/>
  <c r="C12" i="152" l="1"/>
  <c r="E19" i="152"/>
  <c r="E26" i="152" s="1"/>
  <c r="E28" i="152" s="1"/>
  <c r="E8" i="152"/>
  <c r="G41" i="121"/>
  <c r="J41" i="121" s="1"/>
  <c r="M44" i="113"/>
  <c r="M46" i="113" s="1"/>
  <c r="M18" i="113"/>
  <c r="G26" i="178"/>
  <c r="E32" i="177"/>
  <c r="M32" i="177"/>
  <c r="L32" i="177"/>
  <c r="E25" i="152"/>
  <c r="E9" i="152"/>
  <c r="E12" i="152" s="1"/>
  <c r="B21" i="151"/>
  <c r="D10" i="151"/>
  <c r="D21" i="151" s="1"/>
  <c r="D34" i="186"/>
  <c r="B34" i="186"/>
  <c r="C16" i="186"/>
  <c r="B16" i="186"/>
  <c r="J35" i="173"/>
  <c r="C28" i="170"/>
  <c r="E28" i="170"/>
  <c r="G12" i="170"/>
  <c r="M11" i="170"/>
  <c r="M17" i="170"/>
  <c r="M18" i="170"/>
  <c r="G27" i="170"/>
  <c r="M8" i="170"/>
  <c r="M12" i="170" s="1"/>
  <c r="M9" i="170"/>
  <c r="H28" i="170"/>
  <c r="M23" i="170"/>
  <c r="D27" i="170"/>
  <c r="L27" i="170"/>
  <c r="G20" i="170"/>
  <c r="G28" i="170" s="1"/>
  <c r="D20" i="170"/>
  <c r="L20" i="170"/>
  <c r="M19" i="170"/>
  <c r="I28" i="170"/>
  <c r="M24" i="170"/>
  <c r="D12" i="170"/>
  <c r="L12" i="170"/>
  <c r="M10" i="170"/>
  <c r="M16" i="170"/>
  <c r="K27" i="170"/>
  <c r="M25" i="170"/>
  <c r="M26" i="170"/>
  <c r="J12" i="170"/>
  <c r="K12" i="170"/>
  <c r="J20" i="170"/>
  <c r="J28" i="170" s="1"/>
  <c r="K20" i="170"/>
  <c r="J27" i="170"/>
  <c r="G24" i="172"/>
  <c r="J20" i="172"/>
  <c r="J35" i="172"/>
  <c r="J37" i="172"/>
  <c r="J14" i="172"/>
  <c r="J16" i="172"/>
  <c r="J41" i="172"/>
  <c r="J55" i="172"/>
  <c r="J57" i="172"/>
  <c r="G45" i="172"/>
  <c r="G65" i="172"/>
  <c r="I24" i="172"/>
  <c r="I45" i="172"/>
  <c r="I65" i="172"/>
  <c r="J59" i="172"/>
  <c r="J61" i="172"/>
  <c r="J63" i="172"/>
  <c r="C66" i="172"/>
  <c r="D24" i="172"/>
  <c r="D45" i="172"/>
  <c r="D65" i="172"/>
  <c r="J58" i="172"/>
  <c r="H65" i="172"/>
  <c r="J7" i="172"/>
  <c r="J9" i="172"/>
  <c r="J11" i="172"/>
  <c r="J13" i="172"/>
  <c r="J15" i="172"/>
  <c r="J17" i="172"/>
  <c r="J19" i="172"/>
  <c r="J21" i="172"/>
  <c r="J23" i="172"/>
  <c r="H24" i="172"/>
  <c r="J28" i="172"/>
  <c r="J30" i="172"/>
  <c r="J32" i="172"/>
  <c r="J34" i="172"/>
  <c r="J36" i="172"/>
  <c r="J38" i="172"/>
  <c r="J40" i="172"/>
  <c r="J42" i="172"/>
  <c r="J44" i="172"/>
  <c r="H45" i="172"/>
  <c r="J48" i="172"/>
  <c r="J50" i="172"/>
  <c r="J52" i="172"/>
  <c r="J54" i="172"/>
  <c r="J56" i="172"/>
  <c r="G74" i="171"/>
  <c r="M17" i="195"/>
  <c r="M14" i="195"/>
  <c r="M18" i="195" s="1"/>
  <c r="M10" i="195"/>
  <c r="E15" i="188"/>
  <c r="F15" i="188"/>
  <c r="G15" i="188"/>
  <c r="H15" i="188"/>
  <c r="E19" i="188"/>
  <c r="F19" i="188"/>
  <c r="F20" i="188" s="1"/>
  <c r="G19" i="188"/>
  <c r="H19" i="188"/>
  <c r="E20" i="188"/>
  <c r="G20" i="188"/>
  <c r="H20" i="188"/>
  <c r="E8" i="188"/>
  <c r="N8" i="188" s="1"/>
  <c r="F8" i="188"/>
  <c r="F10" i="188" s="1"/>
  <c r="G8" i="188"/>
  <c r="G10" i="188" s="1"/>
  <c r="I8" i="188"/>
  <c r="I10" i="188" s="1"/>
  <c r="L8" i="188"/>
  <c r="F9" i="188"/>
  <c r="O9" i="188" s="1"/>
  <c r="I9" i="188"/>
  <c r="N9" i="188"/>
  <c r="B10" i="188"/>
  <c r="C10" i="188"/>
  <c r="D10" i="188"/>
  <c r="H10" i="188"/>
  <c r="J10" i="188"/>
  <c r="K10" i="188"/>
  <c r="L10" i="188"/>
  <c r="M10" i="188"/>
  <c r="N13" i="188"/>
  <c r="O13" i="188"/>
  <c r="N14" i="188"/>
  <c r="O14" i="188"/>
  <c r="O15" i="188" s="1"/>
  <c r="B15" i="188"/>
  <c r="C15" i="188"/>
  <c r="D15" i="188"/>
  <c r="D20" i="188" s="1"/>
  <c r="I15" i="188"/>
  <c r="J15" i="188"/>
  <c r="K15" i="188"/>
  <c r="L15" i="188"/>
  <c r="M15" i="188"/>
  <c r="N17" i="188"/>
  <c r="O17" i="188"/>
  <c r="P17" i="188"/>
  <c r="N18" i="188"/>
  <c r="N19" i="188" s="1"/>
  <c r="O18" i="188"/>
  <c r="B19" i="188"/>
  <c r="C19" i="188"/>
  <c r="D19" i="188"/>
  <c r="I19" i="188"/>
  <c r="I20" i="188" s="1"/>
  <c r="J19" i="188"/>
  <c r="J20" i="188" s="1"/>
  <c r="K19" i="188"/>
  <c r="L19" i="188"/>
  <c r="M19" i="188"/>
  <c r="M20" i="188" s="1"/>
  <c r="C20" i="188"/>
  <c r="K20" i="188"/>
  <c r="L20" i="188"/>
  <c r="B20" i="188" l="1"/>
  <c r="L28" i="170"/>
  <c r="M20" i="170"/>
  <c r="D28" i="170"/>
  <c r="M27" i="170"/>
  <c r="M28" i="170" s="1"/>
  <c r="K28" i="170"/>
  <c r="D66" i="172"/>
  <c r="I66" i="172"/>
  <c r="G66" i="172"/>
  <c r="J65" i="172"/>
  <c r="J24" i="172"/>
  <c r="H66" i="172"/>
  <c r="J45" i="172"/>
  <c r="P18" i="188"/>
  <c r="O19" i="188"/>
  <c r="P9" i="188"/>
  <c r="P13" i="188"/>
  <c r="P19" i="188"/>
  <c r="N15" i="188"/>
  <c r="N20" i="188" s="1"/>
  <c r="O20" i="188"/>
  <c r="E10" i="188"/>
  <c r="O8" i="188"/>
  <c r="P14" i="188"/>
  <c r="P15" i="188" s="1"/>
  <c r="P20" i="188" s="1"/>
  <c r="N10" i="188"/>
  <c r="J28" i="141"/>
  <c r="H28" i="141"/>
  <c r="J26" i="141"/>
  <c r="I26" i="141"/>
  <c r="I28" i="141" s="1"/>
  <c r="H26" i="141"/>
  <c r="J19" i="141"/>
  <c r="I19" i="141"/>
  <c r="H19" i="141"/>
  <c r="J12" i="141"/>
  <c r="I12" i="141"/>
  <c r="H12" i="141"/>
  <c r="I26" i="184"/>
  <c r="F26" i="184"/>
  <c r="E26" i="184"/>
  <c r="B26" i="184"/>
  <c r="B28" i="184" s="1"/>
  <c r="I25" i="184"/>
  <c r="I27" i="184" s="1"/>
  <c r="H25" i="184"/>
  <c r="H27" i="184" s="1"/>
  <c r="F25" i="184"/>
  <c r="F27" i="184" s="1"/>
  <c r="E25" i="184"/>
  <c r="E27" i="184" s="1"/>
  <c r="C25" i="184"/>
  <c r="C27" i="184" s="1"/>
  <c r="B25" i="184"/>
  <c r="B27" i="184" s="1"/>
  <c r="L22" i="184"/>
  <c r="K22" i="184"/>
  <c r="J22" i="184"/>
  <c r="G22" i="184"/>
  <c r="M22" i="184" s="1"/>
  <c r="D22" i="184"/>
  <c r="L21" i="184"/>
  <c r="K21" i="184"/>
  <c r="J21" i="184"/>
  <c r="G21" i="184"/>
  <c r="D21" i="184"/>
  <c r="M21" i="184" s="1"/>
  <c r="L20" i="184"/>
  <c r="L25" i="184" s="1"/>
  <c r="L27" i="184" s="1"/>
  <c r="K20" i="184"/>
  <c r="K25" i="184" s="1"/>
  <c r="K27" i="184" s="1"/>
  <c r="J20" i="184"/>
  <c r="J25" i="184" s="1"/>
  <c r="J27" i="184" s="1"/>
  <c r="G20" i="184"/>
  <c r="M20" i="184" s="1"/>
  <c r="M25" i="184" s="1"/>
  <c r="M27" i="184" s="1"/>
  <c r="D20" i="184"/>
  <c r="D25" i="184" s="1"/>
  <c r="D27" i="184" s="1"/>
  <c r="I18" i="184"/>
  <c r="H18" i="184"/>
  <c r="H26" i="184" s="1"/>
  <c r="H28" i="184" s="1"/>
  <c r="F18" i="184"/>
  <c r="E18" i="184"/>
  <c r="C18" i="184"/>
  <c r="C26" i="184" s="1"/>
  <c r="B18" i="184"/>
  <c r="L17" i="184"/>
  <c r="K17" i="184"/>
  <c r="J17" i="184"/>
  <c r="G17" i="184"/>
  <c r="D17" i="184"/>
  <c r="D11" i="184" s="1"/>
  <c r="M11" i="184" s="1"/>
  <c r="L16" i="184"/>
  <c r="K16" i="184"/>
  <c r="J16" i="184"/>
  <c r="G16" i="184"/>
  <c r="G18" i="184" s="1"/>
  <c r="G26" i="184" s="1"/>
  <c r="D16" i="184"/>
  <c r="L15" i="184"/>
  <c r="L18" i="184" s="1"/>
  <c r="L26" i="184" s="1"/>
  <c r="K15" i="184"/>
  <c r="K18" i="184" s="1"/>
  <c r="K26" i="184" s="1"/>
  <c r="K28" i="184" s="1"/>
  <c r="J15" i="184"/>
  <c r="J18" i="184" s="1"/>
  <c r="J26" i="184" s="1"/>
  <c r="J28" i="184" s="1"/>
  <c r="G15" i="184"/>
  <c r="D15" i="184"/>
  <c r="D9" i="184" s="1"/>
  <c r="J11" i="184"/>
  <c r="I11" i="184"/>
  <c r="H11" i="184"/>
  <c r="G11" i="184"/>
  <c r="F11" i="184"/>
  <c r="E11" i="184"/>
  <c r="C11" i="184"/>
  <c r="L11" i="184" s="1"/>
  <c r="B11" i="184"/>
  <c r="K11" i="184" s="1"/>
  <c r="J10" i="184"/>
  <c r="I10" i="184"/>
  <c r="H10" i="184"/>
  <c r="F10" i="184"/>
  <c r="E10" i="184"/>
  <c r="D10" i="184"/>
  <c r="C10" i="184"/>
  <c r="L10" i="184" s="1"/>
  <c r="B10" i="184"/>
  <c r="K10" i="184" s="1"/>
  <c r="J9" i="184"/>
  <c r="J12" i="184" s="1"/>
  <c r="I9" i="184"/>
  <c r="I12" i="184" s="1"/>
  <c r="H9" i="184"/>
  <c r="H12" i="184" s="1"/>
  <c r="F9" i="184"/>
  <c r="F12" i="184" s="1"/>
  <c r="E9" i="184"/>
  <c r="E12" i="184" s="1"/>
  <c r="C9" i="184"/>
  <c r="L9" i="184" s="1"/>
  <c r="B9" i="184"/>
  <c r="K9" i="184" s="1"/>
  <c r="K12" i="184" s="1"/>
  <c r="F29" i="111"/>
  <c r="F28" i="111"/>
  <c r="F30" i="111" s="1"/>
  <c r="E28" i="111"/>
  <c r="E30" i="111" s="1"/>
  <c r="C28" i="111"/>
  <c r="C30" i="111" s="1"/>
  <c r="B28" i="111"/>
  <c r="B30" i="111" s="1"/>
  <c r="I27" i="111"/>
  <c r="H27" i="111"/>
  <c r="G27" i="111"/>
  <c r="D27" i="111"/>
  <c r="J27" i="111" s="1"/>
  <c r="I26" i="111"/>
  <c r="H26" i="111"/>
  <c r="G26" i="111"/>
  <c r="D26" i="111"/>
  <c r="I25" i="111"/>
  <c r="H25" i="111"/>
  <c r="G25" i="111"/>
  <c r="D25" i="111"/>
  <c r="I24" i="111"/>
  <c r="H24" i="111"/>
  <c r="G24" i="111"/>
  <c r="D24" i="111"/>
  <c r="I23" i="111"/>
  <c r="H23" i="111"/>
  <c r="H28" i="111" s="1"/>
  <c r="H30" i="111" s="1"/>
  <c r="G23" i="111"/>
  <c r="D23" i="111"/>
  <c r="D28" i="111" s="1"/>
  <c r="D30" i="111" s="1"/>
  <c r="F21" i="111"/>
  <c r="E21" i="111"/>
  <c r="E29" i="111" s="1"/>
  <c r="E31" i="111" s="1"/>
  <c r="C21" i="111"/>
  <c r="C29" i="111" s="1"/>
  <c r="B21" i="111"/>
  <c r="B29" i="111" s="1"/>
  <c r="I20" i="111"/>
  <c r="H20" i="111"/>
  <c r="G20" i="111"/>
  <c r="D20" i="111"/>
  <c r="J20" i="111" s="1"/>
  <c r="I19" i="111"/>
  <c r="H19" i="111"/>
  <c r="G19" i="111"/>
  <c r="G12" i="111" s="1"/>
  <c r="D19" i="111"/>
  <c r="D12" i="111" s="1"/>
  <c r="I18" i="111"/>
  <c r="H18" i="111"/>
  <c r="G18" i="111"/>
  <c r="G11" i="111" s="1"/>
  <c r="D18" i="111"/>
  <c r="D11" i="111" s="1"/>
  <c r="I17" i="111"/>
  <c r="H17" i="111"/>
  <c r="G17" i="111"/>
  <c r="D17" i="111"/>
  <c r="J17" i="111" s="1"/>
  <c r="I16" i="111"/>
  <c r="I21" i="111" s="1"/>
  <c r="I29" i="111" s="1"/>
  <c r="H16" i="111"/>
  <c r="H21" i="111" s="1"/>
  <c r="H29" i="111" s="1"/>
  <c r="G16" i="111"/>
  <c r="D16" i="111"/>
  <c r="J16" i="111" s="1"/>
  <c r="F12" i="111"/>
  <c r="E12" i="111"/>
  <c r="C12" i="111"/>
  <c r="I12" i="111" s="1"/>
  <c r="B12" i="111"/>
  <c r="H12" i="111" s="1"/>
  <c r="F11" i="111"/>
  <c r="E11" i="111"/>
  <c r="C11" i="111"/>
  <c r="I11" i="111" s="1"/>
  <c r="B11" i="111"/>
  <c r="F10" i="111"/>
  <c r="I10" i="111" s="1"/>
  <c r="E10" i="111"/>
  <c r="D10" i="111"/>
  <c r="C10" i="111"/>
  <c r="B10" i="111"/>
  <c r="H10" i="111" s="1"/>
  <c r="G9" i="111"/>
  <c r="F9" i="111"/>
  <c r="E9" i="111"/>
  <c r="E13" i="111" s="1"/>
  <c r="C9" i="111"/>
  <c r="B9" i="111"/>
  <c r="H9" i="111" s="1"/>
  <c r="P28" i="106"/>
  <c r="P30" i="106" s="1"/>
  <c r="O28" i="106"/>
  <c r="O30" i="106" s="1"/>
  <c r="N28" i="106"/>
  <c r="N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Q27" i="106"/>
  <c r="N27" i="106"/>
  <c r="K27" i="106"/>
  <c r="H27" i="106"/>
  <c r="H12" i="106" s="1"/>
  <c r="Q26" i="106"/>
  <c r="N26" i="106"/>
  <c r="K26" i="106"/>
  <c r="H26" i="106"/>
  <c r="Q25" i="106"/>
  <c r="N25" i="106"/>
  <c r="K25" i="106"/>
  <c r="H25" i="106"/>
  <c r="H11" i="106" s="1"/>
  <c r="Q24" i="106"/>
  <c r="N24" i="106"/>
  <c r="K24" i="106"/>
  <c r="H24" i="106"/>
  <c r="H10" i="106" s="1"/>
  <c r="Q23" i="106"/>
  <c r="Q28" i="106" s="1"/>
  <c r="Q30" i="106" s="1"/>
  <c r="N23" i="106"/>
  <c r="K23" i="106"/>
  <c r="K28" i="106" s="1"/>
  <c r="K30" i="106" s="1"/>
  <c r="H23" i="106"/>
  <c r="H28" i="106" s="1"/>
  <c r="H30" i="106" s="1"/>
  <c r="P21" i="106"/>
  <c r="P29" i="106" s="1"/>
  <c r="O21" i="106"/>
  <c r="O29" i="106" s="1"/>
  <c r="O31" i="106" s="1"/>
  <c r="M21" i="106"/>
  <c r="M29" i="106" s="1"/>
  <c r="M31" i="106" s="1"/>
  <c r="L21" i="106"/>
  <c r="L29" i="106" s="1"/>
  <c r="J21" i="106"/>
  <c r="J29" i="106" s="1"/>
  <c r="J31" i="106" s="1"/>
  <c r="I21" i="106"/>
  <c r="I29" i="106" s="1"/>
  <c r="I31" i="106" s="1"/>
  <c r="G21" i="106"/>
  <c r="G29" i="106" s="1"/>
  <c r="G31" i="106" s="1"/>
  <c r="F21" i="106"/>
  <c r="F29" i="106" s="1"/>
  <c r="Q20" i="106"/>
  <c r="N20" i="106"/>
  <c r="K20" i="106"/>
  <c r="H20" i="106"/>
  <c r="Q19" i="106"/>
  <c r="N19" i="106"/>
  <c r="K19" i="106"/>
  <c r="H19" i="106"/>
  <c r="Q18" i="106"/>
  <c r="N18" i="106"/>
  <c r="K18" i="106"/>
  <c r="K11" i="106" s="1"/>
  <c r="H18" i="106"/>
  <c r="Q17" i="106"/>
  <c r="N17" i="106"/>
  <c r="K17" i="106"/>
  <c r="H17" i="106"/>
  <c r="Q16" i="106"/>
  <c r="Q21" i="106" s="1"/>
  <c r="Q29" i="106" s="1"/>
  <c r="Q31" i="106" s="1"/>
  <c r="N16" i="106"/>
  <c r="N9" i="106" s="1"/>
  <c r="K16" i="106"/>
  <c r="K21" i="106" s="1"/>
  <c r="K29" i="106" s="1"/>
  <c r="K31" i="106" s="1"/>
  <c r="H16" i="106"/>
  <c r="H21" i="106" s="1"/>
  <c r="H29" i="106" s="1"/>
  <c r="Q12" i="106"/>
  <c r="P12" i="106"/>
  <c r="O12" i="106"/>
  <c r="N12" i="106"/>
  <c r="M12" i="106"/>
  <c r="L12" i="106"/>
  <c r="K12" i="106"/>
  <c r="J12" i="106"/>
  <c r="I12" i="106"/>
  <c r="G12" i="106"/>
  <c r="F12" i="106"/>
  <c r="Q11" i="106"/>
  <c r="P11" i="106"/>
  <c r="O11" i="106"/>
  <c r="N11" i="106"/>
  <c r="M11" i="106"/>
  <c r="L11" i="106"/>
  <c r="J11" i="106"/>
  <c r="I11" i="106"/>
  <c r="G11" i="106"/>
  <c r="F11" i="106"/>
  <c r="Q10" i="106"/>
  <c r="P10" i="106"/>
  <c r="O10" i="106"/>
  <c r="N10" i="106"/>
  <c r="M10" i="106"/>
  <c r="L10" i="106"/>
  <c r="K10" i="106"/>
  <c r="J10" i="106"/>
  <c r="I10" i="106"/>
  <c r="G10" i="106"/>
  <c r="F10" i="106"/>
  <c r="Q9" i="106"/>
  <c r="P9" i="106"/>
  <c r="P13" i="106" s="1"/>
  <c r="O9" i="106"/>
  <c r="O13" i="106" s="1"/>
  <c r="M9" i="106"/>
  <c r="M13" i="106" s="1"/>
  <c r="L9" i="106"/>
  <c r="L13" i="106" s="1"/>
  <c r="K9" i="106"/>
  <c r="J9" i="106"/>
  <c r="J13" i="106" s="1"/>
  <c r="I9" i="106"/>
  <c r="I13" i="106" s="1"/>
  <c r="G9" i="106"/>
  <c r="G13" i="106" s="1"/>
  <c r="F9" i="106"/>
  <c r="I10" i="107"/>
  <c r="H10" i="107"/>
  <c r="O25" i="107"/>
  <c r="O27" i="107" s="1"/>
  <c r="N25" i="107"/>
  <c r="P25" i="107" s="1"/>
  <c r="L25" i="107"/>
  <c r="L27" i="107" s="1"/>
  <c r="K25" i="107"/>
  <c r="K27" i="107" s="1"/>
  <c r="I25" i="107"/>
  <c r="I27" i="107" s="1"/>
  <c r="H25" i="107"/>
  <c r="H27" i="107" s="1"/>
  <c r="F25" i="107"/>
  <c r="F27" i="107" s="1"/>
  <c r="E25" i="107"/>
  <c r="E27" i="107" s="1"/>
  <c r="P24" i="107"/>
  <c r="M24" i="107"/>
  <c r="J24" i="107"/>
  <c r="G24" i="107"/>
  <c r="P23" i="107"/>
  <c r="M23" i="107"/>
  <c r="J23" i="107"/>
  <c r="G23" i="107"/>
  <c r="P22" i="107"/>
  <c r="M22" i="107"/>
  <c r="J22" i="107"/>
  <c r="G22" i="107"/>
  <c r="G9" i="107" s="1"/>
  <c r="P21" i="107"/>
  <c r="M21" i="107"/>
  <c r="J21" i="107"/>
  <c r="J25" i="107" s="1"/>
  <c r="J27" i="107" s="1"/>
  <c r="G21" i="107"/>
  <c r="G25" i="107" s="1"/>
  <c r="G27" i="107" s="1"/>
  <c r="O19" i="107"/>
  <c r="O26" i="107" s="1"/>
  <c r="O28" i="107" s="1"/>
  <c r="N19" i="107"/>
  <c r="P19" i="107" s="1"/>
  <c r="L19" i="107"/>
  <c r="L26" i="107" s="1"/>
  <c r="L28" i="107" s="1"/>
  <c r="K19" i="107"/>
  <c r="K26" i="107" s="1"/>
  <c r="K28" i="107" s="1"/>
  <c r="I19" i="107"/>
  <c r="I26" i="107" s="1"/>
  <c r="I28" i="107" s="1"/>
  <c r="H19" i="107"/>
  <c r="H26" i="107" s="1"/>
  <c r="H28" i="107" s="1"/>
  <c r="F19" i="107"/>
  <c r="F26" i="107" s="1"/>
  <c r="F28" i="107" s="1"/>
  <c r="E19" i="107"/>
  <c r="E26" i="107" s="1"/>
  <c r="E28" i="107" s="1"/>
  <c r="M18" i="107"/>
  <c r="J18" i="107"/>
  <c r="G18" i="107"/>
  <c r="M17" i="107"/>
  <c r="J17" i="107"/>
  <c r="G17" i="107"/>
  <c r="M16" i="107"/>
  <c r="J16" i="107"/>
  <c r="G16" i="107"/>
  <c r="P15" i="107"/>
  <c r="M15" i="107"/>
  <c r="J15" i="107"/>
  <c r="G15" i="107"/>
  <c r="M11" i="107"/>
  <c r="L11" i="107"/>
  <c r="K11" i="107"/>
  <c r="I11" i="107"/>
  <c r="H11" i="107"/>
  <c r="G11" i="107"/>
  <c r="F11" i="107"/>
  <c r="E11" i="107"/>
  <c r="J10" i="107"/>
  <c r="F10" i="107"/>
  <c r="E10" i="107"/>
  <c r="M9" i="107"/>
  <c r="L9" i="107"/>
  <c r="K9" i="107"/>
  <c r="J9" i="107"/>
  <c r="I9" i="107"/>
  <c r="H9" i="107"/>
  <c r="F9" i="107"/>
  <c r="E9" i="107"/>
  <c r="P8" i="107"/>
  <c r="P12" i="107" s="1"/>
  <c r="O8" i="107"/>
  <c r="O12" i="107" s="1"/>
  <c r="N8" i="107"/>
  <c r="N12" i="107" s="1"/>
  <c r="M8" i="107"/>
  <c r="L8" i="107"/>
  <c r="K8" i="107"/>
  <c r="K12" i="107" s="1"/>
  <c r="J8" i="107"/>
  <c r="I8" i="107"/>
  <c r="H8" i="107"/>
  <c r="F8" i="107"/>
  <c r="F12" i="107" s="1"/>
  <c r="E8" i="107"/>
  <c r="J66" i="172" l="1"/>
  <c r="O10" i="188"/>
  <c r="P8" i="188"/>
  <c r="P10" i="188" s="1"/>
  <c r="J12" i="111"/>
  <c r="F31" i="111"/>
  <c r="H11" i="111"/>
  <c r="H13" i="111" s="1"/>
  <c r="J18" i="111"/>
  <c r="B31" i="111"/>
  <c r="G28" i="111"/>
  <c r="G30" i="111" s="1"/>
  <c r="J11" i="111"/>
  <c r="J26" i="111"/>
  <c r="G13" i="111"/>
  <c r="F13" i="111"/>
  <c r="G10" i="111"/>
  <c r="J10" i="111" s="1"/>
  <c r="J25" i="111"/>
  <c r="H31" i="111"/>
  <c r="J24" i="111"/>
  <c r="C13" i="111"/>
  <c r="C31" i="111"/>
  <c r="I9" i="111"/>
  <c r="I28" i="111"/>
  <c r="I30" i="111" s="1"/>
  <c r="I31" i="111" s="1"/>
  <c r="Q13" i="106"/>
  <c r="N13" i="106"/>
  <c r="N21" i="106"/>
  <c r="N29" i="106" s="1"/>
  <c r="N31" i="106" s="1"/>
  <c r="K13" i="106"/>
  <c r="F13" i="106"/>
  <c r="I28" i="184"/>
  <c r="L12" i="184"/>
  <c r="E28" i="184"/>
  <c r="D12" i="184"/>
  <c r="L28" i="184"/>
  <c r="C28" i="184"/>
  <c r="F28" i="184"/>
  <c r="B12" i="184"/>
  <c r="D18" i="184"/>
  <c r="D26" i="184" s="1"/>
  <c r="D28" i="184" s="1"/>
  <c r="G9" i="184"/>
  <c r="G10" i="184"/>
  <c r="M10" i="184" s="1"/>
  <c r="C12" i="184"/>
  <c r="M15" i="184"/>
  <c r="M17" i="184"/>
  <c r="G25" i="184"/>
  <c r="G27" i="184" s="1"/>
  <c r="G28" i="184" s="1"/>
  <c r="M16" i="184"/>
  <c r="I13" i="111"/>
  <c r="G21" i="111"/>
  <c r="G29" i="111" s="1"/>
  <c r="G31" i="111" s="1"/>
  <c r="J23" i="111"/>
  <c r="B13" i="111"/>
  <c r="J19" i="111"/>
  <c r="J21" i="111" s="1"/>
  <c r="J29" i="111" s="1"/>
  <c r="D21" i="111"/>
  <c r="D29" i="111" s="1"/>
  <c r="D31" i="111" s="1"/>
  <c r="D9" i="111"/>
  <c r="H31" i="106"/>
  <c r="F31" i="106"/>
  <c r="L31" i="106"/>
  <c r="P31" i="106"/>
  <c r="H9" i="106"/>
  <c r="H13" i="106" s="1"/>
  <c r="M25" i="107"/>
  <c r="M27" i="107" s="1"/>
  <c r="J11" i="107"/>
  <c r="E12" i="107"/>
  <c r="L12" i="107"/>
  <c r="M12" i="107"/>
  <c r="M19" i="107"/>
  <c r="M26" i="107" s="1"/>
  <c r="J12" i="107"/>
  <c r="J19" i="107"/>
  <c r="J26" i="107" s="1"/>
  <c r="G19" i="107"/>
  <c r="G26" i="107" s="1"/>
  <c r="G28" i="107" s="1"/>
  <c r="G10" i="107"/>
  <c r="I12" i="107"/>
  <c r="H12" i="107"/>
  <c r="J28" i="107"/>
  <c r="G8" i="107"/>
  <c r="G12" i="107" s="1"/>
  <c r="N26" i="107"/>
  <c r="N27" i="107"/>
  <c r="P27" i="107" s="1"/>
  <c r="I35" i="142"/>
  <c r="I37" i="142" s="1"/>
  <c r="H35" i="142"/>
  <c r="H37" i="142" s="1"/>
  <c r="F35" i="142"/>
  <c r="F37" i="142" s="1"/>
  <c r="E35" i="142"/>
  <c r="E37" i="142" s="1"/>
  <c r="C35" i="142"/>
  <c r="C37" i="142" s="1"/>
  <c r="B35" i="142"/>
  <c r="B37" i="142" s="1"/>
  <c r="L34" i="142"/>
  <c r="K34" i="142"/>
  <c r="J34" i="142"/>
  <c r="G34" i="142"/>
  <c r="D34" i="142"/>
  <c r="M34" i="142" s="1"/>
  <c r="L33" i="142"/>
  <c r="K33" i="142"/>
  <c r="J33" i="142"/>
  <c r="G33" i="142"/>
  <c r="D33" i="142"/>
  <c r="M33" i="142" s="1"/>
  <c r="L32" i="142"/>
  <c r="L35" i="142" s="1"/>
  <c r="L37" i="142" s="1"/>
  <c r="K32" i="142"/>
  <c r="J32" i="142"/>
  <c r="G32" i="142"/>
  <c r="D32" i="142"/>
  <c r="M32" i="142" s="1"/>
  <c r="L31" i="142"/>
  <c r="K31" i="142"/>
  <c r="J31" i="142"/>
  <c r="G31" i="142"/>
  <c r="M31" i="142" s="1"/>
  <c r="L30" i="142"/>
  <c r="K30" i="142"/>
  <c r="J30" i="142"/>
  <c r="G30" i="142"/>
  <c r="D30" i="142"/>
  <c r="M30" i="142" s="1"/>
  <c r="L29" i="142"/>
  <c r="K29" i="142"/>
  <c r="J29" i="142"/>
  <c r="G29" i="142"/>
  <c r="M29" i="142" s="1"/>
  <c r="L28" i="142"/>
  <c r="K28" i="142"/>
  <c r="K35" i="142" s="1"/>
  <c r="K37" i="142" s="1"/>
  <c r="J28" i="142"/>
  <c r="J35" i="142" s="1"/>
  <c r="J37" i="142" s="1"/>
  <c r="G28" i="142"/>
  <c r="G35" i="142" s="1"/>
  <c r="G37" i="142" s="1"/>
  <c r="D28" i="142"/>
  <c r="M28" i="142" s="1"/>
  <c r="I26" i="142"/>
  <c r="I36" i="142" s="1"/>
  <c r="F26" i="142"/>
  <c r="F36" i="142" s="1"/>
  <c r="F38" i="142" s="1"/>
  <c r="C26" i="142"/>
  <c r="C36" i="142" s="1"/>
  <c r="C38" i="142" s="1"/>
  <c r="B26" i="142"/>
  <c r="B36" i="142" s="1"/>
  <c r="L25" i="142"/>
  <c r="L26" i="142" s="1"/>
  <c r="L36" i="142" s="1"/>
  <c r="K25" i="142"/>
  <c r="J25" i="142"/>
  <c r="G25" i="142"/>
  <c r="M25" i="142" s="1"/>
  <c r="L24" i="142"/>
  <c r="K24" i="142"/>
  <c r="J24" i="142"/>
  <c r="G24" i="142"/>
  <c r="M24" i="142" s="1"/>
  <c r="L23" i="142"/>
  <c r="K23" i="142"/>
  <c r="J23" i="142"/>
  <c r="G23" i="142"/>
  <c r="M23" i="142" s="1"/>
  <c r="L22" i="142"/>
  <c r="K22" i="142"/>
  <c r="H22" i="142"/>
  <c r="J22" i="142" s="1"/>
  <c r="G22" i="142"/>
  <c r="D22" i="142"/>
  <c r="L21" i="142"/>
  <c r="H21" i="142"/>
  <c r="H11" i="142" s="1"/>
  <c r="J11" i="142" s="1"/>
  <c r="E21" i="142"/>
  <c r="K21" i="142" s="1"/>
  <c r="D21" i="142"/>
  <c r="D26" i="142" s="1"/>
  <c r="D36" i="142" s="1"/>
  <c r="L20" i="142"/>
  <c r="H20" i="142"/>
  <c r="J20" i="142" s="1"/>
  <c r="E20" i="142"/>
  <c r="L19" i="142"/>
  <c r="H19" i="142"/>
  <c r="J19" i="142" s="1"/>
  <c r="E19" i="142"/>
  <c r="E26" i="142" s="1"/>
  <c r="E36" i="142" s="1"/>
  <c r="E38" i="142" s="1"/>
  <c r="D19" i="142"/>
  <c r="I16" i="142"/>
  <c r="F16" i="142"/>
  <c r="C16" i="142"/>
  <c r="B16" i="142"/>
  <c r="L15" i="142"/>
  <c r="K15" i="142"/>
  <c r="J15" i="142"/>
  <c r="G15" i="142"/>
  <c r="M15" i="142" s="1"/>
  <c r="D15" i="142"/>
  <c r="M14" i="142"/>
  <c r="L14" i="142"/>
  <c r="K14" i="142"/>
  <c r="G14" i="142"/>
  <c r="L13" i="142"/>
  <c r="K13" i="142"/>
  <c r="J13" i="142"/>
  <c r="G13" i="142"/>
  <c r="D13" i="142"/>
  <c r="M13" i="142" s="1"/>
  <c r="L12" i="142"/>
  <c r="H12" i="142"/>
  <c r="J12" i="142" s="1"/>
  <c r="M12" i="142" s="1"/>
  <c r="G12" i="142"/>
  <c r="D12" i="142"/>
  <c r="L11" i="142"/>
  <c r="D11" i="142"/>
  <c r="L10" i="142"/>
  <c r="H10" i="142"/>
  <c r="J10" i="142" s="1"/>
  <c r="L9" i="142"/>
  <c r="L16" i="142" s="1"/>
  <c r="E9" i="142"/>
  <c r="G9" i="142" s="1"/>
  <c r="D9" i="142"/>
  <c r="D16" i="142" s="1"/>
  <c r="E28" i="168"/>
  <c r="O27" i="168"/>
  <c r="O29" i="168" s="1"/>
  <c r="L27" i="168"/>
  <c r="L29" i="168" s="1"/>
  <c r="K27" i="168"/>
  <c r="K29" i="168" s="1"/>
  <c r="I27" i="168"/>
  <c r="I29" i="168" s="1"/>
  <c r="H27" i="168"/>
  <c r="H29" i="168" s="1"/>
  <c r="G27" i="168"/>
  <c r="G29" i="168" s="1"/>
  <c r="F27" i="168"/>
  <c r="F29" i="168" s="1"/>
  <c r="C27" i="168"/>
  <c r="R26" i="168"/>
  <c r="R28" i="168" s="1"/>
  <c r="Q26" i="168"/>
  <c r="P26" i="168"/>
  <c r="O26" i="168"/>
  <c r="E26" i="168"/>
  <c r="D26" i="168"/>
  <c r="D28" i="168" s="1"/>
  <c r="D29" i="168" s="1"/>
  <c r="C26" i="168"/>
  <c r="C28" i="168" s="1"/>
  <c r="C29" i="168" s="1"/>
  <c r="S24" i="168"/>
  <c r="R24" i="168"/>
  <c r="T24" i="168" s="1"/>
  <c r="T23" i="168"/>
  <c r="S23" i="168"/>
  <c r="R23" i="168"/>
  <c r="H23" i="168"/>
  <c r="T22" i="168"/>
  <c r="S22" i="168"/>
  <c r="S26" i="168" s="1"/>
  <c r="S28" i="168" s="1"/>
  <c r="R22" i="168"/>
  <c r="H22" i="168"/>
  <c r="Q20" i="168"/>
  <c r="Q27" i="168" s="1"/>
  <c r="Q29" i="168" s="1"/>
  <c r="P20" i="168"/>
  <c r="P27" i="168" s="1"/>
  <c r="P29" i="168" s="1"/>
  <c r="N20" i="168"/>
  <c r="N27" i="168" s="1"/>
  <c r="N29" i="168" s="1"/>
  <c r="M20" i="168"/>
  <c r="M27" i="168" s="1"/>
  <c r="M29" i="168" s="1"/>
  <c r="K20" i="168"/>
  <c r="J20" i="168"/>
  <c r="J27" i="168" s="1"/>
  <c r="J29" i="168" s="1"/>
  <c r="H20" i="168"/>
  <c r="G20" i="168"/>
  <c r="E20" i="168"/>
  <c r="E27" i="168" s="1"/>
  <c r="E29" i="168" s="1"/>
  <c r="D20" i="168"/>
  <c r="C20" i="168"/>
  <c r="S19" i="168"/>
  <c r="R19" i="168"/>
  <c r="T19" i="168" s="1"/>
  <c r="S18" i="168"/>
  <c r="R18" i="168"/>
  <c r="T18" i="168" s="1"/>
  <c r="T17" i="168"/>
  <c r="S17" i="168"/>
  <c r="S16" i="168"/>
  <c r="S20" i="168" s="1"/>
  <c r="S27" i="168" s="1"/>
  <c r="S29" i="168" s="1"/>
  <c r="R16" i="168"/>
  <c r="R20" i="168" s="1"/>
  <c r="R27" i="168" s="1"/>
  <c r="Q13" i="168"/>
  <c r="P13" i="168"/>
  <c r="N13" i="168"/>
  <c r="M13" i="168"/>
  <c r="K13" i="168"/>
  <c r="J13" i="168"/>
  <c r="H13" i="168"/>
  <c r="G13" i="168"/>
  <c r="E13" i="168"/>
  <c r="D13" i="168"/>
  <c r="C13" i="168"/>
  <c r="S12" i="168"/>
  <c r="T12" i="168" s="1"/>
  <c r="R12" i="168"/>
  <c r="S11" i="168"/>
  <c r="R11" i="168"/>
  <c r="T11" i="168" s="1"/>
  <c r="S10" i="168"/>
  <c r="S13" i="168" s="1"/>
  <c r="R10" i="168"/>
  <c r="T10" i="168" s="1"/>
  <c r="T9" i="168"/>
  <c r="S9" i="168"/>
  <c r="R9" i="168"/>
  <c r="R13" i="168" s="1"/>
  <c r="M36" i="144"/>
  <c r="J36" i="144"/>
  <c r="J38" i="144" s="1"/>
  <c r="I36" i="144"/>
  <c r="I38" i="144" s="1"/>
  <c r="P35" i="144"/>
  <c r="P37" i="144" s="1"/>
  <c r="O35" i="144"/>
  <c r="O37" i="144" s="1"/>
  <c r="M35" i="144"/>
  <c r="M37" i="144" s="1"/>
  <c r="L35" i="144"/>
  <c r="L37" i="144" s="1"/>
  <c r="K35" i="144"/>
  <c r="K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N32" i="144"/>
  <c r="K32" i="144"/>
  <c r="H32" i="144"/>
  <c r="S31" i="144"/>
  <c r="T31" i="144" s="1"/>
  <c r="R31" i="144"/>
  <c r="N31" i="144"/>
  <c r="K31" i="144"/>
  <c r="H31" i="144"/>
  <c r="E31" i="144"/>
  <c r="S30" i="144"/>
  <c r="R30" i="144"/>
  <c r="T30" i="144" s="1"/>
  <c r="Q30" i="144"/>
  <c r="N30" i="144"/>
  <c r="K30" i="144"/>
  <c r="H30" i="144"/>
  <c r="H35" i="144" s="1"/>
  <c r="H37" i="144" s="1"/>
  <c r="E30" i="144"/>
  <c r="S29" i="144"/>
  <c r="R29" i="144"/>
  <c r="R35" i="144" s="1"/>
  <c r="R37" i="144" s="1"/>
  <c r="K29" i="144"/>
  <c r="H29" i="144"/>
  <c r="E29" i="144"/>
  <c r="T28" i="144"/>
  <c r="S28" i="144"/>
  <c r="R28" i="144"/>
  <c r="Q28" i="144"/>
  <c r="Q35" i="144" s="1"/>
  <c r="Q37" i="144" s="1"/>
  <c r="N28" i="144"/>
  <c r="N35" i="144" s="1"/>
  <c r="N37" i="144" s="1"/>
  <c r="K28" i="144"/>
  <c r="H28" i="144"/>
  <c r="E28" i="144"/>
  <c r="E35" i="144" s="1"/>
  <c r="E37" i="144" s="1"/>
  <c r="P26" i="144"/>
  <c r="P36" i="144" s="1"/>
  <c r="P38" i="144" s="1"/>
  <c r="O26" i="144"/>
  <c r="O36" i="144" s="1"/>
  <c r="O38" i="144" s="1"/>
  <c r="M26" i="144"/>
  <c r="L26" i="144"/>
  <c r="L36" i="144" s="1"/>
  <c r="L38" i="144" s="1"/>
  <c r="J26" i="144"/>
  <c r="I26" i="144"/>
  <c r="H26" i="144"/>
  <c r="H36" i="144" s="1"/>
  <c r="H38" i="144" s="1"/>
  <c r="G26" i="144"/>
  <c r="G36" i="144" s="1"/>
  <c r="G38" i="144" s="1"/>
  <c r="D26" i="144"/>
  <c r="D36" i="144" s="1"/>
  <c r="D38" i="144" s="1"/>
  <c r="S25" i="144"/>
  <c r="R25" i="144"/>
  <c r="T25" i="144" s="1"/>
  <c r="N25" i="144"/>
  <c r="K25" i="144"/>
  <c r="S24" i="144"/>
  <c r="Q24" i="144"/>
  <c r="N24" i="144"/>
  <c r="K24" i="144"/>
  <c r="H24" i="144"/>
  <c r="F24" i="144"/>
  <c r="C24" i="144"/>
  <c r="R24" i="144" s="1"/>
  <c r="T24" i="144" s="1"/>
  <c r="S23" i="144"/>
  <c r="R23" i="144"/>
  <c r="T23" i="144" s="1"/>
  <c r="Q23" i="144"/>
  <c r="N23" i="144"/>
  <c r="K23" i="144"/>
  <c r="H23" i="144"/>
  <c r="S22" i="144"/>
  <c r="S26" i="144" s="1"/>
  <c r="S36" i="144" s="1"/>
  <c r="N22" i="144"/>
  <c r="K22" i="144"/>
  <c r="K26" i="144" s="1"/>
  <c r="K36" i="144" s="1"/>
  <c r="K38" i="144" s="1"/>
  <c r="H22" i="144"/>
  <c r="F22" i="144"/>
  <c r="F26" i="144" s="1"/>
  <c r="F36" i="144" s="1"/>
  <c r="C22" i="144"/>
  <c r="C26" i="144" s="1"/>
  <c r="C36" i="144" s="1"/>
  <c r="C38" i="144" s="1"/>
  <c r="S21" i="144"/>
  <c r="R21" i="144"/>
  <c r="T21" i="144" s="1"/>
  <c r="Q21" i="144"/>
  <c r="N21" i="144"/>
  <c r="K21" i="144"/>
  <c r="H21" i="144"/>
  <c r="E21" i="144"/>
  <c r="S20" i="144"/>
  <c r="R20" i="144"/>
  <c r="T20" i="144" s="1"/>
  <c r="Q20" i="144"/>
  <c r="N20" i="144"/>
  <c r="K20" i="144"/>
  <c r="H20" i="144"/>
  <c r="E20" i="144"/>
  <c r="S19" i="144"/>
  <c r="R19" i="144"/>
  <c r="T19" i="144" s="1"/>
  <c r="Q19" i="144"/>
  <c r="Q26" i="144" s="1"/>
  <c r="Q36" i="144" s="1"/>
  <c r="Q38" i="144" s="1"/>
  <c r="N19" i="144"/>
  <c r="N26" i="144" s="1"/>
  <c r="N36" i="144" s="1"/>
  <c r="K19" i="144"/>
  <c r="H19" i="144"/>
  <c r="E19" i="144"/>
  <c r="P16" i="144"/>
  <c r="O16" i="144"/>
  <c r="M16" i="144"/>
  <c r="L16" i="144"/>
  <c r="J16" i="144"/>
  <c r="I16" i="144"/>
  <c r="G16" i="144"/>
  <c r="F16" i="144"/>
  <c r="D16" i="144"/>
  <c r="S15" i="144"/>
  <c r="T15" i="144" s="1"/>
  <c r="R15" i="144"/>
  <c r="Q15" i="144"/>
  <c r="N15" i="144"/>
  <c r="K15" i="144"/>
  <c r="H15" i="144"/>
  <c r="S14" i="144"/>
  <c r="Q14" i="144"/>
  <c r="N14" i="144"/>
  <c r="K14" i="144"/>
  <c r="H14" i="144"/>
  <c r="F14" i="144"/>
  <c r="T13" i="144"/>
  <c r="S13" i="144"/>
  <c r="R13" i="144"/>
  <c r="Q13" i="144"/>
  <c r="N13" i="144"/>
  <c r="K13" i="144"/>
  <c r="H13" i="144"/>
  <c r="E13" i="144"/>
  <c r="S12" i="144"/>
  <c r="N12" i="144"/>
  <c r="K12" i="144"/>
  <c r="H12" i="144"/>
  <c r="F12" i="144"/>
  <c r="C12" i="144"/>
  <c r="S11" i="144"/>
  <c r="R11" i="144"/>
  <c r="T11" i="144" s="1"/>
  <c r="Q11" i="144"/>
  <c r="N11" i="144"/>
  <c r="K11" i="144"/>
  <c r="H11" i="144"/>
  <c r="E11" i="144"/>
  <c r="S10" i="144"/>
  <c r="R10" i="144"/>
  <c r="T10" i="144" s="1"/>
  <c r="Q10" i="144"/>
  <c r="Q16" i="144" s="1"/>
  <c r="N10" i="144"/>
  <c r="K10" i="144"/>
  <c r="H10" i="144"/>
  <c r="H16" i="144" s="1"/>
  <c r="T9" i="144"/>
  <c r="S9" i="144"/>
  <c r="S16" i="144" s="1"/>
  <c r="R9" i="144"/>
  <c r="Q9" i="144"/>
  <c r="N9" i="144"/>
  <c r="N16" i="144" s="1"/>
  <c r="K9" i="144"/>
  <c r="K16" i="144" s="1"/>
  <c r="H9" i="144"/>
  <c r="E9" i="144"/>
  <c r="K38" i="143"/>
  <c r="F38" i="143"/>
  <c r="C38" i="143"/>
  <c r="B38" i="143"/>
  <c r="I37" i="143"/>
  <c r="I39" i="143" s="1"/>
  <c r="F37" i="143"/>
  <c r="F39" i="143" s="1"/>
  <c r="E37" i="143"/>
  <c r="B37" i="143"/>
  <c r="B39" i="143" s="1"/>
  <c r="L36" i="143"/>
  <c r="L38" i="143" s="1"/>
  <c r="K36" i="143"/>
  <c r="I36" i="143"/>
  <c r="I38" i="143" s="1"/>
  <c r="H36" i="143"/>
  <c r="H38" i="143" s="1"/>
  <c r="F36" i="143"/>
  <c r="E36" i="143"/>
  <c r="E38" i="143" s="1"/>
  <c r="C36" i="143"/>
  <c r="B36" i="143"/>
  <c r="O35" i="143"/>
  <c r="P35" i="143" s="1"/>
  <c r="N35" i="143"/>
  <c r="J35" i="143"/>
  <c r="G35" i="143"/>
  <c r="D35" i="143"/>
  <c r="O34" i="143"/>
  <c r="N34" i="143"/>
  <c r="P34" i="143" s="1"/>
  <c r="M34" i="143"/>
  <c r="J34" i="143"/>
  <c r="G34" i="143"/>
  <c r="D34" i="143"/>
  <c r="P33" i="143"/>
  <c r="O33" i="143"/>
  <c r="N33" i="143"/>
  <c r="O32" i="143"/>
  <c r="P32" i="143" s="1"/>
  <c r="N32" i="143"/>
  <c r="J32" i="143"/>
  <c r="G32" i="143"/>
  <c r="D32" i="143"/>
  <c r="O31" i="143"/>
  <c r="N31" i="143"/>
  <c r="P31" i="143" s="1"/>
  <c r="M31" i="143"/>
  <c r="J31" i="143"/>
  <c r="G31" i="143"/>
  <c r="D31" i="143"/>
  <c r="P30" i="143"/>
  <c r="O30" i="143"/>
  <c r="N30" i="143"/>
  <c r="M30" i="143"/>
  <c r="M36" i="143" s="1"/>
  <c r="M38" i="143" s="1"/>
  <c r="J30" i="143"/>
  <c r="G30" i="143"/>
  <c r="G36" i="143" s="1"/>
  <c r="G38" i="143" s="1"/>
  <c r="D30" i="143"/>
  <c r="O29" i="143"/>
  <c r="O36" i="143" s="1"/>
  <c r="O38" i="143" s="1"/>
  <c r="N29" i="143"/>
  <c r="J29" i="143"/>
  <c r="J36" i="143" s="1"/>
  <c r="J38" i="143" s="1"/>
  <c r="D29" i="143"/>
  <c r="D36" i="143" s="1"/>
  <c r="D38" i="143" s="1"/>
  <c r="P28" i="143"/>
  <c r="O28" i="143"/>
  <c r="N28" i="143"/>
  <c r="N36" i="143" s="1"/>
  <c r="L27" i="143"/>
  <c r="L37" i="143" s="1"/>
  <c r="K27" i="143"/>
  <c r="K37" i="143" s="1"/>
  <c r="K39" i="143" s="1"/>
  <c r="I27" i="143"/>
  <c r="H27" i="143"/>
  <c r="H37" i="143" s="1"/>
  <c r="F27" i="143"/>
  <c r="E27" i="143"/>
  <c r="C27" i="143"/>
  <c r="O27" i="143" s="1"/>
  <c r="O37" i="143" s="1"/>
  <c r="O39" i="143" s="1"/>
  <c r="B27" i="143"/>
  <c r="N27" i="143" s="1"/>
  <c r="O26" i="143"/>
  <c r="N26" i="143"/>
  <c r="P26" i="143" s="1"/>
  <c r="J26" i="143"/>
  <c r="G26" i="143"/>
  <c r="D26" i="143"/>
  <c r="P25" i="143"/>
  <c r="O25" i="143"/>
  <c r="N25" i="143"/>
  <c r="M25" i="143"/>
  <c r="J25" i="143"/>
  <c r="G25" i="143"/>
  <c r="D25" i="143"/>
  <c r="O24" i="143"/>
  <c r="P24" i="143" s="1"/>
  <c r="N24" i="143"/>
  <c r="M24" i="143"/>
  <c r="J24" i="143"/>
  <c r="G24" i="143"/>
  <c r="D24" i="143"/>
  <c r="O23" i="143"/>
  <c r="N23" i="143"/>
  <c r="P23" i="143" s="1"/>
  <c r="M23" i="143"/>
  <c r="J23" i="143"/>
  <c r="G23" i="143"/>
  <c r="D23" i="143"/>
  <c r="O22" i="143"/>
  <c r="N22" i="143"/>
  <c r="P22" i="143" s="1"/>
  <c r="M22" i="143"/>
  <c r="J22" i="143"/>
  <c r="G22" i="143"/>
  <c r="D22" i="143"/>
  <c r="D27" i="143" s="1"/>
  <c r="D37" i="143" s="1"/>
  <c r="D39" i="143" s="1"/>
  <c r="P21" i="143"/>
  <c r="O21" i="143"/>
  <c r="N21" i="143"/>
  <c r="M21" i="143"/>
  <c r="J21" i="143"/>
  <c r="G21" i="143"/>
  <c r="D21" i="143"/>
  <c r="O20" i="143"/>
  <c r="P20" i="143" s="1"/>
  <c r="N20" i="143"/>
  <c r="M20" i="143"/>
  <c r="M27" i="143" s="1"/>
  <c r="M37" i="143" s="1"/>
  <c r="J20" i="143"/>
  <c r="J27" i="143" s="1"/>
  <c r="J37" i="143" s="1"/>
  <c r="J39" i="143" s="1"/>
  <c r="G20" i="143"/>
  <c r="G27" i="143" s="1"/>
  <c r="G37" i="143" s="1"/>
  <c r="G39" i="143" s="1"/>
  <c r="D20" i="143"/>
  <c r="L17" i="143"/>
  <c r="K17" i="143"/>
  <c r="I17" i="143"/>
  <c r="H17" i="143"/>
  <c r="F17" i="143"/>
  <c r="E17" i="143"/>
  <c r="C17" i="143"/>
  <c r="B17" i="143"/>
  <c r="O16" i="143"/>
  <c r="N16" i="143"/>
  <c r="P16" i="143" s="1"/>
  <c r="J16" i="143"/>
  <c r="G16" i="143"/>
  <c r="D16" i="143"/>
  <c r="O15" i="143"/>
  <c r="P15" i="143" s="1"/>
  <c r="N15" i="143"/>
  <c r="J15" i="143"/>
  <c r="G15" i="143"/>
  <c r="D15" i="143"/>
  <c r="O14" i="143"/>
  <c r="N14" i="143"/>
  <c r="P14" i="143" s="1"/>
  <c r="M14" i="143"/>
  <c r="J14" i="143"/>
  <c r="G14" i="143"/>
  <c r="D14" i="143"/>
  <c r="P13" i="143"/>
  <c r="O13" i="143"/>
  <c r="N13" i="143"/>
  <c r="M13" i="143"/>
  <c r="J13" i="143"/>
  <c r="J17" i="143" s="1"/>
  <c r="G13" i="143"/>
  <c r="D13" i="143"/>
  <c r="O12" i="143"/>
  <c r="P12" i="143" s="1"/>
  <c r="N12" i="143"/>
  <c r="M12" i="143"/>
  <c r="J12" i="143"/>
  <c r="G12" i="143"/>
  <c r="D12" i="143"/>
  <c r="O11" i="143"/>
  <c r="O17" i="143" s="1"/>
  <c r="N11" i="143"/>
  <c r="N17" i="143" s="1"/>
  <c r="M11" i="143"/>
  <c r="J11" i="143"/>
  <c r="G11" i="143"/>
  <c r="G17" i="143" s="1"/>
  <c r="D11" i="143"/>
  <c r="O10" i="143"/>
  <c r="N10" i="143"/>
  <c r="P10" i="143" s="1"/>
  <c r="M10" i="143"/>
  <c r="M17" i="143" s="1"/>
  <c r="J10" i="143"/>
  <c r="G10" i="143"/>
  <c r="D10" i="143"/>
  <c r="D17" i="143" s="1"/>
  <c r="P9" i="143"/>
  <c r="O9" i="143"/>
  <c r="N9" i="143"/>
  <c r="J28" i="111" l="1"/>
  <c r="J30" i="111" s="1"/>
  <c r="G12" i="184"/>
  <c r="M18" i="184"/>
  <c r="M26" i="184" s="1"/>
  <c r="M28" i="184" s="1"/>
  <c r="M9" i="184"/>
  <c r="M12" i="184" s="1"/>
  <c r="J31" i="111"/>
  <c r="D13" i="111"/>
  <c r="J9" i="111"/>
  <c r="J13" i="111" s="1"/>
  <c r="M28" i="107"/>
  <c r="P26" i="107"/>
  <c r="P28" i="107" s="1"/>
  <c r="N28" i="107"/>
  <c r="J21" i="142"/>
  <c r="J26" i="142" s="1"/>
  <c r="J36" i="142" s="1"/>
  <c r="J38" i="142" s="1"/>
  <c r="K20" i="142"/>
  <c r="M22" i="142"/>
  <c r="L38" i="142"/>
  <c r="I38" i="142"/>
  <c r="B38" i="142"/>
  <c r="M35" i="142"/>
  <c r="M37" i="142" s="1"/>
  <c r="K9" i="142"/>
  <c r="H9" i="142"/>
  <c r="K12" i="142"/>
  <c r="K19" i="142"/>
  <c r="K26" i="142" s="1"/>
  <c r="K36" i="142" s="1"/>
  <c r="K38" i="142" s="1"/>
  <c r="G20" i="142"/>
  <c r="M20" i="142" s="1"/>
  <c r="G21" i="142"/>
  <c r="E10" i="142"/>
  <c r="E11" i="142"/>
  <c r="G19" i="142"/>
  <c r="H26" i="142"/>
  <c r="H36" i="142" s="1"/>
  <c r="H38" i="142" s="1"/>
  <c r="D35" i="142"/>
  <c r="D37" i="142" s="1"/>
  <c r="D38" i="142" s="1"/>
  <c r="R29" i="168"/>
  <c r="T13" i="168"/>
  <c r="T26" i="168"/>
  <c r="T28" i="168" s="1"/>
  <c r="T16" i="168"/>
  <c r="T20" i="168" s="1"/>
  <c r="T27" i="168" s="1"/>
  <c r="T29" i="168" s="1"/>
  <c r="E26" i="144"/>
  <c r="E36" i="144" s="1"/>
  <c r="E38" i="144" s="1"/>
  <c r="T26" i="144"/>
  <c r="T36" i="144" s="1"/>
  <c r="F38" i="144"/>
  <c r="N38" i="144"/>
  <c r="M38" i="144"/>
  <c r="S35" i="144"/>
  <c r="S37" i="144" s="1"/>
  <c r="S38" i="144" s="1"/>
  <c r="E12" i="144"/>
  <c r="R12" i="144"/>
  <c r="T12" i="144" s="1"/>
  <c r="R22" i="144"/>
  <c r="T22" i="144" s="1"/>
  <c r="R26" i="144"/>
  <c r="R36" i="144" s="1"/>
  <c r="R38" i="144" s="1"/>
  <c r="T29" i="144"/>
  <c r="T35" i="144" s="1"/>
  <c r="T37" i="144" s="1"/>
  <c r="C14" i="144"/>
  <c r="C16" i="144" s="1"/>
  <c r="E22" i="144"/>
  <c r="E24" i="144"/>
  <c r="L39" i="143"/>
  <c r="P17" i="143"/>
  <c r="M39" i="143"/>
  <c r="N37" i="143"/>
  <c r="N39" i="143" s="1"/>
  <c r="P27" i="143"/>
  <c r="P37" i="143" s="1"/>
  <c r="P39" i="143" s="1"/>
  <c r="H39" i="143"/>
  <c r="E39" i="143"/>
  <c r="P29" i="143"/>
  <c r="P36" i="143" s="1"/>
  <c r="P38" i="143" s="1"/>
  <c r="P11" i="143"/>
  <c r="C37" i="143"/>
  <c r="C39" i="143" s="1"/>
  <c r="B27" i="160"/>
  <c r="C27" i="160"/>
  <c r="D27" i="160"/>
  <c r="M21" i="142" l="1"/>
  <c r="M19" i="142"/>
  <c r="M26" i="142" s="1"/>
  <c r="M36" i="142" s="1"/>
  <c r="M38" i="142" s="1"/>
  <c r="G26" i="142"/>
  <c r="G36" i="142" s="1"/>
  <c r="G38" i="142" s="1"/>
  <c r="K11" i="142"/>
  <c r="G11" i="142"/>
  <c r="M11" i="142" s="1"/>
  <c r="E16" i="142"/>
  <c r="G10" i="142"/>
  <c r="K10" i="142"/>
  <c r="K16" i="142" s="1"/>
  <c r="H16" i="142"/>
  <c r="J9" i="142"/>
  <c r="T38" i="144"/>
  <c r="R16" i="144"/>
  <c r="E14" i="144"/>
  <c r="E16" i="144" s="1"/>
  <c r="R14" i="144"/>
  <c r="T14" i="144" s="1"/>
  <c r="T16" i="144" s="1"/>
  <c r="D11" i="117"/>
  <c r="D12" i="117" s="1"/>
  <c r="C11" i="117"/>
  <c r="C12" i="117" s="1"/>
  <c r="B11" i="117"/>
  <c r="B12" i="117" s="1"/>
  <c r="D10" i="117"/>
  <c r="D9" i="117"/>
  <c r="C9" i="117"/>
  <c r="B9" i="117"/>
  <c r="D8" i="117"/>
  <c r="C46" i="115"/>
  <c r="C44" i="115"/>
  <c r="B44" i="115"/>
  <c r="B46" i="115" s="1"/>
  <c r="D43" i="115"/>
  <c r="D18" i="115" s="1"/>
  <c r="D42" i="115"/>
  <c r="D41" i="115"/>
  <c r="D40" i="115"/>
  <c r="D39" i="115"/>
  <c r="D14" i="115" s="1"/>
  <c r="D38" i="115"/>
  <c r="D37" i="115"/>
  <c r="D36" i="115"/>
  <c r="D35" i="115"/>
  <c r="D10" i="115" s="1"/>
  <c r="D19" i="115" s="1"/>
  <c r="D34" i="115"/>
  <c r="D44" i="115" s="1"/>
  <c r="D46" i="115" s="1"/>
  <c r="C32" i="115"/>
  <c r="C45" i="115" s="1"/>
  <c r="C47" i="115" s="1"/>
  <c r="B32" i="115"/>
  <c r="B45" i="115" s="1"/>
  <c r="B47" i="115" s="1"/>
  <c r="D31" i="115"/>
  <c r="D30" i="115"/>
  <c r="D29" i="115"/>
  <c r="D28" i="115"/>
  <c r="D15" i="115" s="1"/>
  <c r="D27" i="115"/>
  <c r="D26" i="115"/>
  <c r="D25" i="115"/>
  <c r="D24" i="115"/>
  <c r="D11" i="115" s="1"/>
  <c r="D23" i="115"/>
  <c r="D22" i="115"/>
  <c r="C18" i="115"/>
  <c r="B18" i="115"/>
  <c r="D17" i="115"/>
  <c r="C17" i="115"/>
  <c r="B17" i="115"/>
  <c r="D16" i="115"/>
  <c r="C16" i="115"/>
  <c r="B16" i="115"/>
  <c r="C15" i="115"/>
  <c r="B15" i="115"/>
  <c r="C14" i="115"/>
  <c r="B14" i="115"/>
  <c r="D13" i="115"/>
  <c r="C13" i="115"/>
  <c r="B13" i="115"/>
  <c r="D12" i="115"/>
  <c r="C12" i="115"/>
  <c r="B12" i="115"/>
  <c r="C11" i="115"/>
  <c r="C19" i="115" s="1"/>
  <c r="B11" i="115"/>
  <c r="C10" i="115"/>
  <c r="B10" i="115"/>
  <c r="D9" i="115"/>
  <c r="C9" i="115"/>
  <c r="B9" i="115"/>
  <c r="B19" i="115" s="1"/>
  <c r="B45" i="113"/>
  <c r="C43" i="113"/>
  <c r="C45" i="113" s="1"/>
  <c r="B43" i="113"/>
  <c r="D42" i="113"/>
  <c r="D41" i="113"/>
  <c r="D40" i="113"/>
  <c r="D15" i="113" s="1"/>
  <c r="D39" i="113"/>
  <c r="D38" i="113"/>
  <c r="D37" i="113"/>
  <c r="D36" i="113"/>
  <c r="D11" i="113" s="1"/>
  <c r="D35" i="113"/>
  <c r="D34" i="113"/>
  <c r="D33" i="113"/>
  <c r="D43" i="113" s="1"/>
  <c r="D45" i="113" s="1"/>
  <c r="C31" i="113"/>
  <c r="C44" i="113" s="1"/>
  <c r="C46" i="113" s="1"/>
  <c r="B31" i="113"/>
  <c r="B44" i="113" s="1"/>
  <c r="B46" i="113" s="1"/>
  <c r="D30" i="113"/>
  <c r="D29" i="113"/>
  <c r="D16" i="113" s="1"/>
  <c r="D28" i="113"/>
  <c r="D27" i="113"/>
  <c r="D14" i="113" s="1"/>
  <c r="D26" i="113"/>
  <c r="D25" i="113"/>
  <c r="D12" i="113" s="1"/>
  <c r="D24" i="113"/>
  <c r="D23" i="113"/>
  <c r="D10" i="113" s="1"/>
  <c r="D22" i="113"/>
  <c r="D21" i="113"/>
  <c r="D8" i="113" s="1"/>
  <c r="B18" i="113"/>
  <c r="D17" i="113"/>
  <c r="C17" i="113"/>
  <c r="B17" i="113"/>
  <c r="C16" i="113"/>
  <c r="B16" i="113"/>
  <c r="C15" i="113"/>
  <c r="B15" i="113"/>
  <c r="C14" i="113"/>
  <c r="B14" i="113"/>
  <c r="D13" i="113"/>
  <c r="C13" i="113"/>
  <c r="B13" i="113"/>
  <c r="C12" i="113"/>
  <c r="B12" i="113"/>
  <c r="C11" i="113"/>
  <c r="B11" i="113"/>
  <c r="C10" i="113"/>
  <c r="B10" i="113"/>
  <c r="D9" i="113"/>
  <c r="C9" i="113"/>
  <c r="B9" i="113"/>
  <c r="C8" i="113"/>
  <c r="B8" i="113"/>
  <c r="C27" i="107"/>
  <c r="C26" i="107"/>
  <c r="C28" i="107" s="1"/>
  <c r="B26" i="107"/>
  <c r="C25" i="107"/>
  <c r="B25" i="107"/>
  <c r="B27" i="107" s="1"/>
  <c r="D24" i="107"/>
  <c r="D11" i="107" s="1"/>
  <c r="D23" i="107"/>
  <c r="D22" i="107"/>
  <c r="D21" i="107"/>
  <c r="D25" i="107" s="1"/>
  <c r="D27" i="107" s="1"/>
  <c r="C19" i="107"/>
  <c r="B19" i="107"/>
  <c r="D18" i="107"/>
  <c r="D16" i="107"/>
  <c r="D9" i="107" s="1"/>
  <c r="D15" i="107"/>
  <c r="C11" i="107"/>
  <c r="B11" i="107"/>
  <c r="D10" i="107"/>
  <c r="C10" i="107"/>
  <c r="B10" i="107"/>
  <c r="C9" i="107"/>
  <c r="B9" i="107"/>
  <c r="C8" i="107"/>
  <c r="C12" i="107" s="1"/>
  <c r="B8" i="107"/>
  <c r="B12" i="107" s="1"/>
  <c r="L31" i="135"/>
  <c r="K31" i="135"/>
  <c r="H31" i="135"/>
  <c r="D31" i="135"/>
  <c r="L30" i="135"/>
  <c r="L32" i="135" s="1"/>
  <c r="I30" i="135"/>
  <c r="H30" i="135"/>
  <c r="H32" i="135" s="1"/>
  <c r="E30" i="135"/>
  <c r="L29" i="135"/>
  <c r="K29" i="135"/>
  <c r="J29" i="135"/>
  <c r="J31" i="135" s="1"/>
  <c r="I29" i="135"/>
  <c r="I31" i="135" s="1"/>
  <c r="H29" i="135"/>
  <c r="G29" i="135"/>
  <c r="G31" i="135" s="1"/>
  <c r="F29" i="135"/>
  <c r="F31" i="135" s="1"/>
  <c r="E29" i="135"/>
  <c r="E31" i="135" s="1"/>
  <c r="D29" i="135"/>
  <c r="L26" i="135"/>
  <c r="K26" i="135"/>
  <c r="K30" i="135" s="1"/>
  <c r="K32" i="135" s="1"/>
  <c r="J26" i="135"/>
  <c r="J30" i="135" s="1"/>
  <c r="J32" i="135" s="1"/>
  <c r="I26" i="135"/>
  <c r="H26" i="135"/>
  <c r="G26" i="135"/>
  <c r="G30" i="135" s="1"/>
  <c r="G32" i="135" s="1"/>
  <c r="F26" i="135"/>
  <c r="F30" i="135" s="1"/>
  <c r="F32" i="135" s="1"/>
  <c r="E26" i="135"/>
  <c r="D26" i="135"/>
  <c r="D30" i="135" s="1"/>
  <c r="D32" i="135" s="1"/>
  <c r="L16" i="135"/>
  <c r="K16" i="135"/>
  <c r="J16" i="135"/>
  <c r="I16" i="135"/>
  <c r="H16" i="135"/>
  <c r="G16" i="135"/>
  <c r="F16" i="135"/>
  <c r="E16" i="135"/>
  <c r="D16" i="135"/>
  <c r="L8" i="135"/>
  <c r="K8" i="135"/>
  <c r="J8" i="135"/>
  <c r="I8" i="135"/>
  <c r="H8" i="135"/>
  <c r="G8" i="135"/>
  <c r="F8" i="135"/>
  <c r="E8" i="135"/>
  <c r="D8" i="135"/>
  <c r="D3" i="135"/>
  <c r="B1" i="135"/>
  <c r="X22" i="133"/>
  <c r="V22" i="133"/>
  <c r="T22" i="133"/>
  <c r="S22" i="133"/>
  <c r="P22" i="133"/>
  <c r="O22" i="133"/>
  <c r="M22" i="133"/>
  <c r="L22" i="133"/>
  <c r="I22" i="133"/>
  <c r="H22" i="133"/>
  <c r="E22" i="133"/>
  <c r="D22" i="133"/>
  <c r="V21" i="133"/>
  <c r="V23" i="133" s="1"/>
  <c r="U21" i="133"/>
  <c r="R21" i="133"/>
  <c r="Q21" i="133"/>
  <c r="N21" i="133"/>
  <c r="N23" i="133" s="1"/>
  <c r="M21" i="133"/>
  <c r="M23" i="133" s="1"/>
  <c r="J21" i="133"/>
  <c r="J23" i="133" s="1"/>
  <c r="I21" i="133"/>
  <c r="I23" i="133" s="1"/>
  <c r="F21" i="133"/>
  <c r="F23" i="133" s="1"/>
  <c r="E21" i="133"/>
  <c r="E23" i="133" s="1"/>
  <c r="X20" i="133"/>
  <c r="W20" i="133"/>
  <c r="W22" i="133" s="1"/>
  <c r="U20" i="133"/>
  <c r="U22" i="133" s="1"/>
  <c r="T20" i="133"/>
  <c r="S20" i="133"/>
  <c r="R20" i="133"/>
  <c r="R22" i="133" s="1"/>
  <c r="Q20" i="133"/>
  <c r="Q22" i="133" s="1"/>
  <c r="P20" i="133"/>
  <c r="N20" i="133"/>
  <c r="N22" i="133" s="1"/>
  <c r="L20" i="133"/>
  <c r="K20" i="133"/>
  <c r="K22" i="133" s="1"/>
  <c r="J20" i="133"/>
  <c r="J22" i="133" s="1"/>
  <c r="I20" i="133"/>
  <c r="H20" i="133"/>
  <c r="G20" i="133"/>
  <c r="G22" i="133" s="1"/>
  <c r="F20" i="133"/>
  <c r="F22" i="133" s="1"/>
  <c r="E20" i="133"/>
  <c r="D20" i="133"/>
  <c r="X17" i="133"/>
  <c r="X21" i="133" s="1"/>
  <c r="X23" i="133" s="1"/>
  <c r="W17" i="133"/>
  <c r="W21" i="133" s="1"/>
  <c r="V17" i="133"/>
  <c r="U17" i="133"/>
  <c r="T17" i="133"/>
  <c r="T21" i="133" s="1"/>
  <c r="T23" i="133" s="1"/>
  <c r="S17" i="133"/>
  <c r="S21" i="133" s="1"/>
  <c r="S23" i="133" s="1"/>
  <c r="R17" i="133"/>
  <c r="Q17" i="133"/>
  <c r="P17" i="133"/>
  <c r="P21" i="133" s="1"/>
  <c r="P23" i="133" s="1"/>
  <c r="O17" i="133"/>
  <c r="O21" i="133" s="1"/>
  <c r="O23" i="133" s="1"/>
  <c r="N17" i="133"/>
  <c r="M17" i="133"/>
  <c r="L17" i="133"/>
  <c r="L21" i="133" s="1"/>
  <c r="L23" i="133" s="1"/>
  <c r="K17" i="133"/>
  <c r="K21" i="133" s="1"/>
  <c r="J17" i="133"/>
  <c r="I17" i="133"/>
  <c r="H17" i="133"/>
  <c r="H21" i="133" s="1"/>
  <c r="H23" i="133" s="1"/>
  <c r="G17" i="133"/>
  <c r="G21" i="133" s="1"/>
  <c r="F17" i="133"/>
  <c r="E17" i="133"/>
  <c r="D17" i="133"/>
  <c r="D21" i="133" s="1"/>
  <c r="D23" i="133" s="1"/>
  <c r="X12" i="133"/>
  <c r="W12" i="133"/>
  <c r="V12" i="133"/>
  <c r="U12" i="133"/>
  <c r="T12" i="133"/>
  <c r="S12" i="133"/>
  <c r="R12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X9" i="133"/>
  <c r="W9" i="133"/>
  <c r="V9" i="133"/>
  <c r="U9" i="133"/>
  <c r="T9" i="133"/>
  <c r="S9" i="133"/>
  <c r="R9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D3" i="133"/>
  <c r="B1" i="133"/>
  <c r="U49" i="132"/>
  <c r="U51" i="132" s="1"/>
  <c r="T49" i="132"/>
  <c r="T51" i="132" s="1"/>
  <c r="S49" i="132"/>
  <c r="S51" i="132" s="1"/>
  <c r="R49" i="132"/>
  <c r="R51" i="132" s="1"/>
  <c r="Q49" i="132"/>
  <c r="Q51" i="132" s="1"/>
  <c r="P49" i="132"/>
  <c r="P51" i="132" s="1"/>
  <c r="O49" i="132"/>
  <c r="O51" i="132" s="1"/>
  <c r="N49" i="132"/>
  <c r="N51" i="132" s="1"/>
  <c r="M49" i="132"/>
  <c r="M51" i="132" s="1"/>
  <c r="L49" i="132"/>
  <c r="L51" i="132" s="1"/>
  <c r="K49" i="132"/>
  <c r="K51" i="132" s="1"/>
  <c r="J49" i="132"/>
  <c r="J51" i="132" s="1"/>
  <c r="I49" i="132"/>
  <c r="I51" i="132" s="1"/>
  <c r="H49" i="132"/>
  <c r="H51" i="132" s="1"/>
  <c r="G49" i="132"/>
  <c r="G51" i="132" s="1"/>
  <c r="F49" i="132"/>
  <c r="F51" i="132" s="1"/>
  <c r="E49" i="132"/>
  <c r="E51" i="132" s="1"/>
  <c r="D49" i="132"/>
  <c r="D51" i="132" s="1"/>
  <c r="U42" i="132"/>
  <c r="U50" i="132" s="1"/>
  <c r="T42" i="132"/>
  <c r="T50" i="132" s="1"/>
  <c r="T52" i="132" s="1"/>
  <c r="S42" i="132"/>
  <c r="S50" i="132" s="1"/>
  <c r="S52" i="132" s="1"/>
  <c r="R42" i="132"/>
  <c r="R50" i="132" s="1"/>
  <c r="Q42" i="132"/>
  <c r="Q50" i="132" s="1"/>
  <c r="P42" i="132"/>
  <c r="P50" i="132" s="1"/>
  <c r="P52" i="132" s="1"/>
  <c r="O42" i="132"/>
  <c r="O50" i="132" s="1"/>
  <c r="O52" i="132" s="1"/>
  <c r="N42" i="132"/>
  <c r="N50" i="132" s="1"/>
  <c r="M42" i="132"/>
  <c r="M50" i="132" s="1"/>
  <c r="L42" i="132"/>
  <c r="L50" i="132" s="1"/>
  <c r="L52" i="132" s="1"/>
  <c r="K42" i="132"/>
  <c r="K50" i="132" s="1"/>
  <c r="K52" i="132" s="1"/>
  <c r="J42" i="132"/>
  <c r="J50" i="132" s="1"/>
  <c r="I42" i="132"/>
  <c r="I50" i="132" s="1"/>
  <c r="H42" i="132"/>
  <c r="H50" i="132" s="1"/>
  <c r="H52" i="132" s="1"/>
  <c r="G42" i="132"/>
  <c r="G50" i="132" s="1"/>
  <c r="G52" i="132" s="1"/>
  <c r="F42" i="132"/>
  <c r="F50" i="132" s="1"/>
  <c r="E42" i="132"/>
  <c r="E50" i="132" s="1"/>
  <c r="D42" i="132"/>
  <c r="D50" i="132" s="1"/>
  <c r="D52" i="132" s="1"/>
  <c r="U24" i="132"/>
  <c r="T24" i="132"/>
  <c r="S24" i="132"/>
  <c r="R24" i="132"/>
  <c r="Q24" i="132"/>
  <c r="P24" i="132"/>
  <c r="O24" i="132"/>
  <c r="N24" i="132"/>
  <c r="M24" i="132"/>
  <c r="L24" i="132"/>
  <c r="K24" i="132"/>
  <c r="J24" i="132"/>
  <c r="I24" i="132"/>
  <c r="H24" i="132"/>
  <c r="G24" i="132"/>
  <c r="F24" i="132"/>
  <c r="E24" i="132"/>
  <c r="D24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50" i="167"/>
  <c r="U52" i="167" s="1"/>
  <c r="T50" i="167"/>
  <c r="S50" i="167"/>
  <c r="R50" i="167"/>
  <c r="R52" i="167" s="1"/>
  <c r="Q50" i="167"/>
  <c r="Q52" i="167" s="1"/>
  <c r="P50" i="167"/>
  <c r="O50" i="167"/>
  <c r="N50" i="167"/>
  <c r="N52" i="167" s="1"/>
  <c r="M50" i="167"/>
  <c r="M52" i="167" s="1"/>
  <c r="L50" i="167"/>
  <c r="K50" i="167"/>
  <c r="J50" i="167"/>
  <c r="J52" i="167" s="1"/>
  <c r="I50" i="167"/>
  <c r="I52" i="167" s="1"/>
  <c r="H50" i="167"/>
  <c r="G50" i="167"/>
  <c r="F50" i="167"/>
  <c r="F52" i="167" s="1"/>
  <c r="E50" i="167"/>
  <c r="E52" i="167" s="1"/>
  <c r="D50" i="167"/>
  <c r="U49" i="167"/>
  <c r="U51" i="167" s="1"/>
  <c r="T49" i="167"/>
  <c r="T51" i="167" s="1"/>
  <c r="S49" i="167"/>
  <c r="S51" i="167" s="1"/>
  <c r="R49" i="167"/>
  <c r="R51" i="167" s="1"/>
  <c r="Q49" i="167"/>
  <c r="Q51" i="167" s="1"/>
  <c r="P49" i="167"/>
  <c r="P51" i="167" s="1"/>
  <c r="O49" i="167"/>
  <c r="O51" i="167" s="1"/>
  <c r="N49" i="167"/>
  <c r="N51" i="167" s="1"/>
  <c r="M49" i="167"/>
  <c r="M51" i="167" s="1"/>
  <c r="L49" i="167"/>
  <c r="L51" i="167" s="1"/>
  <c r="K49" i="167"/>
  <c r="K51" i="167" s="1"/>
  <c r="J49" i="167"/>
  <c r="J51" i="167" s="1"/>
  <c r="I49" i="167"/>
  <c r="I51" i="167" s="1"/>
  <c r="H49" i="167"/>
  <c r="H51" i="167" s="1"/>
  <c r="G49" i="167"/>
  <c r="G51" i="167" s="1"/>
  <c r="F49" i="167"/>
  <c r="F51" i="167" s="1"/>
  <c r="E49" i="167"/>
  <c r="E51" i="167" s="1"/>
  <c r="D49" i="167"/>
  <c r="D51" i="167" s="1"/>
  <c r="U40" i="167"/>
  <c r="T40" i="167"/>
  <c r="S40" i="167"/>
  <c r="R40" i="167"/>
  <c r="Q40" i="167"/>
  <c r="P40" i="167"/>
  <c r="O40" i="167"/>
  <c r="N40" i="167"/>
  <c r="M40" i="167"/>
  <c r="L40" i="167"/>
  <c r="K40" i="167"/>
  <c r="J40" i="167"/>
  <c r="I40" i="167"/>
  <c r="H40" i="167"/>
  <c r="G40" i="167"/>
  <c r="F40" i="167"/>
  <c r="E40" i="167"/>
  <c r="D40" i="167"/>
  <c r="U23" i="167"/>
  <c r="T23" i="167"/>
  <c r="S23" i="167"/>
  <c r="R23" i="167"/>
  <c r="Q23" i="167"/>
  <c r="P23" i="167"/>
  <c r="O23" i="167"/>
  <c r="N23" i="167"/>
  <c r="M23" i="167"/>
  <c r="L23" i="167"/>
  <c r="K23" i="167"/>
  <c r="J23" i="167"/>
  <c r="I23" i="167"/>
  <c r="H23" i="167"/>
  <c r="G23" i="167"/>
  <c r="F23" i="167"/>
  <c r="E23" i="167"/>
  <c r="D23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M10" i="142" l="1"/>
  <c r="G16" i="142"/>
  <c r="J16" i="142"/>
  <c r="M9" i="142"/>
  <c r="D32" i="115"/>
  <c r="D45" i="115" s="1"/>
  <c r="D47" i="115" s="1"/>
  <c r="D31" i="113"/>
  <c r="C18" i="113"/>
  <c r="B28" i="107"/>
  <c r="D19" i="107"/>
  <c r="D26" i="107" s="1"/>
  <c r="D28" i="107" s="1"/>
  <c r="D8" i="107"/>
  <c r="D12" i="107" s="1"/>
  <c r="E32" i="135"/>
  <c r="I32" i="135"/>
  <c r="Q23" i="133"/>
  <c r="R23" i="133"/>
  <c r="G23" i="133"/>
  <c r="K23" i="133"/>
  <c r="W23" i="133"/>
  <c r="U23" i="133"/>
  <c r="E52" i="132"/>
  <c r="I52" i="132"/>
  <c r="M52" i="132"/>
  <c r="Q52" i="132"/>
  <c r="U52" i="132"/>
  <c r="F52" i="132"/>
  <c r="J52" i="132"/>
  <c r="N52" i="132"/>
  <c r="R52" i="132"/>
  <c r="G52" i="167"/>
  <c r="K52" i="167"/>
  <c r="O52" i="167"/>
  <c r="S52" i="167"/>
  <c r="D52" i="167"/>
  <c r="H52" i="167"/>
  <c r="L52" i="167"/>
  <c r="P52" i="167"/>
  <c r="T52" i="167"/>
  <c r="D32" i="159"/>
  <c r="C32" i="159"/>
  <c r="B32" i="159"/>
  <c r="B9" i="159"/>
  <c r="C9" i="159"/>
  <c r="D9" i="159"/>
  <c r="B10" i="159"/>
  <c r="C10" i="159"/>
  <c r="D10" i="159"/>
  <c r="B12" i="159"/>
  <c r="B11" i="159" s="1"/>
  <c r="C12" i="159"/>
  <c r="D12" i="159"/>
  <c r="B13" i="159"/>
  <c r="C13" i="159"/>
  <c r="D13" i="159"/>
  <c r="D14" i="159"/>
  <c r="B15" i="159"/>
  <c r="C15" i="159"/>
  <c r="D15" i="159"/>
  <c r="B16" i="159"/>
  <c r="C16" i="159"/>
  <c r="D16" i="159"/>
  <c r="D11" i="159" s="1"/>
  <c r="B17" i="159"/>
  <c r="C17" i="159"/>
  <c r="D17" i="159"/>
  <c r="B18" i="159"/>
  <c r="C18" i="159"/>
  <c r="D18" i="159"/>
  <c r="B20" i="159"/>
  <c r="C20" i="159"/>
  <c r="D20" i="159"/>
  <c r="B21" i="159"/>
  <c r="C21" i="159"/>
  <c r="D21" i="159"/>
  <c r="B22" i="159"/>
  <c r="C22" i="159"/>
  <c r="D22" i="159"/>
  <c r="B23" i="159"/>
  <c r="C23" i="159"/>
  <c r="D23" i="159"/>
  <c r="B24" i="159"/>
  <c r="C24" i="159"/>
  <c r="D24" i="159"/>
  <c r="M16" i="142" l="1"/>
  <c r="D18" i="113"/>
  <c r="D44" i="113"/>
  <c r="D46" i="113" s="1"/>
  <c r="C11" i="159"/>
  <c r="Q68" i="158"/>
  <c r="AC68" i="158" s="1"/>
  <c r="R68" i="158"/>
  <c r="AD68" i="158" s="1"/>
  <c r="S68" i="158"/>
  <c r="AE68" i="158" s="1"/>
  <c r="J15" i="197" l="1"/>
  <c r="I15" i="197"/>
  <c r="H15" i="197"/>
  <c r="G15" i="197"/>
  <c r="F15" i="197"/>
  <c r="E15" i="197"/>
  <c r="D15" i="197"/>
  <c r="C15" i="197"/>
  <c r="B15" i="197"/>
  <c r="M14" i="197"/>
  <c r="M15" i="197" s="1"/>
  <c r="L14" i="197"/>
  <c r="L15" i="197" s="1"/>
  <c r="K14" i="197"/>
  <c r="K15" i="197" s="1"/>
  <c r="J12" i="197"/>
  <c r="I12" i="197"/>
  <c r="H12" i="197"/>
  <c r="G12" i="197"/>
  <c r="F12" i="197"/>
  <c r="E12" i="197"/>
  <c r="D12" i="197"/>
  <c r="C12" i="197"/>
  <c r="B12" i="197"/>
  <c r="L11" i="197"/>
  <c r="L12" i="197" s="1"/>
  <c r="K11" i="197"/>
  <c r="K12" i="197" s="1"/>
  <c r="K7" i="197"/>
  <c r="K8" i="197" s="1"/>
  <c r="K16" i="197" s="1"/>
  <c r="J7" i="197"/>
  <c r="J8" i="197" s="1"/>
  <c r="J16" i="197" s="1"/>
  <c r="I7" i="197"/>
  <c r="I8" i="197" s="1"/>
  <c r="I16" i="197" s="1"/>
  <c r="H7" i="197"/>
  <c r="H8" i="197" s="1"/>
  <c r="H16" i="197" s="1"/>
  <c r="G7" i="197"/>
  <c r="G8" i="197" s="1"/>
  <c r="G16" i="197" s="1"/>
  <c r="F7" i="197"/>
  <c r="F8" i="197" s="1"/>
  <c r="F16" i="197" s="1"/>
  <c r="E7" i="197"/>
  <c r="E8" i="197" s="1"/>
  <c r="E16" i="197" s="1"/>
  <c r="D7" i="197"/>
  <c r="D8" i="197" s="1"/>
  <c r="D16" i="197" s="1"/>
  <c r="C7" i="197"/>
  <c r="C8" i="197" s="1"/>
  <c r="C16" i="197" s="1"/>
  <c r="B7" i="197"/>
  <c r="B8" i="197" s="1"/>
  <c r="B16" i="197" s="1"/>
  <c r="G18" i="196"/>
  <c r="F18" i="196"/>
  <c r="E18" i="196"/>
  <c r="D18" i="196"/>
  <c r="C18" i="196"/>
  <c r="B18" i="196"/>
  <c r="I17" i="196"/>
  <c r="H17" i="196"/>
  <c r="J17" i="196" s="1"/>
  <c r="I16" i="196"/>
  <c r="I18" i="196" s="1"/>
  <c r="H16" i="196"/>
  <c r="J16" i="196" s="1"/>
  <c r="J18" i="196" s="1"/>
  <c r="G14" i="196"/>
  <c r="G19" i="196" s="1"/>
  <c r="F14" i="196"/>
  <c r="F19" i="196" s="1"/>
  <c r="E14" i="196"/>
  <c r="E19" i="196" s="1"/>
  <c r="D14" i="196"/>
  <c r="D19" i="196" s="1"/>
  <c r="C14" i="196"/>
  <c r="C19" i="196" s="1"/>
  <c r="B14" i="196"/>
  <c r="B19" i="196" s="1"/>
  <c r="I13" i="196"/>
  <c r="H13" i="196"/>
  <c r="J13" i="196" s="1"/>
  <c r="J12" i="196"/>
  <c r="I12" i="196"/>
  <c r="I14" i="196" s="1"/>
  <c r="H12" i="196"/>
  <c r="H14" i="196" s="1"/>
  <c r="E9" i="196"/>
  <c r="B9" i="196"/>
  <c r="I8" i="196"/>
  <c r="I9" i="196" s="1"/>
  <c r="G8" i="196"/>
  <c r="F8" i="196"/>
  <c r="F9" i="196" s="1"/>
  <c r="E8" i="196"/>
  <c r="C8" i="196"/>
  <c r="I7" i="196"/>
  <c r="G7" i="196"/>
  <c r="G9" i="196" s="1"/>
  <c r="F7" i="196"/>
  <c r="E7" i="196"/>
  <c r="D7" i="196"/>
  <c r="D9" i="196" s="1"/>
  <c r="C7" i="196"/>
  <c r="C9" i="196" s="1"/>
  <c r="B7" i="196"/>
  <c r="J18" i="195"/>
  <c r="F18" i="195"/>
  <c r="T17" i="195"/>
  <c r="Q17" i="195"/>
  <c r="P17" i="195"/>
  <c r="P18" i="195" s="1"/>
  <c r="O17" i="195"/>
  <c r="N17" i="195"/>
  <c r="L17" i="195"/>
  <c r="L18" i="195" s="1"/>
  <c r="K17" i="195"/>
  <c r="J17" i="195"/>
  <c r="I17" i="195"/>
  <c r="H17" i="195"/>
  <c r="H18" i="195" s="1"/>
  <c r="G17" i="195"/>
  <c r="F17" i="195"/>
  <c r="E17" i="195"/>
  <c r="D17" i="195"/>
  <c r="D18" i="195" s="1"/>
  <c r="C17" i="195"/>
  <c r="T16" i="195"/>
  <c r="S16" i="195"/>
  <c r="S17" i="195" s="1"/>
  <c r="R16" i="195"/>
  <c r="R17" i="195" s="1"/>
  <c r="R18" i="195" s="1"/>
  <c r="R14" i="195"/>
  <c r="Q14" i="195"/>
  <c r="Q18" i="195" s="1"/>
  <c r="P14" i="195"/>
  <c r="O14" i="195"/>
  <c r="O18" i="195" s="1"/>
  <c r="N14" i="195"/>
  <c r="N18" i="195" s="1"/>
  <c r="L14" i="195"/>
  <c r="K14" i="195"/>
  <c r="K18" i="195" s="1"/>
  <c r="J14" i="195"/>
  <c r="I14" i="195"/>
  <c r="I18" i="195" s="1"/>
  <c r="H14" i="195"/>
  <c r="G14" i="195"/>
  <c r="G18" i="195" s="1"/>
  <c r="F14" i="195"/>
  <c r="E14" i="195"/>
  <c r="E18" i="195" s="1"/>
  <c r="D14" i="195"/>
  <c r="C14" i="195"/>
  <c r="C18" i="195" s="1"/>
  <c r="T14" i="195"/>
  <c r="T18" i="195" s="1"/>
  <c r="S13" i="195"/>
  <c r="S14" i="195" s="1"/>
  <c r="R13" i="195"/>
  <c r="S10" i="195"/>
  <c r="R10" i="195"/>
  <c r="Q10" i="195"/>
  <c r="P10" i="195"/>
  <c r="O10" i="195"/>
  <c r="N10" i="195"/>
  <c r="L10" i="195"/>
  <c r="K10" i="195"/>
  <c r="J10" i="195"/>
  <c r="I10" i="195"/>
  <c r="H10" i="195"/>
  <c r="G10" i="195"/>
  <c r="F10" i="195"/>
  <c r="E10" i="195"/>
  <c r="D10" i="195"/>
  <c r="C10" i="195"/>
  <c r="T9" i="195"/>
  <c r="T10" i="195" s="1"/>
  <c r="S9" i="195"/>
  <c r="R9" i="195"/>
  <c r="P17" i="190"/>
  <c r="L17" i="190"/>
  <c r="H17" i="190"/>
  <c r="D17" i="190"/>
  <c r="R16" i="190"/>
  <c r="Q16" i="190"/>
  <c r="P16" i="190"/>
  <c r="O16" i="190"/>
  <c r="N16" i="190"/>
  <c r="M16" i="190"/>
  <c r="M17" i="190" s="1"/>
  <c r="L16" i="190"/>
  <c r="K16" i="190"/>
  <c r="J16" i="190"/>
  <c r="I16" i="190"/>
  <c r="I17" i="190" s="1"/>
  <c r="H16" i="190"/>
  <c r="G16" i="190"/>
  <c r="F16" i="190"/>
  <c r="E16" i="190"/>
  <c r="E17" i="190" s="1"/>
  <c r="D16" i="190"/>
  <c r="C16" i="190"/>
  <c r="B16" i="190"/>
  <c r="S15" i="190"/>
  <c r="S16" i="190" s="1"/>
  <c r="R15" i="190"/>
  <c r="Q15" i="190"/>
  <c r="R13" i="190"/>
  <c r="R17" i="190" s="1"/>
  <c r="P13" i="190"/>
  <c r="O13" i="190"/>
  <c r="O17" i="190" s="1"/>
  <c r="N13" i="190"/>
  <c r="N17" i="190" s="1"/>
  <c r="M13" i="190"/>
  <c r="L13" i="190"/>
  <c r="K13" i="190"/>
  <c r="K17" i="190" s="1"/>
  <c r="J13" i="190"/>
  <c r="J17" i="190" s="1"/>
  <c r="I13" i="190"/>
  <c r="H13" i="190"/>
  <c r="G13" i="190"/>
  <c r="G17" i="190" s="1"/>
  <c r="F13" i="190"/>
  <c r="F17" i="190" s="1"/>
  <c r="E13" i="190"/>
  <c r="D13" i="190"/>
  <c r="C13" i="190"/>
  <c r="C17" i="190" s="1"/>
  <c r="B13" i="190"/>
  <c r="B17" i="190" s="1"/>
  <c r="R12" i="190"/>
  <c r="Q12" i="190"/>
  <c r="Q13" i="190" s="1"/>
  <c r="Q17" i="190" s="1"/>
  <c r="P9" i="190"/>
  <c r="O9" i="190"/>
  <c r="L9" i="190"/>
  <c r="K9" i="190"/>
  <c r="H9" i="190"/>
  <c r="G9" i="190"/>
  <c r="C9" i="190"/>
  <c r="P8" i="190"/>
  <c r="O8" i="190"/>
  <c r="N8" i="190"/>
  <c r="N9" i="190" s="1"/>
  <c r="M8" i="190"/>
  <c r="M9" i="190" s="1"/>
  <c r="L8" i="190"/>
  <c r="K8" i="190"/>
  <c r="J8" i="190"/>
  <c r="J9" i="190" s="1"/>
  <c r="I8" i="190"/>
  <c r="I9" i="190" s="1"/>
  <c r="H8" i="190"/>
  <c r="G8" i="190"/>
  <c r="F8" i="190"/>
  <c r="F9" i="190" s="1"/>
  <c r="E8" i="190"/>
  <c r="E9" i="190" s="1"/>
  <c r="D8" i="190"/>
  <c r="D9" i="190" s="1"/>
  <c r="C8" i="190"/>
  <c r="B8" i="190"/>
  <c r="Q8" i="190" s="1"/>
  <c r="Q17" i="189"/>
  <c r="P17" i="189"/>
  <c r="O17" i="189"/>
  <c r="N17" i="189"/>
  <c r="M17" i="189"/>
  <c r="L17" i="189"/>
  <c r="K17" i="189"/>
  <c r="J17" i="189"/>
  <c r="I17" i="189"/>
  <c r="H17" i="189"/>
  <c r="G17" i="189"/>
  <c r="F17" i="189"/>
  <c r="E17" i="189"/>
  <c r="D17" i="189"/>
  <c r="C17" i="189"/>
  <c r="B17" i="189"/>
  <c r="R16" i="189"/>
  <c r="R17" i="189" s="1"/>
  <c r="Q16" i="189"/>
  <c r="P16" i="189"/>
  <c r="O16" i="189"/>
  <c r="N16" i="189"/>
  <c r="M16" i="189"/>
  <c r="L16" i="189"/>
  <c r="K16" i="189"/>
  <c r="J16" i="189"/>
  <c r="I16" i="189"/>
  <c r="H16" i="189"/>
  <c r="G16" i="189"/>
  <c r="F16" i="189"/>
  <c r="E16" i="189"/>
  <c r="D16" i="189"/>
  <c r="C16" i="189"/>
  <c r="B16" i="189"/>
  <c r="S15" i="189"/>
  <c r="S16" i="189" s="1"/>
  <c r="R15" i="189"/>
  <c r="Q15" i="189"/>
  <c r="S13" i="189"/>
  <c r="R13" i="189"/>
  <c r="Q13" i="189"/>
  <c r="P13" i="189"/>
  <c r="O13" i="189"/>
  <c r="N13" i="189"/>
  <c r="M13" i="189"/>
  <c r="L13" i="189"/>
  <c r="K13" i="189"/>
  <c r="J13" i="189"/>
  <c r="I13" i="189"/>
  <c r="H13" i="189"/>
  <c r="G13" i="189"/>
  <c r="F13" i="189"/>
  <c r="E13" i="189"/>
  <c r="D13" i="189"/>
  <c r="C13" i="189"/>
  <c r="B13" i="189"/>
  <c r="S12" i="189"/>
  <c r="R12" i="189"/>
  <c r="Q12" i="189"/>
  <c r="S9" i="189"/>
  <c r="R9" i="189"/>
  <c r="P9" i="189"/>
  <c r="O9" i="189"/>
  <c r="N9" i="189"/>
  <c r="M9" i="189"/>
  <c r="L9" i="189"/>
  <c r="K9" i="189"/>
  <c r="J9" i="189"/>
  <c r="I9" i="189"/>
  <c r="H9" i="189"/>
  <c r="G9" i="189"/>
  <c r="F9" i="189"/>
  <c r="E9" i="189"/>
  <c r="D9" i="189"/>
  <c r="C9" i="189"/>
  <c r="B9" i="189"/>
  <c r="Q8" i="189"/>
  <c r="Q9" i="189" s="1"/>
  <c r="N8" i="189"/>
  <c r="M8" i="189"/>
  <c r="L8" i="189"/>
  <c r="K8" i="189"/>
  <c r="H8" i="189"/>
  <c r="E8" i="189"/>
  <c r="D8" i="189"/>
  <c r="C8" i="189"/>
  <c r="B8" i="189"/>
  <c r="L7" i="197" l="1"/>
  <c r="L8" i="197" s="1"/>
  <c r="L16" i="197" s="1"/>
  <c r="M11" i="197"/>
  <c r="I19" i="196"/>
  <c r="J7" i="196"/>
  <c r="J9" i="196" s="1"/>
  <c r="J14" i="196"/>
  <c r="J19" i="196" s="1"/>
  <c r="H7" i="196"/>
  <c r="H9" i="196" s="1"/>
  <c r="H18" i="196"/>
  <c r="H19" i="196" s="1"/>
  <c r="S18" i="195"/>
  <c r="Q9" i="190"/>
  <c r="S8" i="190"/>
  <c r="S9" i="190" s="1"/>
  <c r="R8" i="190"/>
  <c r="R9" i="190" s="1"/>
  <c r="B9" i="190"/>
  <c r="S12" i="190"/>
  <c r="S13" i="190" s="1"/>
  <c r="S17" i="190" s="1"/>
  <c r="S17" i="189"/>
  <c r="T50" i="158"/>
  <c r="U50" i="158"/>
  <c r="V50" i="158"/>
  <c r="P17" i="151"/>
  <c r="P13" i="151"/>
  <c r="S24" i="152"/>
  <c r="R24" i="152"/>
  <c r="S23" i="152"/>
  <c r="R23" i="152"/>
  <c r="S22" i="152"/>
  <c r="R22" i="152"/>
  <c r="S21" i="152"/>
  <c r="R21" i="152"/>
  <c r="S18" i="152"/>
  <c r="R18" i="152"/>
  <c r="S17" i="152"/>
  <c r="R17" i="152"/>
  <c r="S16" i="152"/>
  <c r="R16" i="152"/>
  <c r="S15" i="152"/>
  <c r="R15" i="152"/>
  <c r="S10" i="152"/>
  <c r="R10" i="152"/>
  <c r="T10" i="152" s="1"/>
  <c r="O48" i="151"/>
  <c r="O50" i="151" s="1"/>
  <c r="O47" i="151"/>
  <c r="N47" i="151"/>
  <c r="O46" i="151"/>
  <c r="N46" i="151"/>
  <c r="O45" i="151"/>
  <c r="N45" i="151"/>
  <c r="O44" i="151"/>
  <c r="N44" i="151"/>
  <c r="O43" i="151"/>
  <c r="N43" i="151"/>
  <c r="O42" i="151"/>
  <c r="N42" i="151"/>
  <c r="O41" i="151"/>
  <c r="N41" i="151"/>
  <c r="O40" i="151"/>
  <c r="N40" i="151"/>
  <c r="O39" i="151"/>
  <c r="N39" i="151"/>
  <c r="O38" i="151"/>
  <c r="N38" i="151"/>
  <c r="O37" i="151"/>
  <c r="N37" i="151"/>
  <c r="O34" i="151"/>
  <c r="N34" i="151"/>
  <c r="O33" i="151"/>
  <c r="N33" i="151"/>
  <c r="O32" i="151"/>
  <c r="N32" i="151"/>
  <c r="P32" i="151" s="1"/>
  <c r="O31" i="151"/>
  <c r="N31" i="151"/>
  <c r="O30" i="151"/>
  <c r="N30" i="151"/>
  <c r="O29" i="151"/>
  <c r="N29" i="151"/>
  <c r="O28" i="151"/>
  <c r="N28" i="151"/>
  <c r="O27" i="151"/>
  <c r="N27" i="151"/>
  <c r="O26" i="151"/>
  <c r="N26" i="151"/>
  <c r="P26" i="151" s="1"/>
  <c r="P12" i="151"/>
  <c r="O25" i="151"/>
  <c r="N25" i="151"/>
  <c r="O24" i="151"/>
  <c r="N24" i="151"/>
  <c r="N20" i="151"/>
  <c r="O20" i="151"/>
  <c r="O19" i="151"/>
  <c r="N19" i="151"/>
  <c r="P19" i="151"/>
  <c r="N18" i="151"/>
  <c r="O18" i="151"/>
  <c r="P18" i="151"/>
  <c r="O17" i="151"/>
  <c r="N17" i="151"/>
  <c r="N16" i="151"/>
  <c r="O16" i="151"/>
  <c r="P16" i="151"/>
  <c r="N14" i="151"/>
  <c r="O14" i="151"/>
  <c r="P14" i="151"/>
  <c r="O13" i="151"/>
  <c r="N13" i="151"/>
  <c r="N12" i="151"/>
  <c r="O12" i="151"/>
  <c r="O11" i="151"/>
  <c r="P11" i="151"/>
  <c r="N10" i="151"/>
  <c r="P39" i="151" l="1"/>
  <c r="P47" i="151"/>
  <c r="P33" i="151"/>
  <c r="P38" i="151"/>
  <c r="P24" i="151"/>
  <c r="P27" i="151"/>
  <c r="T23" i="152"/>
  <c r="T22" i="152"/>
  <c r="P46" i="151"/>
  <c r="P37" i="151"/>
  <c r="P40" i="151"/>
  <c r="P43" i="151"/>
  <c r="P30" i="151"/>
  <c r="P34" i="151"/>
  <c r="P45" i="151"/>
  <c r="M7" i="197"/>
  <c r="M8" i="197" s="1"/>
  <c r="M16" i="197" s="1"/>
  <c r="M12" i="197"/>
  <c r="T17" i="152"/>
  <c r="R19" i="152"/>
  <c r="R26" i="152" s="1"/>
  <c r="O10" i="151"/>
  <c r="P28" i="151"/>
  <c r="P31" i="151"/>
  <c r="P41" i="151"/>
  <c r="P44" i="151"/>
  <c r="O35" i="151"/>
  <c r="P29" i="151"/>
  <c r="P42" i="151"/>
  <c r="T16" i="152"/>
  <c r="R9" i="152"/>
  <c r="S9" i="152"/>
  <c r="R11" i="152"/>
  <c r="S11" i="152"/>
  <c r="T15" i="152"/>
  <c r="R25" i="152"/>
  <c r="R27" i="152" s="1"/>
  <c r="R28" i="152" s="1"/>
  <c r="T18" i="152"/>
  <c r="S25" i="152"/>
  <c r="S27" i="152" s="1"/>
  <c r="T24" i="152"/>
  <c r="S19" i="152"/>
  <c r="S26" i="152" s="1"/>
  <c r="R8" i="152"/>
  <c r="T21" i="152"/>
  <c r="S8" i="152"/>
  <c r="P15" i="151"/>
  <c r="P20" i="151"/>
  <c r="O49" i="151"/>
  <c r="P21" i="151"/>
  <c r="P10" i="151"/>
  <c r="N21" i="151"/>
  <c r="N15" i="151"/>
  <c r="P25" i="151"/>
  <c r="N35" i="151"/>
  <c r="N49" i="151" s="1"/>
  <c r="N48" i="151"/>
  <c r="O15" i="151"/>
  <c r="N11" i="151"/>
  <c r="I45" i="163"/>
  <c r="E45" i="163"/>
  <c r="M44" i="163"/>
  <c r="L44" i="163"/>
  <c r="K44" i="163"/>
  <c r="L43" i="163"/>
  <c r="K43" i="163"/>
  <c r="L42" i="163"/>
  <c r="K42" i="163"/>
  <c r="M42" i="163" s="1"/>
  <c r="L41" i="163"/>
  <c r="K41" i="163"/>
  <c r="M41" i="163" s="1"/>
  <c r="M40" i="163"/>
  <c r="L40" i="163"/>
  <c r="K40" i="163"/>
  <c r="L39" i="163"/>
  <c r="K39" i="163"/>
  <c r="L38" i="163"/>
  <c r="K38" i="163"/>
  <c r="M38" i="163" s="1"/>
  <c r="J37" i="163"/>
  <c r="J45" i="163" s="1"/>
  <c r="I37" i="163"/>
  <c r="H37" i="163"/>
  <c r="H45" i="163" s="1"/>
  <c r="G37" i="163"/>
  <c r="G45" i="163" s="1"/>
  <c r="F37" i="163"/>
  <c r="F45" i="163" s="1"/>
  <c r="E37" i="163"/>
  <c r="D37" i="163"/>
  <c r="D45" i="163" s="1"/>
  <c r="C37" i="163"/>
  <c r="C45" i="163" s="1"/>
  <c r="B37" i="163"/>
  <c r="B45" i="163" s="1"/>
  <c r="L36" i="163"/>
  <c r="K36" i="163"/>
  <c r="M36" i="163" s="1"/>
  <c r="M35" i="163"/>
  <c r="L35" i="163"/>
  <c r="K35" i="163"/>
  <c r="L34" i="163"/>
  <c r="K34" i="163"/>
  <c r="J46" i="163"/>
  <c r="I46" i="163"/>
  <c r="F46" i="163"/>
  <c r="E46" i="163"/>
  <c r="B46" i="163"/>
  <c r="D51" i="162"/>
  <c r="B51" i="162"/>
  <c r="I50" i="162"/>
  <c r="I19" i="162" s="1"/>
  <c r="H50" i="162"/>
  <c r="I49" i="162"/>
  <c r="H49" i="162"/>
  <c r="J49" i="162" s="1"/>
  <c r="I48" i="162"/>
  <c r="J48" i="162" s="1"/>
  <c r="H48" i="162"/>
  <c r="I47" i="162"/>
  <c r="H47" i="162"/>
  <c r="J47" i="162" s="1"/>
  <c r="I46" i="162"/>
  <c r="I15" i="162" s="1"/>
  <c r="H46" i="162"/>
  <c r="I45" i="162"/>
  <c r="H45" i="162"/>
  <c r="J45" i="162" s="1"/>
  <c r="I44" i="162"/>
  <c r="J44" i="162" s="1"/>
  <c r="H44" i="162"/>
  <c r="I43" i="162"/>
  <c r="H43" i="162"/>
  <c r="J43" i="162" s="1"/>
  <c r="D42" i="162"/>
  <c r="C42" i="162"/>
  <c r="C51" i="162" s="1"/>
  <c r="B42" i="162"/>
  <c r="I41" i="162"/>
  <c r="H41" i="162"/>
  <c r="J41" i="162" s="1"/>
  <c r="I40" i="162"/>
  <c r="H40" i="162"/>
  <c r="I39" i="162"/>
  <c r="H39" i="162"/>
  <c r="J39" i="162" s="1"/>
  <c r="I38" i="162"/>
  <c r="H38" i="162"/>
  <c r="D36" i="162"/>
  <c r="D52" i="162" s="1"/>
  <c r="B36" i="162"/>
  <c r="B52" i="162" s="1"/>
  <c r="I35" i="162"/>
  <c r="J35" i="162" s="1"/>
  <c r="H35" i="162"/>
  <c r="I34" i="162"/>
  <c r="I18" i="162" s="1"/>
  <c r="H34" i="162"/>
  <c r="J34" i="162" s="1"/>
  <c r="I33" i="162"/>
  <c r="H33" i="162"/>
  <c r="I32" i="162"/>
  <c r="H32" i="162"/>
  <c r="H16" i="162" s="1"/>
  <c r="I31" i="162"/>
  <c r="J31" i="162" s="1"/>
  <c r="H31" i="162"/>
  <c r="I30" i="162"/>
  <c r="I14" i="162" s="1"/>
  <c r="H30" i="162"/>
  <c r="J30" i="162" s="1"/>
  <c r="I29" i="162"/>
  <c r="H29" i="162"/>
  <c r="I28" i="162"/>
  <c r="H28" i="162"/>
  <c r="D27" i="162"/>
  <c r="C27" i="162"/>
  <c r="C11" i="162" s="1"/>
  <c r="B27" i="162"/>
  <c r="B11" i="162" s="1"/>
  <c r="I26" i="162"/>
  <c r="I10" i="162" s="1"/>
  <c r="H26" i="162"/>
  <c r="I25" i="162"/>
  <c r="H25" i="162"/>
  <c r="I24" i="162"/>
  <c r="I8" i="162" s="1"/>
  <c r="H24" i="162"/>
  <c r="I23" i="162"/>
  <c r="H23" i="162"/>
  <c r="H7" i="162" s="1"/>
  <c r="D20" i="162"/>
  <c r="H19" i="162"/>
  <c r="D19" i="162"/>
  <c r="C19" i="162"/>
  <c r="B19" i="162"/>
  <c r="D18" i="162"/>
  <c r="C18" i="162"/>
  <c r="B18" i="162"/>
  <c r="D17" i="162"/>
  <c r="C17" i="162"/>
  <c r="B17" i="162"/>
  <c r="D16" i="162"/>
  <c r="C16" i="162"/>
  <c r="B16" i="162"/>
  <c r="H15" i="162"/>
  <c r="D15" i="162"/>
  <c r="C15" i="162"/>
  <c r="B15" i="162"/>
  <c r="D14" i="162"/>
  <c r="C14" i="162"/>
  <c r="B14" i="162"/>
  <c r="D13" i="162"/>
  <c r="C13" i="162"/>
  <c r="B13" i="162"/>
  <c r="H12" i="162"/>
  <c r="D12" i="162"/>
  <c r="C12" i="162"/>
  <c r="B12" i="162"/>
  <c r="D11" i="162"/>
  <c r="D10" i="162"/>
  <c r="C10" i="162"/>
  <c r="B10" i="162"/>
  <c r="D9" i="162"/>
  <c r="C9" i="162"/>
  <c r="B9" i="162"/>
  <c r="D8" i="162"/>
  <c r="C8" i="162"/>
  <c r="B8" i="162"/>
  <c r="I7" i="162"/>
  <c r="D7" i="162"/>
  <c r="C7" i="162"/>
  <c r="B7" i="162"/>
  <c r="T25" i="152" l="1"/>
  <c r="T27" i="152" s="1"/>
  <c r="T28" i="152" s="1"/>
  <c r="T19" i="152"/>
  <c r="T26" i="152" s="1"/>
  <c r="O51" i="151"/>
  <c r="J29" i="162"/>
  <c r="J25" i="162"/>
  <c r="J13" i="162"/>
  <c r="J24" i="162"/>
  <c r="J8" i="162" s="1"/>
  <c r="I12" i="162"/>
  <c r="J38" i="162"/>
  <c r="J26" i="162"/>
  <c r="J10" i="162" s="1"/>
  <c r="I27" i="162"/>
  <c r="I36" i="162" s="1"/>
  <c r="J33" i="162"/>
  <c r="J17" i="162" s="1"/>
  <c r="I16" i="162"/>
  <c r="J18" i="162"/>
  <c r="J14" i="162"/>
  <c r="H8" i="162"/>
  <c r="I9" i="162"/>
  <c r="H14" i="162"/>
  <c r="J23" i="162"/>
  <c r="J28" i="162"/>
  <c r="J12" i="162" s="1"/>
  <c r="I17" i="162"/>
  <c r="J40" i="162"/>
  <c r="I42" i="162"/>
  <c r="I51" i="162" s="1"/>
  <c r="J46" i="162"/>
  <c r="J42" i="162" s="1"/>
  <c r="J32" i="162"/>
  <c r="J16" i="162" s="1"/>
  <c r="H42" i="162"/>
  <c r="H51" i="162" s="1"/>
  <c r="J50" i="162"/>
  <c r="J19" i="162" s="1"/>
  <c r="P35" i="151"/>
  <c r="P49" i="151" s="1"/>
  <c r="T11" i="152"/>
  <c r="S12" i="152"/>
  <c r="S28" i="152"/>
  <c r="T9" i="152"/>
  <c r="T8" i="152"/>
  <c r="T12" i="152" s="1"/>
  <c r="R12" i="152"/>
  <c r="N50" i="151"/>
  <c r="N51" i="151" s="1"/>
  <c r="P48" i="151"/>
  <c r="P50" i="151" s="1"/>
  <c r="O21" i="151"/>
  <c r="C46" i="163"/>
  <c r="G46" i="163"/>
  <c r="L45" i="163"/>
  <c r="D46" i="163"/>
  <c r="H46" i="163"/>
  <c r="L46" i="163"/>
  <c r="M34" i="163"/>
  <c r="K37" i="163"/>
  <c r="K45" i="163" s="1"/>
  <c r="M39" i="163"/>
  <c r="M43" i="163"/>
  <c r="L37" i="163"/>
  <c r="J9" i="162"/>
  <c r="J27" i="162"/>
  <c r="J7" i="162"/>
  <c r="H9" i="162"/>
  <c r="H13" i="162"/>
  <c r="H17" i="162"/>
  <c r="H27" i="162"/>
  <c r="C36" i="162"/>
  <c r="H10" i="162"/>
  <c r="I13" i="162"/>
  <c r="H18" i="162"/>
  <c r="B20" i="162"/>
  <c r="P51" i="151" l="1"/>
  <c r="I20" i="162"/>
  <c r="J51" i="162"/>
  <c r="I52" i="162"/>
  <c r="J15" i="162"/>
  <c r="J11" i="162"/>
  <c r="H11" i="162"/>
  <c r="I11" i="162"/>
  <c r="K46" i="163"/>
  <c r="M37" i="163"/>
  <c r="M45" i="163" s="1"/>
  <c r="H36" i="162"/>
  <c r="C20" i="162"/>
  <c r="C52" i="162"/>
  <c r="J36" i="162"/>
  <c r="M46" i="163" l="1"/>
  <c r="H52" i="162"/>
  <c r="H20" i="162"/>
  <c r="J52" i="162"/>
  <c r="J20" i="162"/>
  <c r="C25" i="159" l="1"/>
  <c r="D25" i="159"/>
  <c r="B25" i="159"/>
  <c r="N26" i="178"/>
  <c r="O26" i="178"/>
  <c r="P26" i="178"/>
  <c r="P23" i="178"/>
  <c r="P25" i="178" s="1"/>
  <c r="O23" i="178"/>
  <c r="O25" i="178" s="1"/>
  <c r="N23" i="178"/>
  <c r="N25" i="178" s="1"/>
  <c r="P20" i="178"/>
  <c r="P24" i="178" s="1"/>
  <c r="O20" i="178"/>
  <c r="O24" i="178" s="1"/>
  <c r="N20" i="178"/>
  <c r="N24" i="178" s="1"/>
  <c r="O13" i="178"/>
  <c r="N13" i="178"/>
  <c r="P11" i="178"/>
  <c r="P13" i="178" s="1"/>
  <c r="N9" i="177"/>
  <c r="O9" i="177"/>
  <c r="P9" i="177" s="1"/>
  <c r="N10" i="177"/>
  <c r="P10" i="177" s="1"/>
  <c r="O10" i="177"/>
  <c r="N11" i="177"/>
  <c r="O11" i="177"/>
  <c r="N12" i="177"/>
  <c r="O12" i="177"/>
  <c r="N13" i="177"/>
  <c r="O13" i="177"/>
  <c r="B14" i="177"/>
  <c r="C14" i="177"/>
  <c r="D14" i="177"/>
  <c r="N17" i="177"/>
  <c r="O17" i="177"/>
  <c r="N18" i="177"/>
  <c r="O18" i="177"/>
  <c r="N19" i="177"/>
  <c r="P19" i="177" s="1"/>
  <c r="O19" i="177"/>
  <c r="N20" i="177"/>
  <c r="O20" i="177"/>
  <c r="N21" i="177"/>
  <c r="O21" i="177"/>
  <c r="B22" i="177"/>
  <c r="C22" i="177"/>
  <c r="D22" i="177"/>
  <c r="N23" i="177"/>
  <c r="O23" i="177"/>
  <c r="N24" i="177"/>
  <c r="O24" i="177"/>
  <c r="N25" i="177"/>
  <c r="O25" i="177"/>
  <c r="N26" i="177"/>
  <c r="O26" i="177"/>
  <c r="N27" i="177"/>
  <c r="O27" i="177"/>
  <c r="N28" i="177"/>
  <c r="O28" i="177"/>
  <c r="B29" i="177"/>
  <c r="C29" i="177"/>
  <c r="D29" i="177"/>
  <c r="D31" i="177" s="1"/>
  <c r="D32" i="177" s="1"/>
  <c r="B30" i="177"/>
  <c r="C30" i="177"/>
  <c r="D30" i="177"/>
  <c r="B31" i="177"/>
  <c r="B32" i="177" s="1"/>
  <c r="C31" i="177"/>
  <c r="C32" i="177"/>
  <c r="P20" i="177" l="1"/>
  <c r="P11" i="177"/>
  <c r="P25" i="177"/>
  <c r="P27" i="177"/>
  <c r="P28" i="177"/>
  <c r="P24" i="177"/>
  <c r="P21" i="177"/>
  <c r="P18" i="177"/>
  <c r="P26" i="177"/>
  <c r="N22" i="177"/>
  <c r="N30" i="177" s="1"/>
  <c r="P17" i="177"/>
  <c r="P12" i="177"/>
  <c r="P14" i="177" s="1"/>
  <c r="P23" i="177"/>
  <c r="P13" i="177"/>
  <c r="O29" i="177"/>
  <c r="O31" i="177" s="1"/>
  <c r="O14" i="177"/>
  <c r="N29" i="177"/>
  <c r="N31" i="177" s="1"/>
  <c r="O22" i="177"/>
  <c r="O30" i="177" s="1"/>
  <c r="N14" i="177"/>
  <c r="B21" i="193"/>
  <c r="C21" i="193"/>
  <c r="D21" i="193"/>
  <c r="E21" i="193"/>
  <c r="F21" i="193"/>
  <c r="G21" i="193"/>
  <c r="H21" i="193"/>
  <c r="I21" i="193"/>
  <c r="J21" i="193"/>
  <c r="B16" i="193"/>
  <c r="C16" i="193"/>
  <c r="D16" i="193"/>
  <c r="E16" i="193"/>
  <c r="F16" i="193"/>
  <c r="G16" i="193"/>
  <c r="C11" i="192"/>
  <c r="D11" i="192"/>
  <c r="E11" i="192"/>
  <c r="H11" i="192"/>
  <c r="I11" i="192"/>
  <c r="J11" i="192"/>
  <c r="K11" i="192"/>
  <c r="L11" i="192"/>
  <c r="M11" i="192"/>
  <c r="N11" i="192"/>
  <c r="O11" i="192"/>
  <c r="P11" i="192"/>
  <c r="Q11" i="192"/>
  <c r="B11" i="192"/>
  <c r="B22" i="192"/>
  <c r="C22" i="192"/>
  <c r="D22" i="192"/>
  <c r="E22" i="192"/>
  <c r="F22" i="192"/>
  <c r="G22" i="192"/>
  <c r="H22" i="192"/>
  <c r="I22" i="192"/>
  <c r="J22" i="192"/>
  <c r="K22" i="192"/>
  <c r="L22" i="192"/>
  <c r="M22" i="192"/>
  <c r="N22" i="192"/>
  <c r="O22" i="192"/>
  <c r="P22" i="192"/>
  <c r="Q22" i="192"/>
  <c r="R22" i="192"/>
  <c r="S22" i="192"/>
  <c r="B17" i="192"/>
  <c r="C17" i="192"/>
  <c r="D17" i="192"/>
  <c r="E17" i="192"/>
  <c r="F17" i="192"/>
  <c r="G17" i="192"/>
  <c r="H17" i="192"/>
  <c r="I17" i="192"/>
  <c r="J17" i="192"/>
  <c r="K17" i="192"/>
  <c r="L17" i="192"/>
  <c r="M17" i="192"/>
  <c r="N17" i="192"/>
  <c r="O17" i="192"/>
  <c r="P17" i="192"/>
  <c r="Q17" i="192"/>
  <c r="R17" i="192"/>
  <c r="C22" i="191"/>
  <c r="C23" i="191" s="1"/>
  <c r="D22" i="191"/>
  <c r="E22" i="191"/>
  <c r="F22" i="191"/>
  <c r="G22" i="191"/>
  <c r="H22" i="191"/>
  <c r="I22" i="191"/>
  <c r="J22" i="191"/>
  <c r="K22" i="191"/>
  <c r="L22" i="191"/>
  <c r="M22" i="191"/>
  <c r="N22" i="191"/>
  <c r="O22" i="191"/>
  <c r="P22" i="191"/>
  <c r="B22" i="191"/>
  <c r="C17" i="191"/>
  <c r="D17" i="191"/>
  <c r="E17" i="191"/>
  <c r="F17" i="191"/>
  <c r="G17" i="191"/>
  <c r="G23" i="191" s="1"/>
  <c r="H17" i="191"/>
  <c r="I17" i="191"/>
  <c r="J17" i="191"/>
  <c r="K17" i="191"/>
  <c r="L17" i="191"/>
  <c r="M17" i="191"/>
  <c r="N17" i="191"/>
  <c r="O17" i="191"/>
  <c r="P17" i="191"/>
  <c r="B17" i="191"/>
  <c r="C11" i="191"/>
  <c r="D11" i="191"/>
  <c r="E11" i="191"/>
  <c r="F11" i="191"/>
  <c r="G11" i="191"/>
  <c r="H11" i="191"/>
  <c r="I11" i="191"/>
  <c r="J11" i="191"/>
  <c r="K11" i="191"/>
  <c r="L11" i="191"/>
  <c r="M11" i="191"/>
  <c r="N11" i="191"/>
  <c r="O11" i="191"/>
  <c r="P11" i="191"/>
  <c r="B11" i="191"/>
  <c r="I20" i="193"/>
  <c r="H20" i="193"/>
  <c r="I19" i="193"/>
  <c r="H19" i="193"/>
  <c r="J19" i="193" s="1"/>
  <c r="I18" i="193"/>
  <c r="H18" i="193"/>
  <c r="I15" i="193"/>
  <c r="H15" i="193"/>
  <c r="I14" i="193"/>
  <c r="H14" i="193"/>
  <c r="J14" i="193" s="1"/>
  <c r="J8" i="193" s="1"/>
  <c r="I13" i="193"/>
  <c r="I16" i="193" s="1"/>
  <c r="H13" i="193"/>
  <c r="H16" i="193" s="1"/>
  <c r="D22" i="193"/>
  <c r="G9" i="193"/>
  <c r="F9" i="193"/>
  <c r="E9" i="193"/>
  <c r="D9" i="193"/>
  <c r="C9" i="193"/>
  <c r="B9" i="193"/>
  <c r="G8" i="193"/>
  <c r="F8" i="193"/>
  <c r="E8" i="193"/>
  <c r="E10" i="193" s="1"/>
  <c r="D8" i="193"/>
  <c r="C8" i="193"/>
  <c r="B8" i="193"/>
  <c r="G7" i="193"/>
  <c r="G10" i="193" s="1"/>
  <c r="F7" i="193"/>
  <c r="F10" i="193" s="1"/>
  <c r="E7" i="193"/>
  <c r="D7" i="193"/>
  <c r="D10" i="193" s="1"/>
  <c r="C7" i="193"/>
  <c r="C10" i="193" s="1"/>
  <c r="B7" i="193"/>
  <c r="B10" i="193" s="1"/>
  <c r="R21" i="192"/>
  <c r="Q21" i="192"/>
  <c r="R20" i="192"/>
  <c r="Q20" i="192"/>
  <c r="S20" i="192" s="1"/>
  <c r="R19" i="192"/>
  <c r="Q19" i="192"/>
  <c r="R16" i="192"/>
  <c r="Q16" i="192"/>
  <c r="Q10" i="192" s="1"/>
  <c r="R15" i="192"/>
  <c r="Q15" i="192"/>
  <c r="R14" i="192"/>
  <c r="R8" i="192" s="1"/>
  <c r="R11" i="192" s="1"/>
  <c r="Q14" i="192"/>
  <c r="R10" i="192"/>
  <c r="P10" i="192"/>
  <c r="O10" i="192"/>
  <c r="N10" i="192"/>
  <c r="M10" i="192"/>
  <c r="L10" i="192"/>
  <c r="K10" i="192"/>
  <c r="J10" i="192"/>
  <c r="I10" i="192"/>
  <c r="H10" i="192"/>
  <c r="G10" i="192"/>
  <c r="F10" i="192"/>
  <c r="E10" i="192"/>
  <c r="D10" i="192"/>
  <c r="C10" i="192"/>
  <c r="B10" i="192"/>
  <c r="P9" i="192"/>
  <c r="O9" i="192"/>
  <c r="N9" i="192"/>
  <c r="M9" i="192"/>
  <c r="L9" i="192"/>
  <c r="K9" i="192"/>
  <c r="J9" i="192"/>
  <c r="I9" i="192"/>
  <c r="H9" i="192"/>
  <c r="G9" i="192"/>
  <c r="F9" i="192"/>
  <c r="E9" i="192"/>
  <c r="D9" i="192"/>
  <c r="C9" i="192"/>
  <c r="B9" i="192"/>
  <c r="P8" i="192"/>
  <c r="O8" i="192"/>
  <c r="N8" i="192"/>
  <c r="M8" i="192"/>
  <c r="L8" i="192"/>
  <c r="K8" i="192"/>
  <c r="J8" i="192"/>
  <c r="I8" i="192"/>
  <c r="H8" i="192"/>
  <c r="G8" i="192"/>
  <c r="G11" i="192" s="1"/>
  <c r="F8" i="192"/>
  <c r="F11" i="192" s="1"/>
  <c r="E8" i="192"/>
  <c r="D8" i="192"/>
  <c r="C8" i="192"/>
  <c r="B8" i="192"/>
  <c r="O21" i="191"/>
  <c r="N21" i="191"/>
  <c r="O20" i="191"/>
  <c r="N20" i="191"/>
  <c r="O19" i="191"/>
  <c r="N19" i="191"/>
  <c r="O16" i="191"/>
  <c r="N16" i="191"/>
  <c r="P16" i="191" s="1"/>
  <c r="O15" i="191"/>
  <c r="N15" i="191"/>
  <c r="P15" i="191" s="1"/>
  <c r="O14" i="191"/>
  <c r="N14" i="191"/>
  <c r="M23" i="191"/>
  <c r="K23" i="191"/>
  <c r="I23" i="191"/>
  <c r="M10" i="191"/>
  <c r="L10" i="191"/>
  <c r="K10" i="191"/>
  <c r="J10" i="191"/>
  <c r="I10" i="191"/>
  <c r="H10" i="191"/>
  <c r="G10" i="191"/>
  <c r="F10" i="191"/>
  <c r="E10" i="191"/>
  <c r="D10" i="191"/>
  <c r="C10" i="191"/>
  <c r="B10" i="191"/>
  <c r="M9" i="191"/>
  <c r="L9" i="191"/>
  <c r="K9" i="191"/>
  <c r="J9" i="191"/>
  <c r="I9" i="191"/>
  <c r="H9" i="191"/>
  <c r="G9" i="191"/>
  <c r="F9" i="191"/>
  <c r="E9" i="191"/>
  <c r="D9" i="191"/>
  <c r="C9" i="191"/>
  <c r="B9" i="191"/>
  <c r="M8" i="191"/>
  <c r="L8" i="191"/>
  <c r="K8" i="191"/>
  <c r="J8" i="191"/>
  <c r="I8" i="191"/>
  <c r="H8" i="191"/>
  <c r="G8" i="191"/>
  <c r="F8" i="191"/>
  <c r="E8" i="191"/>
  <c r="D8" i="191"/>
  <c r="C8" i="191"/>
  <c r="B8" i="191"/>
  <c r="P29" i="177" l="1"/>
  <c r="P31" i="177" s="1"/>
  <c r="N32" i="177"/>
  <c r="O32" i="177"/>
  <c r="P22" i="177"/>
  <c r="P30" i="177" s="1"/>
  <c r="P32" i="177" s="1"/>
  <c r="I7" i="193"/>
  <c r="J15" i="193"/>
  <c r="J9" i="193" s="1"/>
  <c r="J20" i="193"/>
  <c r="I8" i="193"/>
  <c r="H8" i="193"/>
  <c r="H7" i="193"/>
  <c r="H10" i="193" s="1"/>
  <c r="H9" i="193"/>
  <c r="J18" i="193"/>
  <c r="I9" i="193"/>
  <c r="S19" i="192"/>
  <c r="S21" i="192"/>
  <c r="B23" i="192"/>
  <c r="F23" i="192"/>
  <c r="J23" i="192"/>
  <c r="N23" i="192"/>
  <c r="D23" i="192"/>
  <c r="H23" i="192"/>
  <c r="L23" i="192"/>
  <c r="P23" i="192"/>
  <c r="S15" i="192"/>
  <c r="S9" i="192" s="1"/>
  <c r="R9" i="192"/>
  <c r="Q9" i="192"/>
  <c r="S16" i="192"/>
  <c r="S10" i="192" s="1"/>
  <c r="C23" i="192"/>
  <c r="G23" i="192"/>
  <c r="K23" i="192"/>
  <c r="O23" i="192"/>
  <c r="S14" i="192"/>
  <c r="E23" i="191"/>
  <c r="L23" i="191"/>
  <c r="P19" i="191"/>
  <c r="D23" i="191"/>
  <c r="N8" i="191"/>
  <c r="P8" i="191" s="1"/>
  <c r="N9" i="191"/>
  <c r="N10" i="191"/>
  <c r="H23" i="191"/>
  <c r="F23" i="191"/>
  <c r="O8" i="191"/>
  <c r="O9" i="191"/>
  <c r="O10" i="191"/>
  <c r="P14" i="191"/>
  <c r="P20" i="191"/>
  <c r="N23" i="191"/>
  <c r="B23" i="191"/>
  <c r="J23" i="191"/>
  <c r="P21" i="191"/>
  <c r="B22" i="193"/>
  <c r="F22" i="193"/>
  <c r="C22" i="193"/>
  <c r="G22" i="193"/>
  <c r="J13" i="193"/>
  <c r="E22" i="193"/>
  <c r="E23" i="192"/>
  <c r="I23" i="192"/>
  <c r="M23" i="192"/>
  <c r="Q8" i="192"/>
  <c r="S8" i="192" l="1"/>
  <c r="S11" i="192" s="1"/>
  <c r="S17" i="192"/>
  <c r="I10" i="193"/>
  <c r="J7" i="193"/>
  <c r="J10" i="193" s="1"/>
  <c r="J16" i="193"/>
  <c r="Q23" i="192"/>
  <c r="P10" i="191"/>
  <c r="P9" i="191"/>
  <c r="O23" i="191"/>
  <c r="I22" i="193"/>
  <c r="R23" i="192"/>
  <c r="S23" i="192" l="1"/>
  <c r="P23" i="191"/>
  <c r="H22" i="193"/>
  <c r="J22" i="193" l="1"/>
  <c r="C37" i="160" l="1"/>
  <c r="D37" i="160"/>
  <c r="B37" i="160"/>
  <c r="Q24" i="160"/>
  <c r="R24" i="160"/>
  <c r="C66" i="159"/>
  <c r="D66" i="159"/>
  <c r="B66" i="159"/>
  <c r="C46" i="159"/>
  <c r="D46" i="159"/>
  <c r="B46" i="159"/>
  <c r="N45" i="159"/>
  <c r="C7" i="159"/>
  <c r="C8" i="159"/>
  <c r="N28" i="159"/>
  <c r="O28" i="159"/>
  <c r="N29" i="159"/>
  <c r="O29" i="159"/>
  <c r="N30" i="159"/>
  <c r="O30" i="159"/>
  <c r="N31" i="159"/>
  <c r="O31" i="159"/>
  <c r="N33" i="159"/>
  <c r="O33" i="159"/>
  <c r="N34" i="159"/>
  <c r="O34" i="159"/>
  <c r="N35" i="159"/>
  <c r="O35" i="159"/>
  <c r="N36" i="159"/>
  <c r="O36" i="159"/>
  <c r="N37" i="159"/>
  <c r="O37" i="159"/>
  <c r="N38" i="159"/>
  <c r="O38" i="159"/>
  <c r="N40" i="159"/>
  <c r="O40" i="159"/>
  <c r="N41" i="159"/>
  <c r="O41" i="159"/>
  <c r="N42" i="159"/>
  <c r="O42" i="159"/>
  <c r="N43" i="159"/>
  <c r="O43" i="159"/>
  <c r="N44" i="159"/>
  <c r="O44" i="159"/>
  <c r="N48" i="159"/>
  <c r="O48" i="159"/>
  <c r="N49" i="159"/>
  <c r="O49" i="159"/>
  <c r="N50" i="159"/>
  <c r="O50" i="159"/>
  <c r="N51" i="159"/>
  <c r="O51" i="159"/>
  <c r="B52" i="159"/>
  <c r="C52" i="159"/>
  <c r="D52" i="159"/>
  <c r="N53" i="159"/>
  <c r="O53" i="159"/>
  <c r="N56" i="159"/>
  <c r="O56" i="159"/>
  <c r="N57" i="159"/>
  <c r="O57" i="159"/>
  <c r="N58" i="159"/>
  <c r="O58" i="159"/>
  <c r="N59" i="159"/>
  <c r="O59" i="159"/>
  <c r="N60" i="159"/>
  <c r="O60" i="159"/>
  <c r="N61" i="159"/>
  <c r="O61" i="159"/>
  <c r="N62" i="159"/>
  <c r="O62" i="159"/>
  <c r="N63" i="159"/>
  <c r="O63" i="159"/>
  <c r="N64" i="159"/>
  <c r="O64" i="159"/>
  <c r="N65" i="159"/>
  <c r="O65" i="159"/>
  <c r="E22" i="139"/>
  <c r="C21" i="139"/>
  <c r="I21" i="139" s="1"/>
  <c r="B21" i="139"/>
  <c r="H21" i="139" s="1"/>
  <c r="J21" i="139" s="1"/>
  <c r="I20" i="139"/>
  <c r="I22" i="139" s="1"/>
  <c r="E20" i="139"/>
  <c r="E18" i="139"/>
  <c r="F18" i="139" s="1"/>
  <c r="D18" i="139"/>
  <c r="D17" i="139"/>
  <c r="D19" i="139" s="1"/>
  <c r="E15" i="139"/>
  <c r="D15" i="139"/>
  <c r="D20" i="139" s="1"/>
  <c r="C15" i="139"/>
  <c r="C20" i="139" s="1"/>
  <c r="C22" i="139" s="1"/>
  <c r="B15" i="139"/>
  <c r="B20" i="139" s="1"/>
  <c r="I14" i="139"/>
  <c r="H14" i="139"/>
  <c r="J14" i="139" s="1"/>
  <c r="G14" i="139"/>
  <c r="I13" i="139"/>
  <c r="I15" i="139" s="1"/>
  <c r="H13" i="139"/>
  <c r="H15" i="139" s="1"/>
  <c r="J15" i="139" s="1"/>
  <c r="G13" i="139"/>
  <c r="G15" i="139" s="1"/>
  <c r="G20" i="139" s="1"/>
  <c r="G22" i="139" s="1"/>
  <c r="D13" i="139"/>
  <c r="E10" i="139"/>
  <c r="C10" i="139"/>
  <c r="B10" i="139"/>
  <c r="J9" i="139"/>
  <c r="I9" i="139"/>
  <c r="H9" i="139"/>
  <c r="G9" i="139"/>
  <c r="J8" i="139"/>
  <c r="I8" i="139"/>
  <c r="I10" i="139" s="1"/>
  <c r="H8" i="139"/>
  <c r="H10" i="139" s="1"/>
  <c r="J10" i="139" s="1"/>
  <c r="G8" i="139"/>
  <c r="G10" i="139" s="1"/>
  <c r="D8" i="139"/>
  <c r="D10" i="139" s="1"/>
  <c r="P26" i="138"/>
  <c r="P28" i="138" s="1"/>
  <c r="O26" i="138"/>
  <c r="O28" i="138" s="1"/>
  <c r="N26" i="138"/>
  <c r="N28" i="138" s="1"/>
  <c r="M26" i="138"/>
  <c r="M28" i="138" s="1"/>
  <c r="L26" i="138"/>
  <c r="L28" i="138" s="1"/>
  <c r="K26" i="138"/>
  <c r="K28" i="138" s="1"/>
  <c r="J26" i="138"/>
  <c r="J28" i="138" s="1"/>
  <c r="I26" i="138"/>
  <c r="I28" i="138" s="1"/>
  <c r="H26" i="138"/>
  <c r="H28" i="138" s="1"/>
  <c r="G26" i="138"/>
  <c r="G28" i="138" s="1"/>
  <c r="F26" i="138"/>
  <c r="F28" i="138" s="1"/>
  <c r="E26" i="138"/>
  <c r="E28" i="138" s="1"/>
  <c r="D26" i="138"/>
  <c r="D28" i="138" s="1"/>
  <c r="C26" i="138"/>
  <c r="C28" i="138" s="1"/>
  <c r="B26" i="138"/>
  <c r="Q26" i="138" s="1"/>
  <c r="R25" i="138"/>
  <c r="S25" i="138" s="1"/>
  <c r="Q25" i="138"/>
  <c r="S24" i="138"/>
  <c r="R24" i="138"/>
  <c r="Q24" i="138"/>
  <c r="R23" i="138"/>
  <c r="Q23" i="138"/>
  <c r="S23" i="138" s="1"/>
  <c r="R22" i="138"/>
  <c r="Q22" i="138"/>
  <c r="S22" i="138" s="1"/>
  <c r="P20" i="138"/>
  <c r="P27" i="138" s="1"/>
  <c r="P29" i="138" s="1"/>
  <c r="O20" i="138"/>
  <c r="O27" i="138" s="1"/>
  <c r="O29" i="138" s="1"/>
  <c r="N20" i="138"/>
  <c r="N27" i="138" s="1"/>
  <c r="N29" i="138" s="1"/>
  <c r="M20" i="138"/>
  <c r="M27" i="138" s="1"/>
  <c r="M29" i="138" s="1"/>
  <c r="L20" i="138"/>
  <c r="L27" i="138" s="1"/>
  <c r="L29" i="138" s="1"/>
  <c r="K20" i="138"/>
  <c r="K27" i="138" s="1"/>
  <c r="K29" i="138" s="1"/>
  <c r="J20" i="138"/>
  <c r="J27" i="138" s="1"/>
  <c r="J29" i="138" s="1"/>
  <c r="I20" i="138"/>
  <c r="I27" i="138" s="1"/>
  <c r="I29" i="138" s="1"/>
  <c r="H20" i="138"/>
  <c r="H27" i="138" s="1"/>
  <c r="H29" i="138" s="1"/>
  <c r="G20" i="138"/>
  <c r="G27" i="138" s="1"/>
  <c r="G29" i="138" s="1"/>
  <c r="F20" i="138"/>
  <c r="F27" i="138" s="1"/>
  <c r="F29" i="138" s="1"/>
  <c r="E20" i="138"/>
  <c r="E27" i="138" s="1"/>
  <c r="E29" i="138" s="1"/>
  <c r="D20" i="138"/>
  <c r="D27" i="138" s="1"/>
  <c r="D29" i="138" s="1"/>
  <c r="C20" i="138"/>
  <c r="C27" i="138" s="1"/>
  <c r="C29" i="138" s="1"/>
  <c r="B20" i="138"/>
  <c r="B27" i="138" s="1"/>
  <c r="R19" i="138"/>
  <c r="Q19" i="138"/>
  <c r="S19" i="138" s="1"/>
  <c r="R18" i="138"/>
  <c r="Q18" i="138"/>
  <c r="S18" i="138" s="1"/>
  <c r="S17" i="138"/>
  <c r="R17" i="138"/>
  <c r="Q17" i="138"/>
  <c r="S16" i="138"/>
  <c r="R16" i="138"/>
  <c r="Q16" i="138"/>
  <c r="P13" i="138"/>
  <c r="O13" i="138"/>
  <c r="N13" i="138"/>
  <c r="M13" i="138"/>
  <c r="L13" i="138"/>
  <c r="K13" i="138"/>
  <c r="J13" i="138"/>
  <c r="I13" i="138"/>
  <c r="H13" i="138"/>
  <c r="G13" i="138"/>
  <c r="F13" i="138"/>
  <c r="R13" i="138" s="1"/>
  <c r="E13" i="138"/>
  <c r="D13" i="138"/>
  <c r="C13" i="138"/>
  <c r="B13" i="138"/>
  <c r="Q13" i="138" s="1"/>
  <c r="S13" i="138" s="1"/>
  <c r="S12" i="138"/>
  <c r="R12" i="138"/>
  <c r="Q12" i="138"/>
  <c r="S11" i="138"/>
  <c r="R11" i="138"/>
  <c r="Q11" i="138"/>
  <c r="R10" i="138"/>
  <c r="Q10" i="138"/>
  <c r="S10" i="138" s="1"/>
  <c r="R9" i="138"/>
  <c r="Q9" i="138"/>
  <c r="S9" i="138" s="1"/>
  <c r="G27" i="140"/>
  <c r="F27" i="140"/>
  <c r="E27" i="140"/>
  <c r="C27" i="140"/>
  <c r="L26" i="140"/>
  <c r="L28" i="140" s="1"/>
  <c r="I26" i="140"/>
  <c r="H26" i="140"/>
  <c r="E26" i="140"/>
  <c r="E28" i="140" s="1"/>
  <c r="O25" i="140"/>
  <c r="L25" i="140"/>
  <c r="K25" i="140"/>
  <c r="I25" i="140"/>
  <c r="I27" i="140" s="1"/>
  <c r="H25" i="140"/>
  <c r="H27" i="140" s="1"/>
  <c r="N27" i="140" s="1"/>
  <c r="P24" i="140"/>
  <c r="O24" i="140"/>
  <c r="N24" i="140"/>
  <c r="M24" i="140"/>
  <c r="J24" i="140"/>
  <c r="O23" i="140"/>
  <c r="N23" i="140"/>
  <c r="P23" i="140" s="1"/>
  <c r="J23" i="140"/>
  <c r="O22" i="140"/>
  <c r="N22" i="140"/>
  <c r="P22" i="140" s="1"/>
  <c r="J22" i="140"/>
  <c r="O21" i="140"/>
  <c r="N21" i="140"/>
  <c r="N25" i="140" s="1"/>
  <c r="P25" i="140" s="1"/>
  <c r="M21" i="140"/>
  <c r="M25" i="140" s="1"/>
  <c r="J21" i="140"/>
  <c r="J25" i="140" s="1"/>
  <c r="J27" i="140" s="1"/>
  <c r="L19" i="140"/>
  <c r="K19" i="140"/>
  <c r="K26" i="140" s="1"/>
  <c r="K28" i="140" s="1"/>
  <c r="I19" i="140"/>
  <c r="H19" i="140"/>
  <c r="F19" i="140"/>
  <c r="F26" i="140" s="1"/>
  <c r="F28" i="140" s="1"/>
  <c r="E19" i="140"/>
  <c r="C19" i="140"/>
  <c r="C26" i="140" s="1"/>
  <c r="B19" i="140"/>
  <c r="B26" i="140" s="1"/>
  <c r="O18" i="140"/>
  <c r="N18" i="140"/>
  <c r="P18" i="140" s="1"/>
  <c r="M18" i="140"/>
  <c r="J18" i="140"/>
  <c r="G18" i="140"/>
  <c r="D18" i="140"/>
  <c r="P17" i="140"/>
  <c r="O17" i="140"/>
  <c r="N17" i="140"/>
  <c r="M17" i="140"/>
  <c r="J17" i="140"/>
  <c r="J19" i="140" s="1"/>
  <c r="J26" i="140" s="1"/>
  <c r="G17" i="140"/>
  <c r="D17" i="140"/>
  <c r="O16" i="140"/>
  <c r="P16" i="140" s="1"/>
  <c r="N16" i="140"/>
  <c r="M16" i="140"/>
  <c r="J16" i="140"/>
  <c r="G16" i="140"/>
  <c r="D16" i="140"/>
  <c r="O15" i="140"/>
  <c r="O19" i="140" s="1"/>
  <c r="N15" i="140"/>
  <c r="P15" i="140" s="1"/>
  <c r="P19" i="140" s="1"/>
  <c r="M15" i="140"/>
  <c r="M19" i="140" s="1"/>
  <c r="M26" i="140" s="1"/>
  <c r="M28" i="140" s="1"/>
  <c r="J15" i="140"/>
  <c r="G15" i="140"/>
  <c r="G19" i="140" s="1"/>
  <c r="G26" i="140" s="1"/>
  <c r="G28" i="140" s="1"/>
  <c r="D15" i="140"/>
  <c r="D19" i="140" s="1"/>
  <c r="D26" i="140" s="1"/>
  <c r="L12" i="140"/>
  <c r="K12" i="140"/>
  <c r="I12" i="140"/>
  <c r="H12" i="140"/>
  <c r="F12" i="140"/>
  <c r="E12" i="140"/>
  <c r="C12" i="140"/>
  <c r="B12" i="140"/>
  <c r="P11" i="140"/>
  <c r="O11" i="140"/>
  <c r="N11" i="140"/>
  <c r="M11" i="140"/>
  <c r="J11" i="140"/>
  <c r="G11" i="140"/>
  <c r="D11" i="140"/>
  <c r="O10" i="140"/>
  <c r="P10" i="140" s="1"/>
  <c r="N10" i="140"/>
  <c r="M10" i="140"/>
  <c r="J10" i="140"/>
  <c r="G10" i="140"/>
  <c r="D10" i="140"/>
  <c r="O9" i="140"/>
  <c r="N9" i="140"/>
  <c r="P9" i="140" s="1"/>
  <c r="M9" i="140"/>
  <c r="J9" i="140"/>
  <c r="J12" i="140" s="1"/>
  <c r="G9" i="140"/>
  <c r="D9" i="140"/>
  <c r="O8" i="140"/>
  <c r="O12" i="140" s="1"/>
  <c r="N8" i="140"/>
  <c r="P8" i="140" s="1"/>
  <c r="M8" i="140"/>
  <c r="M12" i="140" s="1"/>
  <c r="J8" i="140"/>
  <c r="G8" i="140"/>
  <c r="G12" i="140" s="1"/>
  <c r="D8" i="140"/>
  <c r="D12" i="140" s="1"/>
  <c r="S24" i="160" l="1"/>
  <c r="P59" i="159"/>
  <c r="P60" i="159"/>
  <c r="C67" i="159"/>
  <c r="P61" i="159"/>
  <c r="P29" i="159"/>
  <c r="N18" i="159"/>
  <c r="P64" i="159"/>
  <c r="P44" i="159"/>
  <c r="P40" i="159"/>
  <c r="N21" i="159"/>
  <c r="N52" i="159"/>
  <c r="N66" i="159" s="1"/>
  <c r="N17" i="159"/>
  <c r="O16" i="159"/>
  <c r="P56" i="159"/>
  <c r="O24" i="159"/>
  <c r="N24" i="159"/>
  <c r="O15" i="159"/>
  <c r="N7" i="159"/>
  <c r="P62" i="159"/>
  <c r="P41" i="159"/>
  <c r="N22" i="159"/>
  <c r="N20" i="159"/>
  <c r="O19" i="159"/>
  <c r="N19" i="159"/>
  <c r="O17" i="159"/>
  <c r="P65" i="159"/>
  <c r="P63" i="159"/>
  <c r="P58" i="159"/>
  <c r="P49" i="159"/>
  <c r="P36" i="159"/>
  <c r="N10" i="159"/>
  <c r="P57" i="159"/>
  <c r="P51" i="159"/>
  <c r="P48" i="159"/>
  <c r="P35" i="159"/>
  <c r="O22" i="159"/>
  <c r="O21" i="159"/>
  <c r="O20" i="159"/>
  <c r="O14" i="159"/>
  <c r="N16" i="159"/>
  <c r="N15" i="159"/>
  <c r="N9" i="159"/>
  <c r="N14" i="159"/>
  <c r="O10" i="159"/>
  <c r="N32" i="159"/>
  <c r="N46" i="159" s="1"/>
  <c r="O23" i="159"/>
  <c r="O39" i="159"/>
  <c r="O54" i="159"/>
  <c r="O9" i="159"/>
  <c r="N39" i="159"/>
  <c r="O32" i="159"/>
  <c r="P30" i="159"/>
  <c r="N23" i="159"/>
  <c r="O45" i="159"/>
  <c r="P45" i="159" s="1"/>
  <c r="P42" i="159"/>
  <c r="P33" i="159"/>
  <c r="N54" i="159"/>
  <c r="P37" i="159"/>
  <c r="P53" i="159"/>
  <c r="P50" i="159"/>
  <c r="P43" i="159"/>
  <c r="P38" i="159"/>
  <c r="P31" i="159"/>
  <c r="P28" i="159"/>
  <c r="D67" i="159"/>
  <c r="B67" i="159"/>
  <c r="O52" i="159"/>
  <c r="O66" i="159" s="1"/>
  <c r="O12" i="159"/>
  <c r="O7" i="159"/>
  <c r="P34" i="159"/>
  <c r="N12" i="159"/>
  <c r="H20" i="139"/>
  <c r="J20" i="139" s="1"/>
  <c r="B22" i="139"/>
  <c r="H22" i="139" s="1"/>
  <c r="J22" i="139" s="1"/>
  <c r="D21" i="139"/>
  <c r="E19" i="139"/>
  <c r="F19" i="139"/>
  <c r="D22" i="139"/>
  <c r="I18" i="139"/>
  <c r="J18" i="139" s="1"/>
  <c r="G18" i="139"/>
  <c r="J13" i="139"/>
  <c r="E17" i="139"/>
  <c r="Q28" i="138"/>
  <c r="R26" i="138"/>
  <c r="R28" i="138" s="1"/>
  <c r="B28" i="138"/>
  <c r="B29" i="138" s="1"/>
  <c r="Q20" i="138"/>
  <c r="R20" i="138"/>
  <c r="R27" i="138" s="1"/>
  <c r="B28" i="140"/>
  <c r="N26" i="140"/>
  <c r="P26" i="140" s="1"/>
  <c r="O27" i="140"/>
  <c r="P27" i="140" s="1"/>
  <c r="J28" i="140"/>
  <c r="O26" i="140"/>
  <c r="C28" i="140"/>
  <c r="O28" i="140" s="1"/>
  <c r="H28" i="140"/>
  <c r="I28" i="140"/>
  <c r="N12" i="140"/>
  <c r="P12" i="140" s="1"/>
  <c r="N19" i="140"/>
  <c r="P21" i="140"/>
  <c r="O46" i="159" l="1"/>
  <c r="P9" i="159"/>
  <c r="P17" i="159"/>
  <c r="P7" i="159"/>
  <c r="O13" i="159"/>
  <c r="P54" i="159"/>
  <c r="N13" i="159"/>
  <c r="N11" i="159" s="1"/>
  <c r="P24" i="159"/>
  <c r="O18" i="159"/>
  <c r="P18" i="159" s="1"/>
  <c r="P20" i="159"/>
  <c r="P52" i="159"/>
  <c r="P66" i="159" s="1"/>
  <c r="P15" i="159"/>
  <c r="P21" i="159"/>
  <c r="P16" i="159"/>
  <c r="N67" i="159"/>
  <c r="P19" i="159"/>
  <c r="P14" i="159"/>
  <c r="P22" i="159"/>
  <c r="P39" i="159"/>
  <c r="P46" i="159" s="1"/>
  <c r="P10" i="159"/>
  <c r="P23" i="159"/>
  <c r="P32" i="159"/>
  <c r="N55" i="159"/>
  <c r="O55" i="159"/>
  <c r="P12" i="159"/>
  <c r="G19" i="139"/>
  <c r="F17" i="139"/>
  <c r="I17" i="139" s="1"/>
  <c r="I19" i="139" s="1"/>
  <c r="H17" i="139"/>
  <c r="G17" i="139"/>
  <c r="R29" i="138"/>
  <c r="S26" i="138"/>
  <c r="S28" i="138" s="1"/>
  <c r="S20" i="138"/>
  <c r="S27" i="138" s="1"/>
  <c r="Q27" i="138"/>
  <c r="Q29" i="138" s="1"/>
  <c r="N28" i="140"/>
  <c r="P28" i="140" s="1"/>
  <c r="P13" i="159" l="1"/>
  <c r="P11" i="159" s="1"/>
  <c r="O11" i="159"/>
  <c r="P67" i="159"/>
  <c r="O67" i="159"/>
  <c r="P55" i="159"/>
  <c r="H19" i="139"/>
  <c r="J19" i="139" s="1"/>
  <c r="J17" i="139"/>
  <c r="S29" i="138"/>
  <c r="T34" i="175"/>
  <c r="Q12" i="175"/>
  <c r="R12" i="175"/>
  <c r="S12" i="175"/>
  <c r="Q13" i="175"/>
  <c r="R13" i="175"/>
  <c r="S13" i="175"/>
  <c r="Q14" i="175"/>
  <c r="Q15" i="175"/>
  <c r="R15" i="175"/>
  <c r="S15" i="175"/>
  <c r="R11" i="175"/>
  <c r="S11" i="175"/>
  <c r="N21" i="113" l="1"/>
  <c r="O21" i="113"/>
  <c r="N22" i="113"/>
  <c r="O22" i="113"/>
  <c r="N23" i="113"/>
  <c r="O23" i="113"/>
  <c r="N24" i="113"/>
  <c r="O24" i="113"/>
  <c r="N25" i="113"/>
  <c r="O25" i="113"/>
  <c r="N26" i="113"/>
  <c r="O26" i="113"/>
  <c r="N27" i="113"/>
  <c r="O27" i="113"/>
  <c r="N28" i="113"/>
  <c r="O28" i="113"/>
  <c r="N29" i="113"/>
  <c r="O29" i="113"/>
  <c r="N30" i="113"/>
  <c r="O30" i="113"/>
  <c r="N33" i="113"/>
  <c r="O33" i="113"/>
  <c r="N34" i="113"/>
  <c r="O34" i="113"/>
  <c r="N35" i="113"/>
  <c r="O35" i="113"/>
  <c r="N36" i="113"/>
  <c r="O36" i="113"/>
  <c r="N37" i="113"/>
  <c r="O37" i="113"/>
  <c r="P37" i="113" s="1"/>
  <c r="N38" i="113"/>
  <c r="O38" i="113"/>
  <c r="N39" i="113"/>
  <c r="O39" i="113"/>
  <c r="N40" i="113"/>
  <c r="O40" i="113"/>
  <c r="N41" i="113"/>
  <c r="O41" i="113"/>
  <c r="N42" i="113"/>
  <c r="P38" i="113" l="1"/>
  <c r="P40" i="113"/>
  <c r="N13" i="113"/>
  <c r="N9" i="113"/>
  <c r="O16" i="113"/>
  <c r="O14" i="113"/>
  <c r="P39" i="113"/>
  <c r="P25" i="113"/>
  <c r="P12" i="113" s="1"/>
  <c r="P23" i="113"/>
  <c r="P21" i="113"/>
  <c r="O13" i="113"/>
  <c r="P41" i="113"/>
  <c r="P34" i="113"/>
  <c r="P24" i="113"/>
  <c r="P35" i="113"/>
  <c r="P27" i="113"/>
  <c r="P14" i="113" s="1"/>
  <c r="O10" i="113"/>
  <c r="N15" i="113"/>
  <c r="P36" i="113"/>
  <c r="P11" i="113" s="1"/>
  <c r="N31" i="113"/>
  <c r="N44" i="113" s="1"/>
  <c r="P30" i="113"/>
  <c r="N16" i="113"/>
  <c r="N11" i="113"/>
  <c r="P33" i="113"/>
  <c r="P8" i="113" s="1"/>
  <c r="P26" i="113"/>
  <c r="P13" i="113" s="1"/>
  <c r="N12" i="113"/>
  <c r="O9" i="113"/>
  <c r="O8" i="113"/>
  <c r="N17" i="113"/>
  <c r="O12" i="113"/>
  <c r="P29" i="113"/>
  <c r="P28" i="113"/>
  <c r="P15" i="113" s="1"/>
  <c r="N8" i="113"/>
  <c r="P10" i="113"/>
  <c r="O42" i="113"/>
  <c r="P42" i="113" s="1"/>
  <c r="P22" i="113"/>
  <c r="O15" i="113"/>
  <c r="N14" i="113"/>
  <c r="O11" i="113"/>
  <c r="N10" i="113"/>
  <c r="N43" i="113"/>
  <c r="N45" i="113" s="1"/>
  <c r="N46" i="113" s="1"/>
  <c r="O31" i="113"/>
  <c r="P16" i="113" l="1"/>
  <c r="P9" i="113"/>
  <c r="P17" i="113"/>
  <c r="P43" i="113"/>
  <c r="P45" i="113" s="1"/>
  <c r="O43" i="113"/>
  <c r="O45" i="113" s="1"/>
  <c r="P31" i="113"/>
  <c r="N18" i="113"/>
  <c r="O44" i="113"/>
  <c r="O18" i="113"/>
  <c r="O17" i="113"/>
  <c r="O46" i="113" l="1"/>
  <c r="P18" i="113"/>
  <c r="P44" i="113"/>
  <c r="P46" i="113" s="1"/>
  <c r="J59" i="158" l="1"/>
  <c r="B23" i="158" l="1"/>
  <c r="T49" i="158" l="1"/>
  <c r="U49" i="158"/>
  <c r="V49" i="158"/>
  <c r="T51" i="158"/>
  <c r="U51" i="158"/>
  <c r="V51" i="158"/>
  <c r="T52" i="158"/>
  <c r="U52" i="158"/>
  <c r="V52" i="158"/>
  <c r="T53" i="158"/>
  <c r="U53" i="158"/>
  <c r="V53" i="158"/>
  <c r="B54" i="158"/>
  <c r="C54" i="158"/>
  <c r="D54" i="158"/>
  <c r="E54" i="158"/>
  <c r="F54" i="158"/>
  <c r="G54" i="158"/>
  <c r="H54" i="158"/>
  <c r="I54" i="158"/>
  <c r="J54" i="158"/>
  <c r="K54" i="158"/>
  <c r="L54" i="158"/>
  <c r="M54" i="158"/>
  <c r="N54" i="158"/>
  <c r="O54" i="158"/>
  <c r="P54" i="158"/>
  <c r="Q54" i="158"/>
  <c r="R54" i="158"/>
  <c r="S54" i="158"/>
  <c r="T58" i="158"/>
  <c r="U58" i="158"/>
  <c r="V58" i="158"/>
  <c r="B59" i="158"/>
  <c r="C59" i="158"/>
  <c r="D59" i="158"/>
  <c r="E59" i="158"/>
  <c r="F59" i="158"/>
  <c r="G59" i="158"/>
  <c r="H59" i="158"/>
  <c r="I59" i="158"/>
  <c r="K59" i="158"/>
  <c r="L59" i="158"/>
  <c r="M59" i="158"/>
  <c r="N59" i="158"/>
  <c r="O59" i="158"/>
  <c r="P59" i="158"/>
  <c r="T59" i="158"/>
  <c r="U59" i="158"/>
  <c r="V59" i="158"/>
  <c r="V54" i="158" l="1"/>
  <c r="T54" i="158"/>
  <c r="U54" i="158"/>
  <c r="R18" i="161" l="1"/>
  <c r="Q18" i="161"/>
  <c r="R17" i="161"/>
  <c r="Q17" i="161"/>
  <c r="R14" i="161"/>
  <c r="Q14" i="161"/>
  <c r="S14" i="161" s="1"/>
  <c r="R13" i="161"/>
  <c r="Q13" i="161"/>
  <c r="S13" i="161" s="1"/>
  <c r="R36" i="160"/>
  <c r="Q36" i="160"/>
  <c r="R35" i="160"/>
  <c r="Q35" i="160"/>
  <c r="R34" i="160"/>
  <c r="Q34" i="160"/>
  <c r="R33" i="160"/>
  <c r="Q33" i="160"/>
  <c r="R32" i="160"/>
  <c r="R31" i="160" s="1"/>
  <c r="Q32" i="160"/>
  <c r="R30" i="160"/>
  <c r="Q30" i="160"/>
  <c r="R29" i="160"/>
  <c r="Q29" i="160"/>
  <c r="R26" i="160"/>
  <c r="Q26" i="160"/>
  <c r="R25" i="160"/>
  <c r="Q25" i="160"/>
  <c r="R23" i="160"/>
  <c r="Q23" i="160"/>
  <c r="R22" i="160"/>
  <c r="Q22" i="160"/>
  <c r="Q21" i="160" s="1"/>
  <c r="R20" i="160"/>
  <c r="Q20" i="160"/>
  <c r="R19" i="160"/>
  <c r="Q19" i="160"/>
  <c r="R37" i="160" l="1"/>
  <c r="R19" i="161"/>
  <c r="S18" i="161"/>
  <c r="R8" i="161"/>
  <c r="S17" i="161"/>
  <c r="Q9" i="161"/>
  <c r="Q15" i="161"/>
  <c r="R15" i="161"/>
  <c r="R9" i="161"/>
  <c r="Q27" i="160"/>
  <c r="R13" i="160"/>
  <c r="S34" i="160"/>
  <c r="S36" i="160"/>
  <c r="S29" i="160"/>
  <c r="R15" i="160"/>
  <c r="Q13" i="160"/>
  <c r="R8" i="160"/>
  <c r="Q11" i="160"/>
  <c r="S23" i="160"/>
  <c r="R14" i="160"/>
  <c r="S20" i="160"/>
  <c r="S32" i="160"/>
  <c r="S31" i="160" s="1"/>
  <c r="Q14" i="160"/>
  <c r="Q8" i="160"/>
  <c r="S25" i="160"/>
  <c r="S30" i="160"/>
  <c r="S33" i="160"/>
  <c r="R11" i="160"/>
  <c r="Q31" i="160"/>
  <c r="Q37" i="160" s="1"/>
  <c r="S22" i="160"/>
  <c r="R12" i="160"/>
  <c r="S19" i="160"/>
  <c r="R9" i="160"/>
  <c r="S35" i="160"/>
  <c r="S26" i="160"/>
  <c r="R20" i="161"/>
  <c r="S15" i="161"/>
  <c r="Q19" i="161"/>
  <c r="Q8" i="161"/>
  <c r="Q9" i="160"/>
  <c r="Q12" i="160"/>
  <c r="Q15" i="160"/>
  <c r="R21" i="160"/>
  <c r="R10" i="160" s="1"/>
  <c r="N18" i="165"/>
  <c r="M18" i="165"/>
  <c r="L18" i="165"/>
  <c r="N12" i="165"/>
  <c r="M12" i="165"/>
  <c r="L12" i="165"/>
  <c r="S8" i="161" l="1"/>
  <c r="S37" i="160"/>
  <c r="S19" i="161"/>
  <c r="R10" i="161"/>
  <c r="S20" i="161"/>
  <c r="Q20" i="161"/>
  <c r="S9" i="161"/>
  <c r="R27" i="160"/>
  <c r="R38" i="160" s="1"/>
  <c r="S13" i="160"/>
  <c r="R16" i="160"/>
  <c r="S9" i="160"/>
  <c r="S15" i="160"/>
  <c r="S8" i="160"/>
  <c r="S12" i="160"/>
  <c r="S14" i="160"/>
  <c r="Q10" i="160"/>
  <c r="Q16" i="160" s="1"/>
  <c r="S11" i="160"/>
  <c r="Q38" i="160"/>
  <c r="S21" i="160"/>
  <c r="S10" i="160" s="1"/>
  <c r="Q10" i="161"/>
  <c r="C14" i="122"/>
  <c r="D14" i="122" s="1"/>
  <c r="B14" i="122"/>
  <c r="C13" i="122"/>
  <c r="B13" i="122"/>
  <c r="D13" i="122" s="1"/>
  <c r="C12" i="122"/>
  <c r="B12" i="122"/>
  <c r="D12" i="122" s="1"/>
  <c r="D11" i="122"/>
  <c r="B11" i="122"/>
  <c r="C10" i="122"/>
  <c r="B10" i="122"/>
  <c r="D22" i="122"/>
  <c r="D21" i="122"/>
  <c r="D20" i="122"/>
  <c r="D19" i="122"/>
  <c r="D18" i="122"/>
  <c r="S10" i="161" l="1"/>
  <c r="S27" i="160"/>
  <c r="S38" i="160" s="1"/>
  <c r="S16" i="160"/>
  <c r="Q25" i="178"/>
  <c r="C25" i="178"/>
  <c r="C24" i="178"/>
  <c r="C26" i="178" s="1"/>
  <c r="D23" i="178"/>
  <c r="D25" i="178" s="1"/>
  <c r="C23" i="178"/>
  <c r="B23" i="178"/>
  <c r="B25" i="178" s="1"/>
  <c r="R22" i="178"/>
  <c r="R23" i="178" s="1"/>
  <c r="R25" i="178" s="1"/>
  <c r="Q22" i="178"/>
  <c r="D20" i="178"/>
  <c r="D24" i="178" s="1"/>
  <c r="C20" i="178"/>
  <c r="B20" i="178"/>
  <c r="B24" i="178" s="1"/>
  <c r="Q19" i="178"/>
  <c r="S19" i="178" s="1"/>
  <c r="R18" i="178"/>
  <c r="Q18" i="178"/>
  <c r="R17" i="178"/>
  <c r="Q17" i="178"/>
  <c r="R16" i="178"/>
  <c r="Q16" i="178"/>
  <c r="D13" i="178"/>
  <c r="C13" i="178"/>
  <c r="B13" i="178"/>
  <c r="R12" i="178"/>
  <c r="Q12" i="178"/>
  <c r="R11" i="178"/>
  <c r="Q11" i="178"/>
  <c r="R10" i="178"/>
  <c r="Q10" i="178"/>
  <c r="R9" i="178"/>
  <c r="Q9" i="178"/>
  <c r="X8" i="176"/>
  <c r="X9" i="176" s="1"/>
  <c r="X17" i="176" s="1"/>
  <c r="W8" i="176"/>
  <c r="X15" i="176"/>
  <c r="W15" i="176"/>
  <c r="X12" i="176"/>
  <c r="X13" i="176" s="1"/>
  <c r="W12" i="176"/>
  <c r="S9" i="178" l="1"/>
  <c r="S11" i="178"/>
  <c r="S10" i="178"/>
  <c r="S17" i="178"/>
  <c r="S22" i="178"/>
  <c r="S23" i="178" s="1"/>
  <c r="S25" i="178" s="1"/>
  <c r="Y8" i="176"/>
  <c r="Y9" i="176" s="1"/>
  <c r="Y17" i="176" s="1"/>
  <c r="Y15" i="176"/>
  <c r="Q13" i="178"/>
  <c r="R13" i="178"/>
  <c r="Q20" i="178"/>
  <c r="S12" i="178"/>
  <c r="S16" i="178"/>
  <c r="R20" i="178"/>
  <c r="R24" i="178" s="1"/>
  <c r="R26" i="178" s="1"/>
  <c r="S18" i="178"/>
  <c r="Q24" i="178"/>
  <c r="Q26" i="178" s="1"/>
  <c r="B26" i="178"/>
  <c r="D26" i="178"/>
  <c r="Y12" i="176"/>
  <c r="Y13" i="176" s="1"/>
  <c r="W9" i="176"/>
  <c r="W17" i="176" s="1"/>
  <c r="W13" i="176"/>
  <c r="I18" i="154"/>
  <c r="I20" i="154" s="1"/>
  <c r="H18" i="154"/>
  <c r="H20" i="154" s="1"/>
  <c r="E18" i="154"/>
  <c r="I17" i="154"/>
  <c r="I19" i="154" s="1"/>
  <c r="H17" i="154"/>
  <c r="H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G17" i="154" s="1"/>
  <c r="G19" i="154" s="1"/>
  <c r="D16" i="154"/>
  <c r="M16" i="154" s="1"/>
  <c r="M17" i="154" s="1"/>
  <c r="M19" i="154" s="1"/>
  <c r="I14" i="154"/>
  <c r="H14" i="154"/>
  <c r="G14" i="154"/>
  <c r="G18" i="154" s="1"/>
  <c r="G20" i="154" s="1"/>
  <c r="F14" i="154"/>
  <c r="F18" i="154" s="1"/>
  <c r="F20" i="154" s="1"/>
  <c r="E14" i="154"/>
  <c r="C14" i="154"/>
  <c r="C18" i="154" s="1"/>
  <c r="C20" i="154" s="1"/>
  <c r="B14" i="154"/>
  <c r="B18" i="154" s="1"/>
  <c r="B20" i="154" s="1"/>
  <c r="L13" i="154"/>
  <c r="L14" i="154" s="1"/>
  <c r="L18" i="154" s="1"/>
  <c r="L20" i="154" s="1"/>
  <c r="K13" i="154"/>
  <c r="K14" i="154" s="1"/>
  <c r="K18" i="154" s="1"/>
  <c r="K20" i="154" s="1"/>
  <c r="J13" i="154"/>
  <c r="J14" i="154" s="1"/>
  <c r="J18" i="154" s="1"/>
  <c r="J20" i="154" s="1"/>
  <c r="G13" i="154"/>
  <c r="D13" i="154"/>
  <c r="M13" i="154" s="1"/>
  <c r="M14" i="154" s="1"/>
  <c r="M18" i="154" s="1"/>
  <c r="M20" i="154" s="1"/>
  <c r="L9" i="154"/>
  <c r="L10" i="154" s="1"/>
  <c r="I9" i="154"/>
  <c r="I10" i="154" s="1"/>
  <c r="H9" i="154"/>
  <c r="H10" i="154" s="1"/>
  <c r="F9" i="154"/>
  <c r="F10" i="154" s="1"/>
  <c r="E9" i="154"/>
  <c r="E10" i="154" s="1"/>
  <c r="D9" i="154"/>
  <c r="D10" i="154" s="1"/>
  <c r="C9" i="154"/>
  <c r="C10" i="154" s="1"/>
  <c r="B9" i="154"/>
  <c r="K9" i="154" s="1"/>
  <c r="K10" i="154" s="1"/>
  <c r="S13" i="178" l="1"/>
  <c r="S20" i="178"/>
  <c r="S24" i="178" s="1"/>
  <c r="S26" i="178" s="1"/>
  <c r="E20" i="154"/>
  <c r="J9" i="154"/>
  <c r="J10" i="154" s="1"/>
  <c r="B10" i="154"/>
  <c r="D14" i="154"/>
  <c r="D18" i="154" s="1"/>
  <c r="D20" i="154" s="1"/>
  <c r="G9" i="154"/>
  <c r="G10" i="154" s="1"/>
  <c r="D17" i="154"/>
  <c r="D19" i="154" s="1"/>
  <c r="M9" i="154" l="1"/>
  <c r="M10" i="154" s="1"/>
  <c r="Q70" i="158"/>
  <c r="R70" i="158"/>
  <c r="AD70" i="158" s="1"/>
  <c r="S70" i="158"/>
  <c r="AE70" i="158" s="1"/>
  <c r="AC70" i="158"/>
  <c r="C31" i="175" l="1"/>
  <c r="C33" i="175" s="1"/>
  <c r="B31" i="175"/>
  <c r="B33" i="175" s="1"/>
  <c r="R30" i="175"/>
  <c r="Q30" i="175"/>
  <c r="D30" i="175"/>
  <c r="R29" i="175"/>
  <c r="Q29" i="175"/>
  <c r="D29" i="175"/>
  <c r="R28" i="175"/>
  <c r="Q28" i="175"/>
  <c r="D28" i="175"/>
  <c r="R27" i="175"/>
  <c r="Q27" i="175"/>
  <c r="D27" i="175"/>
  <c r="R26" i="175"/>
  <c r="Q26" i="175"/>
  <c r="Q31" i="175" s="1"/>
  <c r="Q33" i="175" s="1"/>
  <c r="D26" i="175"/>
  <c r="D31" i="175" s="1"/>
  <c r="D33" i="175" s="1"/>
  <c r="C24" i="175"/>
  <c r="C32" i="175" s="1"/>
  <c r="B24" i="175"/>
  <c r="B32" i="175" s="1"/>
  <c r="B34" i="175" s="1"/>
  <c r="R23" i="175"/>
  <c r="Q23" i="175"/>
  <c r="D23" i="175"/>
  <c r="R22" i="175"/>
  <c r="Q22" i="175"/>
  <c r="R21" i="175"/>
  <c r="Q21" i="175"/>
  <c r="D21" i="175"/>
  <c r="R20" i="175"/>
  <c r="Q20" i="175"/>
  <c r="D20" i="175"/>
  <c r="R19" i="175"/>
  <c r="Q19" i="175"/>
  <c r="D19" i="175"/>
  <c r="C15" i="175"/>
  <c r="B15" i="175"/>
  <c r="D15" i="175" s="1"/>
  <c r="C14" i="175"/>
  <c r="R14" i="175" s="1"/>
  <c r="B14" i="175"/>
  <c r="C13" i="175"/>
  <c r="B13" i="175"/>
  <c r="C12" i="175"/>
  <c r="B12" i="175"/>
  <c r="C11" i="175"/>
  <c r="B11" i="175"/>
  <c r="B16" i="175" s="1"/>
  <c r="B32" i="122"/>
  <c r="P31" i="122"/>
  <c r="N31" i="122"/>
  <c r="C30" i="122"/>
  <c r="C32" i="122" s="1"/>
  <c r="B30" i="122"/>
  <c r="O29" i="122"/>
  <c r="N29" i="122"/>
  <c r="P29" i="122" s="1"/>
  <c r="D29" i="122"/>
  <c r="O28" i="122"/>
  <c r="N28" i="122"/>
  <c r="D28" i="122"/>
  <c r="D30" i="122" s="1"/>
  <c r="D32" i="122" s="1"/>
  <c r="O27" i="122"/>
  <c r="N27" i="122"/>
  <c r="D27" i="122"/>
  <c r="O26" i="122"/>
  <c r="P26" i="122" s="1"/>
  <c r="N26" i="122"/>
  <c r="D26" i="122"/>
  <c r="O25" i="122"/>
  <c r="N25" i="122"/>
  <c r="D25" i="122"/>
  <c r="O24" i="122"/>
  <c r="N24" i="122"/>
  <c r="C23" i="122"/>
  <c r="C31" i="122" s="1"/>
  <c r="C33" i="122" s="1"/>
  <c r="B23" i="122"/>
  <c r="B31" i="122" s="1"/>
  <c r="B33" i="122" s="1"/>
  <c r="N18" i="122"/>
  <c r="D23" i="122"/>
  <c r="D31" i="122" s="1"/>
  <c r="D33" i="122" s="1"/>
  <c r="D15" i="122"/>
  <c r="O14" i="122"/>
  <c r="O13" i="122"/>
  <c r="N13" i="122"/>
  <c r="O12" i="122"/>
  <c r="N12" i="122"/>
  <c r="N11" i="122"/>
  <c r="N10" i="122"/>
  <c r="O10" i="122"/>
  <c r="S30" i="175" l="1"/>
  <c r="S23" i="175"/>
  <c r="S28" i="175"/>
  <c r="P27" i="122"/>
  <c r="N30" i="122"/>
  <c r="N32" i="122" s="1"/>
  <c r="P24" i="122"/>
  <c r="P28" i="122"/>
  <c r="S27" i="175"/>
  <c r="R31" i="175"/>
  <c r="R33" i="175" s="1"/>
  <c r="S29" i="175"/>
  <c r="S26" i="175"/>
  <c r="R24" i="175"/>
  <c r="R32" i="175" s="1"/>
  <c r="S22" i="175"/>
  <c r="O31" i="122"/>
  <c r="N33" i="122"/>
  <c r="O30" i="122"/>
  <c r="O32" i="122" s="1"/>
  <c r="C15" i="122"/>
  <c r="B15" i="122"/>
  <c r="N14" i="122"/>
  <c r="D13" i="175"/>
  <c r="S21" i="175"/>
  <c r="D24" i="175"/>
  <c r="D32" i="175" s="1"/>
  <c r="D34" i="175" s="1"/>
  <c r="S20" i="175"/>
  <c r="Q24" i="175"/>
  <c r="Q32" i="175" s="1"/>
  <c r="Q34" i="175" s="1"/>
  <c r="C34" i="175"/>
  <c r="Q11" i="175"/>
  <c r="C16" i="175"/>
  <c r="D12" i="175"/>
  <c r="D14" i="175"/>
  <c r="S14" i="175" s="1"/>
  <c r="S16" i="175" s="1"/>
  <c r="D11" i="175"/>
  <c r="S19" i="175"/>
  <c r="P10" i="122"/>
  <c r="P12" i="122"/>
  <c r="P25" i="122"/>
  <c r="O11" i="122"/>
  <c r="P11" i="122" s="1"/>
  <c r="S31" i="175" l="1"/>
  <c r="S33" i="175" s="1"/>
  <c r="S24" i="175"/>
  <c r="S32" i="175" s="1"/>
  <c r="S34" i="175" s="1"/>
  <c r="P30" i="122"/>
  <c r="P32" i="122" s="1"/>
  <c r="O33" i="122"/>
  <c r="D16" i="175"/>
  <c r="R34" i="175"/>
  <c r="R16" i="175"/>
  <c r="Q16" i="175"/>
  <c r="C34" i="173" l="1"/>
  <c r="B34" i="173"/>
  <c r="R33" i="173"/>
  <c r="Q33" i="173"/>
  <c r="D33" i="173"/>
  <c r="R32" i="173"/>
  <c r="Q32" i="173"/>
  <c r="D32" i="173"/>
  <c r="R31" i="173"/>
  <c r="Q31" i="173"/>
  <c r="D31" i="173"/>
  <c r="R30" i="173"/>
  <c r="Q30" i="173"/>
  <c r="D30" i="173"/>
  <c r="R29" i="173"/>
  <c r="Q29" i="173"/>
  <c r="D29" i="173"/>
  <c r="R28" i="173"/>
  <c r="Q28" i="173"/>
  <c r="D28" i="173"/>
  <c r="D34" i="173" s="1"/>
  <c r="C25" i="173"/>
  <c r="C35" i="173" s="1"/>
  <c r="B25" i="173"/>
  <c r="B35" i="173" s="1"/>
  <c r="R24" i="173"/>
  <c r="Q24" i="173"/>
  <c r="D24" i="173"/>
  <c r="R23" i="173"/>
  <c r="Q23" i="173"/>
  <c r="D23" i="173"/>
  <c r="R22" i="173"/>
  <c r="Q22" i="173"/>
  <c r="D22" i="173"/>
  <c r="R21" i="173"/>
  <c r="Q21" i="173"/>
  <c r="D21" i="173"/>
  <c r="R20" i="173"/>
  <c r="Q20" i="173"/>
  <c r="D20" i="173"/>
  <c r="R19" i="173"/>
  <c r="Q19" i="173"/>
  <c r="D19" i="173"/>
  <c r="D25" i="173" s="1"/>
  <c r="D35" i="173" s="1"/>
  <c r="C15" i="173"/>
  <c r="B15" i="173"/>
  <c r="R14" i="173"/>
  <c r="Q14" i="173"/>
  <c r="D14" i="173"/>
  <c r="R13" i="173"/>
  <c r="Q13" i="173"/>
  <c r="D13" i="173"/>
  <c r="R12" i="173"/>
  <c r="Q12" i="173"/>
  <c r="S12" i="173"/>
  <c r="D12" i="173"/>
  <c r="R11" i="173"/>
  <c r="Q11" i="173"/>
  <c r="D11" i="173"/>
  <c r="R10" i="173"/>
  <c r="Q10" i="173"/>
  <c r="D10" i="173"/>
  <c r="R9" i="173"/>
  <c r="Q9" i="173"/>
  <c r="D9" i="173"/>
  <c r="D15" i="173" s="1"/>
  <c r="C73" i="171"/>
  <c r="B73" i="171"/>
  <c r="O72" i="171"/>
  <c r="N72" i="171"/>
  <c r="D72" i="171"/>
  <c r="O71" i="171"/>
  <c r="N71" i="171"/>
  <c r="D71" i="171"/>
  <c r="O70" i="171"/>
  <c r="N70" i="171"/>
  <c r="D70" i="171"/>
  <c r="O69" i="171"/>
  <c r="N69" i="171"/>
  <c r="D69" i="171"/>
  <c r="O68" i="171"/>
  <c r="N68" i="171"/>
  <c r="D68" i="171"/>
  <c r="O67" i="171"/>
  <c r="N67" i="171"/>
  <c r="D67" i="171"/>
  <c r="O66" i="171"/>
  <c r="N66" i="171"/>
  <c r="D66" i="171"/>
  <c r="O65" i="171"/>
  <c r="N65" i="171"/>
  <c r="D65" i="171"/>
  <c r="O64" i="171"/>
  <c r="N64" i="171"/>
  <c r="D64" i="171"/>
  <c r="O63" i="171"/>
  <c r="N63" i="171"/>
  <c r="D63" i="171"/>
  <c r="O62" i="171"/>
  <c r="N62" i="171"/>
  <c r="D62" i="171"/>
  <c r="O61" i="171"/>
  <c r="N61" i="171"/>
  <c r="D61" i="171"/>
  <c r="O60" i="171"/>
  <c r="N60" i="171"/>
  <c r="D60" i="171"/>
  <c r="O59" i="171"/>
  <c r="N59" i="171"/>
  <c r="D59" i="171"/>
  <c r="O58" i="171"/>
  <c r="N58" i="171"/>
  <c r="D58" i="171"/>
  <c r="O57" i="171"/>
  <c r="N57" i="171"/>
  <c r="D57" i="171"/>
  <c r="O56" i="171"/>
  <c r="N56" i="171"/>
  <c r="D56" i="171"/>
  <c r="O55" i="171"/>
  <c r="N55" i="171"/>
  <c r="D55" i="171"/>
  <c r="O54" i="171"/>
  <c r="N54" i="171"/>
  <c r="D54" i="171"/>
  <c r="C51" i="171"/>
  <c r="B51" i="171"/>
  <c r="O50" i="171"/>
  <c r="N50" i="171"/>
  <c r="D50" i="171"/>
  <c r="O49" i="171"/>
  <c r="N49" i="171"/>
  <c r="D49" i="171"/>
  <c r="O48" i="171"/>
  <c r="N48" i="171"/>
  <c r="D48" i="171"/>
  <c r="O47" i="171"/>
  <c r="N47" i="171"/>
  <c r="D47" i="171"/>
  <c r="O46" i="171"/>
  <c r="N46" i="171"/>
  <c r="D46" i="171"/>
  <c r="O45" i="171"/>
  <c r="N45" i="171"/>
  <c r="D45" i="171"/>
  <c r="O44" i="171"/>
  <c r="N44" i="171"/>
  <c r="D44" i="171"/>
  <c r="O43" i="171"/>
  <c r="N43" i="171"/>
  <c r="D43" i="171"/>
  <c r="O42" i="171"/>
  <c r="N42" i="171"/>
  <c r="D42" i="171"/>
  <c r="O41" i="171"/>
  <c r="N41" i="171"/>
  <c r="D41" i="171"/>
  <c r="O40" i="171"/>
  <c r="N40" i="171"/>
  <c r="D40" i="171"/>
  <c r="O39" i="171"/>
  <c r="N39" i="171"/>
  <c r="D39" i="171"/>
  <c r="O38" i="171"/>
  <c r="N38" i="171"/>
  <c r="D38" i="171"/>
  <c r="O37" i="171"/>
  <c r="N37" i="171"/>
  <c r="P37" i="171" s="1"/>
  <c r="D37" i="171"/>
  <c r="O36" i="171"/>
  <c r="N36" i="171"/>
  <c r="D36" i="171"/>
  <c r="O35" i="171"/>
  <c r="N35" i="171"/>
  <c r="D35" i="171"/>
  <c r="O34" i="171"/>
  <c r="N34" i="171"/>
  <c r="D34" i="171"/>
  <c r="O33" i="171"/>
  <c r="N33" i="171"/>
  <c r="D33" i="171"/>
  <c r="O32" i="171"/>
  <c r="N32" i="171"/>
  <c r="D32" i="171"/>
  <c r="C28" i="171"/>
  <c r="B28" i="171"/>
  <c r="O27" i="171"/>
  <c r="N27" i="171"/>
  <c r="D27" i="171"/>
  <c r="O26" i="171"/>
  <c r="N26" i="171"/>
  <c r="D26" i="171"/>
  <c r="O25" i="171"/>
  <c r="N25" i="171"/>
  <c r="D25" i="171"/>
  <c r="O24" i="171"/>
  <c r="N24" i="171"/>
  <c r="D24" i="171"/>
  <c r="O23" i="171"/>
  <c r="N23" i="171"/>
  <c r="D23" i="171"/>
  <c r="O22" i="171"/>
  <c r="N22" i="171"/>
  <c r="D22" i="171"/>
  <c r="O21" i="171"/>
  <c r="N21" i="171"/>
  <c r="D21" i="171"/>
  <c r="O20" i="171"/>
  <c r="N20" i="171"/>
  <c r="D20" i="171"/>
  <c r="O19" i="171"/>
  <c r="N19" i="171"/>
  <c r="D19" i="171"/>
  <c r="O18" i="171"/>
  <c r="N18" i="171"/>
  <c r="D18" i="171"/>
  <c r="O17" i="171"/>
  <c r="N17" i="171"/>
  <c r="D17" i="171"/>
  <c r="O16" i="171"/>
  <c r="N16" i="171"/>
  <c r="D16" i="171"/>
  <c r="O15" i="171"/>
  <c r="N15" i="171"/>
  <c r="D15" i="171"/>
  <c r="O14" i="171"/>
  <c r="N14" i="171"/>
  <c r="D14" i="171"/>
  <c r="O13" i="171"/>
  <c r="N13" i="171"/>
  <c r="D13" i="171"/>
  <c r="O12" i="171"/>
  <c r="N12" i="171"/>
  <c r="P12" i="171" s="1"/>
  <c r="D12" i="171"/>
  <c r="O11" i="171"/>
  <c r="N11" i="171"/>
  <c r="D11" i="171"/>
  <c r="O10" i="171"/>
  <c r="N10" i="171"/>
  <c r="D10" i="171"/>
  <c r="O9" i="171"/>
  <c r="N9" i="171"/>
  <c r="D9" i="171"/>
  <c r="P9" i="171" l="1"/>
  <c r="P13" i="171"/>
  <c r="P17" i="171"/>
  <c r="P21" i="171"/>
  <c r="P25" i="171"/>
  <c r="P50" i="171"/>
  <c r="P57" i="171"/>
  <c r="P58" i="171"/>
  <c r="P61" i="171"/>
  <c r="P65" i="171"/>
  <c r="P49" i="171"/>
  <c r="P62" i="171"/>
  <c r="P24" i="171"/>
  <c r="P34" i="171"/>
  <c r="P38" i="171"/>
  <c r="P42" i="171"/>
  <c r="P46" i="171"/>
  <c r="P56" i="171"/>
  <c r="P60" i="171"/>
  <c r="P33" i="171"/>
  <c r="P66" i="171"/>
  <c r="P16" i="171"/>
  <c r="P20" i="171"/>
  <c r="P41" i="171"/>
  <c r="P45" i="171"/>
  <c r="P55" i="171"/>
  <c r="P59" i="171"/>
  <c r="P64" i="171"/>
  <c r="P54" i="171"/>
  <c r="P63" i="171"/>
  <c r="P67" i="171"/>
  <c r="S23" i="173"/>
  <c r="Q15" i="173"/>
  <c r="Q25" i="173"/>
  <c r="Q35" i="173" s="1"/>
  <c r="S21" i="173"/>
  <c r="S22" i="173"/>
  <c r="Q34" i="173"/>
  <c r="S31" i="173"/>
  <c r="S9" i="173"/>
  <c r="R15" i="173"/>
  <c r="R25" i="173"/>
  <c r="S24" i="173"/>
  <c r="R34" i="173"/>
  <c r="S29" i="173"/>
  <c r="S30" i="173"/>
  <c r="S33" i="173"/>
  <c r="S10" i="173"/>
  <c r="S13" i="173"/>
  <c r="S14" i="173"/>
  <c r="S32" i="173"/>
  <c r="S19" i="173"/>
  <c r="S11" i="173"/>
  <c r="S20" i="173"/>
  <c r="S28" i="173"/>
  <c r="D28" i="171"/>
  <c r="P10" i="171"/>
  <c r="P15" i="171"/>
  <c r="P18" i="171"/>
  <c r="P23" i="171"/>
  <c r="P26" i="171"/>
  <c r="D51" i="171"/>
  <c r="P32" i="171"/>
  <c r="P35" i="171"/>
  <c r="P40" i="171"/>
  <c r="P43" i="171"/>
  <c r="P48" i="171"/>
  <c r="P69" i="171"/>
  <c r="P71" i="171"/>
  <c r="O51" i="171"/>
  <c r="P11" i="171"/>
  <c r="P14" i="171"/>
  <c r="P19" i="171"/>
  <c r="P22" i="171"/>
  <c r="P27" i="171"/>
  <c r="P36" i="171"/>
  <c r="P39" i="171"/>
  <c r="P44" i="171"/>
  <c r="P47" i="171"/>
  <c r="B74" i="171"/>
  <c r="N28" i="171"/>
  <c r="D73" i="171"/>
  <c r="N73" i="171"/>
  <c r="C74" i="171"/>
  <c r="O28" i="171"/>
  <c r="P68" i="171"/>
  <c r="P70" i="171"/>
  <c r="P72" i="171"/>
  <c r="N51" i="171"/>
  <c r="O73" i="171"/>
  <c r="P28" i="171" l="1"/>
  <c r="P51" i="171"/>
  <c r="P73" i="171"/>
  <c r="O74" i="171"/>
  <c r="R35" i="173"/>
  <c r="S25" i="173"/>
  <c r="S15" i="173"/>
  <c r="S34" i="173"/>
  <c r="N74" i="171"/>
  <c r="D74" i="171"/>
  <c r="P74" i="171"/>
  <c r="S35" i="173" l="1"/>
  <c r="B44" i="137"/>
  <c r="H42" i="137"/>
  <c r="O41" i="137"/>
  <c r="N41" i="137"/>
  <c r="M41" i="137"/>
  <c r="L41" i="137"/>
  <c r="K41" i="137"/>
  <c r="J41" i="137"/>
  <c r="I41" i="137"/>
  <c r="H41" i="137"/>
  <c r="G41" i="137"/>
  <c r="F41" i="137"/>
  <c r="E41" i="137"/>
  <c r="D41" i="137"/>
  <c r="O40" i="137"/>
  <c r="O42" i="137" s="1"/>
  <c r="N40" i="137"/>
  <c r="N42" i="137" s="1"/>
  <c r="M40" i="137"/>
  <c r="M42" i="137" s="1"/>
  <c r="L40" i="137"/>
  <c r="L42" i="137" s="1"/>
  <c r="K40" i="137"/>
  <c r="K42" i="137" s="1"/>
  <c r="J40" i="137"/>
  <c r="J42" i="137" s="1"/>
  <c r="I40" i="137"/>
  <c r="I42" i="137" s="1"/>
  <c r="H40" i="137"/>
  <c r="G40" i="137"/>
  <c r="G42" i="137" s="1"/>
  <c r="F40" i="137"/>
  <c r="F42" i="137" s="1"/>
  <c r="E40" i="137"/>
  <c r="E42" i="137" s="1"/>
  <c r="D40" i="137"/>
  <c r="D42" i="137" s="1"/>
  <c r="O39" i="137"/>
  <c r="N39" i="137"/>
  <c r="M39" i="137"/>
  <c r="L39" i="137"/>
  <c r="K39" i="137"/>
  <c r="J39" i="137"/>
  <c r="I39" i="137"/>
  <c r="H39" i="137"/>
  <c r="G39" i="137"/>
  <c r="F39" i="137"/>
  <c r="E39" i="137"/>
  <c r="D39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B1" i="137"/>
  <c r="W19" i="134"/>
  <c r="V19" i="134"/>
  <c r="S19" i="134"/>
  <c r="R19" i="134"/>
  <c r="O19" i="134"/>
  <c r="N19" i="134"/>
  <c r="K19" i="134"/>
  <c r="J19" i="134"/>
  <c r="G19" i="134"/>
  <c r="F19" i="134"/>
  <c r="X18" i="134"/>
  <c r="X20" i="134" s="1"/>
  <c r="W18" i="134"/>
  <c r="W20" i="134" s="1"/>
  <c r="T18" i="134"/>
  <c r="T20" i="134" s="1"/>
  <c r="S18" i="134"/>
  <c r="S20" i="134" s="1"/>
  <c r="P18" i="134"/>
  <c r="P20" i="134" s="1"/>
  <c r="O18" i="134"/>
  <c r="O20" i="134" s="1"/>
  <c r="L18" i="134"/>
  <c r="L20" i="134" s="1"/>
  <c r="K18" i="134"/>
  <c r="K20" i="134" s="1"/>
  <c r="H18" i="134"/>
  <c r="H20" i="134" s="1"/>
  <c r="G18" i="134"/>
  <c r="G20" i="134" s="1"/>
  <c r="D18" i="134"/>
  <c r="D20" i="134" s="1"/>
  <c r="X17" i="134"/>
  <c r="X19" i="134" s="1"/>
  <c r="W17" i="134"/>
  <c r="V17" i="134"/>
  <c r="U17" i="134"/>
  <c r="U19" i="134" s="1"/>
  <c r="T17" i="134"/>
  <c r="T19" i="134" s="1"/>
  <c r="S17" i="134"/>
  <c r="R17" i="134"/>
  <c r="Q17" i="134"/>
  <c r="Q19" i="134" s="1"/>
  <c r="P17" i="134"/>
  <c r="P19" i="134" s="1"/>
  <c r="O17" i="134"/>
  <c r="N17" i="134"/>
  <c r="M17" i="134"/>
  <c r="M19" i="134" s="1"/>
  <c r="L17" i="134"/>
  <c r="L19" i="134" s="1"/>
  <c r="K17" i="134"/>
  <c r="J17" i="134"/>
  <c r="I17" i="134"/>
  <c r="I19" i="134" s="1"/>
  <c r="H17" i="134"/>
  <c r="H19" i="134" s="1"/>
  <c r="G17" i="134"/>
  <c r="F17" i="134"/>
  <c r="E17" i="134"/>
  <c r="E19" i="134" s="1"/>
  <c r="D17" i="134"/>
  <c r="D19" i="134" s="1"/>
  <c r="X14" i="134"/>
  <c r="W14" i="134"/>
  <c r="V14" i="134"/>
  <c r="V18" i="134" s="1"/>
  <c r="V20" i="134" s="1"/>
  <c r="U14" i="134"/>
  <c r="U18" i="134" s="1"/>
  <c r="T14" i="134"/>
  <c r="S14" i="134"/>
  <c r="R14" i="134"/>
  <c r="R18" i="134" s="1"/>
  <c r="R20" i="134" s="1"/>
  <c r="Q14" i="134"/>
  <c r="Q18" i="134" s="1"/>
  <c r="P14" i="134"/>
  <c r="O14" i="134"/>
  <c r="N14" i="134"/>
  <c r="N18" i="134" s="1"/>
  <c r="N20" i="134" s="1"/>
  <c r="M14" i="134"/>
  <c r="M18" i="134" s="1"/>
  <c r="L14" i="134"/>
  <c r="K14" i="134"/>
  <c r="J14" i="134"/>
  <c r="J18" i="134" s="1"/>
  <c r="J20" i="134" s="1"/>
  <c r="I14" i="134"/>
  <c r="I18" i="134" s="1"/>
  <c r="H14" i="134"/>
  <c r="G14" i="134"/>
  <c r="F14" i="134"/>
  <c r="F18" i="134" s="1"/>
  <c r="F20" i="134" s="1"/>
  <c r="E14" i="134"/>
  <c r="E18" i="134" s="1"/>
  <c r="D14" i="134"/>
  <c r="X10" i="134"/>
  <c r="W10" i="134"/>
  <c r="V10" i="134"/>
  <c r="U10" i="134"/>
  <c r="T10" i="134"/>
  <c r="S10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U8" i="134"/>
  <c r="T8" i="134"/>
  <c r="S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B1" i="134"/>
  <c r="L21" i="131"/>
  <c r="J21" i="131"/>
  <c r="U19" i="131"/>
  <c r="U21" i="131" s="1"/>
  <c r="T19" i="131"/>
  <c r="T21" i="131" s="1"/>
  <c r="S19" i="131"/>
  <c r="S21" i="131" s="1"/>
  <c r="R19" i="131"/>
  <c r="R21" i="131" s="1"/>
  <c r="Q19" i="131"/>
  <c r="Q21" i="131" s="1"/>
  <c r="P19" i="131"/>
  <c r="P21" i="131" s="1"/>
  <c r="O19" i="131"/>
  <c r="O21" i="131" s="1"/>
  <c r="N19" i="131"/>
  <c r="N21" i="131" s="1"/>
  <c r="M19" i="131"/>
  <c r="M21" i="131" s="1"/>
  <c r="K19" i="131"/>
  <c r="K21" i="131" s="1"/>
  <c r="I19" i="131"/>
  <c r="I21" i="131" s="1"/>
  <c r="H19" i="131"/>
  <c r="H21" i="131" s="1"/>
  <c r="G19" i="131"/>
  <c r="G21" i="131" s="1"/>
  <c r="F19" i="131"/>
  <c r="F21" i="131" s="1"/>
  <c r="E19" i="131"/>
  <c r="E21" i="131" s="1"/>
  <c r="D19" i="131"/>
  <c r="D21" i="131" s="1"/>
  <c r="U16" i="131"/>
  <c r="U20" i="131" s="1"/>
  <c r="U22" i="131" s="1"/>
  <c r="T16" i="131"/>
  <c r="T20" i="131" s="1"/>
  <c r="T22" i="131" s="1"/>
  <c r="S16" i="131"/>
  <c r="S20" i="131" s="1"/>
  <c r="S22" i="131" s="1"/>
  <c r="R16" i="131"/>
  <c r="R20" i="131" s="1"/>
  <c r="R22" i="131" s="1"/>
  <c r="Q16" i="131"/>
  <c r="Q20" i="131" s="1"/>
  <c r="Q22" i="131" s="1"/>
  <c r="P16" i="131"/>
  <c r="P20" i="131" s="1"/>
  <c r="P22" i="131" s="1"/>
  <c r="O16" i="131"/>
  <c r="O20" i="131" s="1"/>
  <c r="O22" i="131" s="1"/>
  <c r="N16" i="131"/>
  <c r="N20" i="131" s="1"/>
  <c r="N22" i="131" s="1"/>
  <c r="M16" i="131"/>
  <c r="M20" i="131" s="1"/>
  <c r="M22" i="131" s="1"/>
  <c r="L16" i="131"/>
  <c r="L20" i="131" s="1"/>
  <c r="L22" i="131" s="1"/>
  <c r="K16" i="131"/>
  <c r="K20" i="131" s="1"/>
  <c r="K22" i="131" s="1"/>
  <c r="J16" i="131"/>
  <c r="J20" i="131" s="1"/>
  <c r="J22" i="131" s="1"/>
  <c r="I16" i="131"/>
  <c r="I20" i="131" s="1"/>
  <c r="H16" i="131"/>
  <c r="H20" i="131" s="1"/>
  <c r="H22" i="131" s="1"/>
  <c r="G16" i="131"/>
  <c r="G20" i="131" s="1"/>
  <c r="G22" i="131" s="1"/>
  <c r="F16" i="131"/>
  <c r="F20" i="131" s="1"/>
  <c r="E16" i="131"/>
  <c r="E20" i="131" s="1"/>
  <c r="D16" i="131"/>
  <c r="D20" i="131" s="1"/>
  <c r="D22" i="131" s="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B1" i="131"/>
  <c r="E28" i="141"/>
  <c r="B28" i="141"/>
  <c r="E26" i="141"/>
  <c r="B26" i="141"/>
  <c r="B19" i="141"/>
  <c r="C19" i="141"/>
  <c r="C26" i="141" s="1"/>
  <c r="C28" i="141" s="1"/>
  <c r="D19" i="141"/>
  <c r="D26" i="141" s="1"/>
  <c r="D28" i="141" s="1"/>
  <c r="E19" i="141"/>
  <c r="F19" i="141"/>
  <c r="F26" i="141" s="1"/>
  <c r="F28" i="141" s="1"/>
  <c r="G19" i="141"/>
  <c r="G26" i="141" s="1"/>
  <c r="G28" i="141" s="1"/>
  <c r="B12" i="141"/>
  <c r="C12" i="141"/>
  <c r="D12" i="141"/>
  <c r="E12" i="141"/>
  <c r="F12" i="141"/>
  <c r="G12" i="141"/>
  <c r="K12" i="141"/>
  <c r="K8" i="141"/>
  <c r="L8" i="141"/>
  <c r="M8" i="141" s="1"/>
  <c r="K9" i="141"/>
  <c r="M9" i="141" s="1"/>
  <c r="L9" i="141"/>
  <c r="K10" i="141"/>
  <c r="M10" i="141" s="1"/>
  <c r="L10" i="141"/>
  <c r="K11" i="141"/>
  <c r="L11" i="141"/>
  <c r="M11" i="141" s="1"/>
  <c r="L12" i="141" l="1"/>
  <c r="M12" i="141" s="1"/>
  <c r="E20" i="134"/>
  <c r="I20" i="134"/>
  <c r="M20" i="134"/>
  <c r="Q20" i="134"/>
  <c r="U20" i="134"/>
  <c r="E22" i="131"/>
  <c r="I22" i="131"/>
  <c r="F22" i="131"/>
  <c r="Q11" i="117" l="1"/>
  <c r="R11" i="117"/>
  <c r="R10" i="117"/>
  <c r="Q10" i="117"/>
  <c r="R9" i="117"/>
  <c r="R8" i="117"/>
  <c r="Q8" i="117"/>
  <c r="R46" i="115"/>
  <c r="R43" i="115"/>
  <c r="Q43" i="115"/>
  <c r="S43" i="115"/>
  <c r="R42" i="115"/>
  <c r="Q42" i="115"/>
  <c r="S42" i="115"/>
  <c r="R41" i="115"/>
  <c r="Q41" i="115"/>
  <c r="S41" i="115"/>
  <c r="R40" i="115"/>
  <c r="Q40" i="115"/>
  <c r="S40" i="115"/>
  <c r="R39" i="115"/>
  <c r="S39" i="115"/>
  <c r="R38" i="115"/>
  <c r="Q38" i="115"/>
  <c r="S38" i="115"/>
  <c r="R37" i="115"/>
  <c r="Q37" i="115"/>
  <c r="S37" i="115"/>
  <c r="R36" i="115"/>
  <c r="Q36" i="115"/>
  <c r="S36" i="115"/>
  <c r="R35" i="115"/>
  <c r="Q35" i="115"/>
  <c r="S35" i="115"/>
  <c r="R34" i="115"/>
  <c r="Q34" i="115"/>
  <c r="S34" i="115"/>
  <c r="R31" i="115"/>
  <c r="Q31" i="115"/>
  <c r="S31" i="115"/>
  <c r="R30" i="115"/>
  <c r="Q30" i="115"/>
  <c r="R29" i="115"/>
  <c r="Q29" i="115"/>
  <c r="S29" i="115"/>
  <c r="R28" i="115"/>
  <c r="Q28" i="115"/>
  <c r="R27" i="115"/>
  <c r="Q27" i="115"/>
  <c r="S27" i="115"/>
  <c r="R26" i="115"/>
  <c r="Q26" i="115"/>
  <c r="R25" i="115"/>
  <c r="Q25" i="115"/>
  <c r="S25" i="115"/>
  <c r="R24" i="115"/>
  <c r="Q24" i="115"/>
  <c r="R23" i="115"/>
  <c r="Q23" i="115"/>
  <c r="S23" i="115"/>
  <c r="R22" i="115"/>
  <c r="Q22" i="115"/>
  <c r="R18" i="115"/>
  <c r="Q18" i="115"/>
  <c r="R17" i="115"/>
  <c r="Q17" i="115"/>
  <c r="R16" i="115"/>
  <c r="Q16" i="115"/>
  <c r="R15" i="115"/>
  <c r="Q15" i="115"/>
  <c r="S14" i="115"/>
  <c r="R14" i="115"/>
  <c r="S13" i="115"/>
  <c r="R13" i="115"/>
  <c r="Q13" i="115"/>
  <c r="R12" i="115"/>
  <c r="Q12" i="115"/>
  <c r="S11" i="115"/>
  <c r="R11" i="115"/>
  <c r="Q11" i="115"/>
  <c r="R10" i="115"/>
  <c r="Q10" i="115"/>
  <c r="R19" i="115"/>
  <c r="S10" i="117" l="1"/>
  <c r="S8" i="117"/>
  <c r="Q12" i="117"/>
  <c r="S11" i="117"/>
  <c r="Q9" i="117"/>
  <c r="S9" i="117" s="1"/>
  <c r="R12" i="117"/>
  <c r="S17" i="115"/>
  <c r="Q45" i="115"/>
  <c r="R47" i="115"/>
  <c r="R45" i="115"/>
  <c r="Q46" i="115"/>
  <c r="Q44" i="115"/>
  <c r="S15" i="115"/>
  <c r="R9" i="115"/>
  <c r="Q14" i="115"/>
  <c r="R44" i="115"/>
  <c r="S9" i="115"/>
  <c r="S22" i="115"/>
  <c r="S24" i="115"/>
  <c r="S26" i="115"/>
  <c r="S28" i="115"/>
  <c r="S30" i="115"/>
  <c r="Q32" i="115"/>
  <c r="Q39" i="115"/>
  <c r="R32" i="115"/>
  <c r="Q9" i="115"/>
  <c r="S10" i="115"/>
  <c r="S12" i="115"/>
  <c r="S16" i="115"/>
  <c r="S18" i="115"/>
  <c r="S12" i="117" l="1"/>
  <c r="S32" i="115"/>
  <c r="S45" i="115"/>
  <c r="Q19" i="115"/>
  <c r="Q47" i="115"/>
  <c r="S19" i="115"/>
  <c r="S46" i="115"/>
  <c r="S44" i="115"/>
  <c r="S47" i="115" l="1"/>
  <c r="E28" i="106" l="1"/>
  <c r="E30" i="106" s="1"/>
  <c r="D28" i="106"/>
  <c r="D30" i="106" s="1"/>
  <c r="C28" i="106"/>
  <c r="C30" i="106" s="1"/>
  <c r="S27" i="106"/>
  <c r="R27" i="106"/>
  <c r="T27" i="106" s="1"/>
  <c r="E27" i="106"/>
  <c r="S26" i="106"/>
  <c r="R26" i="106"/>
  <c r="T26" i="106" s="1"/>
  <c r="E26" i="106"/>
  <c r="S25" i="106"/>
  <c r="R25" i="106"/>
  <c r="E25" i="106"/>
  <c r="S24" i="106"/>
  <c r="R24" i="106"/>
  <c r="T24" i="106" s="1"/>
  <c r="E24" i="106"/>
  <c r="S23" i="106"/>
  <c r="S28" i="106" s="1"/>
  <c r="S30" i="106" s="1"/>
  <c r="R23" i="106"/>
  <c r="R28" i="106" s="1"/>
  <c r="R30" i="106" s="1"/>
  <c r="E23" i="106"/>
  <c r="D21" i="106"/>
  <c r="D29" i="106" s="1"/>
  <c r="D31" i="106" s="1"/>
  <c r="C21" i="106"/>
  <c r="C29" i="106" s="1"/>
  <c r="C31" i="106" s="1"/>
  <c r="S20" i="106"/>
  <c r="R20" i="106"/>
  <c r="E20" i="106"/>
  <c r="S19" i="106"/>
  <c r="R19" i="106"/>
  <c r="T19" i="106" s="1"/>
  <c r="E19" i="106"/>
  <c r="E12" i="106" s="1"/>
  <c r="S18" i="106"/>
  <c r="S11" i="106" s="1"/>
  <c r="R18" i="106"/>
  <c r="E18" i="106"/>
  <c r="S17" i="106"/>
  <c r="R17" i="106"/>
  <c r="T17" i="106" s="1"/>
  <c r="E17" i="106"/>
  <c r="E10" i="106" s="1"/>
  <c r="S16" i="106"/>
  <c r="S9" i="106" s="1"/>
  <c r="R16" i="106"/>
  <c r="E16" i="106"/>
  <c r="D12" i="106"/>
  <c r="S12" i="106" s="1"/>
  <c r="C12" i="106"/>
  <c r="R12" i="106" s="1"/>
  <c r="T12" i="106" s="1"/>
  <c r="E11" i="106"/>
  <c r="D11" i="106"/>
  <c r="C11" i="106"/>
  <c r="S10" i="106"/>
  <c r="D10" i="106"/>
  <c r="C10" i="106"/>
  <c r="D9" i="106"/>
  <c r="D13" i="106" s="1"/>
  <c r="C9" i="106"/>
  <c r="C13" i="106" s="1"/>
  <c r="R24" i="107"/>
  <c r="Q24" i="107"/>
  <c r="R23" i="107"/>
  <c r="Q23" i="107"/>
  <c r="R22" i="107"/>
  <c r="Q22" i="107"/>
  <c r="R21" i="107"/>
  <c r="Q21" i="107"/>
  <c r="R18" i="107"/>
  <c r="Q18" i="107"/>
  <c r="R17" i="107"/>
  <c r="Q17" i="107"/>
  <c r="R16" i="107"/>
  <c r="Q16" i="107"/>
  <c r="R15" i="107"/>
  <c r="Q15" i="107"/>
  <c r="R10" i="107"/>
  <c r="R11" i="106" l="1"/>
  <c r="T10" i="106"/>
  <c r="T23" i="106"/>
  <c r="T28" i="106" s="1"/>
  <c r="T30" i="106" s="1"/>
  <c r="T25" i="106"/>
  <c r="R9" i="106"/>
  <c r="R13" i="106" s="1"/>
  <c r="T20" i="106"/>
  <c r="S16" i="107"/>
  <c r="S15" i="107"/>
  <c r="S17" i="107"/>
  <c r="S22" i="107"/>
  <c r="Q9" i="107"/>
  <c r="S21" i="107"/>
  <c r="S13" i="106"/>
  <c r="S21" i="106"/>
  <c r="S29" i="106" s="1"/>
  <c r="S31" i="106" s="1"/>
  <c r="T18" i="106"/>
  <c r="T11" i="106" s="1"/>
  <c r="E21" i="106"/>
  <c r="E29" i="106" s="1"/>
  <c r="E31" i="106" s="1"/>
  <c r="R21" i="106"/>
  <c r="R29" i="106" s="1"/>
  <c r="R31" i="106" s="1"/>
  <c r="E9" i="106"/>
  <c r="E13" i="106" s="1"/>
  <c r="R10" i="106"/>
  <c r="T16" i="106"/>
  <c r="Q10" i="107"/>
  <c r="S10" i="107" s="1"/>
  <c r="S18" i="107"/>
  <c r="R25" i="107"/>
  <c r="R27" i="107" s="1"/>
  <c r="Q11" i="107"/>
  <c r="S24" i="107"/>
  <c r="Q25" i="107"/>
  <c r="Q27" i="107" s="1"/>
  <c r="S23" i="107"/>
  <c r="R9" i="107"/>
  <c r="R11" i="107"/>
  <c r="R19" i="107"/>
  <c r="R26" i="107" s="1"/>
  <c r="R8" i="107"/>
  <c r="Q8" i="107"/>
  <c r="Q19" i="107"/>
  <c r="S11" i="107" l="1"/>
  <c r="S9" i="107"/>
  <c r="T21" i="106"/>
  <c r="T29" i="106" s="1"/>
  <c r="T31" i="106" s="1"/>
  <c r="T9" i="106"/>
  <c r="T13" i="106" s="1"/>
  <c r="R28" i="107"/>
  <c r="S25" i="107"/>
  <c r="S27" i="107" s="1"/>
  <c r="R12" i="107"/>
  <c r="Q26" i="107"/>
  <c r="S19" i="107"/>
  <c r="S8" i="107"/>
  <c r="S12" i="107" s="1"/>
  <c r="Q12" i="107"/>
  <c r="Q28" i="107" l="1"/>
  <c r="S26" i="107"/>
  <c r="S28" i="107" s="1"/>
  <c r="T23" i="175" l="1"/>
  <c r="T15" i="175"/>
  <c r="F21" i="185" l="1"/>
  <c r="E21" i="185"/>
  <c r="C21" i="185"/>
  <c r="B21" i="185"/>
  <c r="J20" i="185"/>
  <c r="H20" i="185"/>
  <c r="G20" i="185"/>
  <c r="F20" i="185"/>
  <c r="E20" i="185"/>
  <c r="D20" i="185"/>
  <c r="C20" i="185"/>
  <c r="B20" i="185"/>
  <c r="I19" i="185"/>
  <c r="H19" i="185"/>
  <c r="H21" i="185" s="1"/>
  <c r="G19" i="185"/>
  <c r="G21" i="185" s="1"/>
  <c r="F19" i="185"/>
  <c r="E19" i="185"/>
  <c r="D19" i="185"/>
  <c r="D21" i="185" s="1"/>
  <c r="C19" i="185"/>
  <c r="B19" i="185"/>
  <c r="J18" i="185"/>
  <c r="I18" i="185"/>
  <c r="I20" i="185" s="1"/>
  <c r="I21" i="185" s="1"/>
  <c r="H18" i="185"/>
  <c r="G18" i="185"/>
  <c r="F18" i="185"/>
  <c r="E18" i="185"/>
  <c r="D18" i="185"/>
  <c r="C18" i="185"/>
  <c r="B18" i="185"/>
  <c r="J17" i="185"/>
  <c r="I17" i="185"/>
  <c r="H17" i="185"/>
  <c r="G17" i="185"/>
  <c r="D17" i="185"/>
  <c r="J15" i="185"/>
  <c r="J19" i="185" s="1"/>
  <c r="J21" i="185" s="1"/>
  <c r="I15" i="185"/>
  <c r="H15" i="185"/>
  <c r="G15" i="185"/>
  <c r="F15" i="185"/>
  <c r="E15" i="185"/>
  <c r="D15" i="185"/>
  <c r="C15" i="185"/>
  <c r="B15" i="185"/>
  <c r="J14" i="185"/>
  <c r="I14" i="185"/>
  <c r="H14" i="185"/>
  <c r="G14" i="185"/>
  <c r="D14" i="185"/>
  <c r="J11" i="185"/>
  <c r="I11" i="185"/>
  <c r="H11" i="185"/>
  <c r="G11" i="185"/>
  <c r="F11" i="185"/>
  <c r="E11" i="185"/>
  <c r="D11" i="185"/>
  <c r="C11" i="185"/>
  <c r="B11" i="185"/>
  <c r="J10" i="185"/>
  <c r="I10" i="185"/>
  <c r="H10" i="185"/>
  <c r="G10" i="185"/>
  <c r="D10" i="185"/>
  <c r="AC69" i="158" l="1"/>
  <c r="B25" i="179" l="1"/>
  <c r="E25" i="179"/>
  <c r="F25" i="179"/>
  <c r="D23" i="181"/>
  <c r="C23" i="181"/>
  <c r="B23" i="181"/>
  <c r="C22" i="179"/>
  <c r="B17" i="181"/>
  <c r="C17" i="181"/>
  <c r="D17" i="181"/>
  <c r="B12" i="181"/>
  <c r="C12" i="181"/>
  <c r="D12" i="181"/>
  <c r="D25" i="179" l="1"/>
  <c r="C25" i="179"/>
  <c r="S69" i="158" l="1"/>
  <c r="AE69" i="158" s="1"/>
  <c r="R69" i="158"/>
  <c r="AD69" i="158" s="1"/>
  <c r="Q69" i="158"/>
  <c r="T23" i="165" l="1"/>
  <c r="S23" i="165"/>
  <c r="R23" i="165"/>
  <c r="Q23" i="165"/>
  <c r="P23" i="165"/>
  <c r="O23" i="165"/>
  <c r="N23" i="165"/>
  <c r="M23" i="165"/>
  <c r="M24" i="165" s="1"/>
  <c r="L23" i="165"/>
  <c r="L24" i="165" s="1"/>
  <c r="K23" i="165"/>
  <c r="J23" i="165"/>
  <c r="I23" i="165"/>
  <c r="H23" i="165"/>
  <c r="G23" i="165"/>
  <c r="F23" i="165"/>
  <c r="E23" i="165"/>
  <c r="D23" i="165"/>
  <c r="C23" i="165"/>
  <c r="W22" i="165"/>
  <c r="V22" i="165"/>
  <c r="U22" i="165"/>
  <c r="W21" i="165"/>
  <c r="V21" i="165"/>
  <c r="U21" i="165"/>
  <c r="W20" i="165"/>
  <c r="V20" i="165"/>
  <c r="U20" i="165"/>
  <c r="T18" i="165"/>
  <c r="S18" i="165"/>
  <c r="R18" i="165"/>
  <c r="Q18" i="165"/>
  <c r="P18" i="165"/>
  <c r="O18" i="165"/>
  <c r="J18" i="165"/>
  <c r="I18" i="165"/>
  <c r="G18" i="165"/>
  <c r="F18" i="165"/>
  <c r="D18" i="165"/>
  <c r="C18" i="165"/>
  <c r="V17" i="165"/>
  <c r="U17" i="165"/>
  <c r="K18" i="165"/>
  <c r="V16" i="165"/>
  <c r="U16" i="165"/>
  <c r="W16" i="165"/>
  <c r="V15" i="165"/>
  <c r="U15" i="165"/>
  <c r="H18" i="165"/>
  <c r="H24" i="165" s="1"/>
  <c r="E18" i="165"/>
  <c r="T12" i="165"/>
  <c r="S12" i="165"/>
  <c r="R12" i="165"/>
  <c r="Q12" i="165"/>
  <c r="P12" i="165"/>
  <c r="O12" i="165"/>
  <c r="K12" i="165"/>
  <c r="J12" i="165"/>
  <c r="I12" i="165"/>
  <c r="H12" i="165"/>
  <c r="G12" i="165"/>
  <c r="F12" i="165"/>
  <c r="E12" i="165"/>
  <c r="D12" i="165"/>
  <c r="C12" i="165"/>
  <c r="W11" i="165"/>
  <c r="V11" i="165"/>
  <c r="U11" i="165"/>
  <c r="W10" i="165"/>
  <c r="V10" i="165"/>
  <c r="U10" i="165"/>
  <c r="W9" i="165"/>
  <c r="V9" i="165"/>
  <c r="U9" i="165"/>
  <c r="Q24" i="165" l="1"/>
  <c r="P24" i="165"/>
  <c r="V18" i="165"/>
  <c r="K24" i="165"/>
  <c r="T24" i="165"/>
  <c r="R24" i="165"/>
  <c r="N24" i="165"/>
  <c r="F24" i="165"/>
  <c r="D24" i="165"/>
  <c r="G24" i="165"/>
  <c r="W23" i="165"/>
  <c r="U23" i="165"/>
  <c r="C24" i="165"/>
  <c r="O24" i="165"/>
  <c r="S24" i="165"/>
  <c r="V23" i="165"/>
  <c r="I24" i="165"/>
  <c r="U12" i="165"/>
  <c r="W12" i="165"/>
  <c r="V12" i="165"/>
  <c r="E24" i="165"/>
  <c r="W18" i="165"/>
  <c r="J24" i="165"/>
  <c r="W15" i="165"/>
  <c r="U18" i="165"/>
  <c r="AB73" i="158"/>
  <c r="AA73" i="158"/>
  <c r="Z73" i="158"/>
  <c r="Y73" i="158"/>
  <c r="X73" i="158"/>
  <c r="W73" i="158"/>
  <c r="V73" i="158"/>
  <c r="U73" i="158"/>
  <c r="T73" i="158"/>
  <c r="P73" i="158"/>
  <c r="O73" i="158"/>
  <c r="N73" i="158"/>
  <c r="M73" i="158"/>
  <c r="L73" i="158"/>
  <c r="K73" i="158"/>
  <c r="J73" i="158"/>
  <c r="I73" i="158"/>
  <c r="H73" i="158"/>
  <c r="G73" i="158"/>
  <c r="F73" i="158"/>
  <c r="E73" i="158"/>
  <c r="D73" i="158"/>
  <c r="C73" i="158"/>
  <c r="B73" i="158"/>
  <c r="S72" i="158"/>
  <c r="AE72" i="158" s="1"/>
  <c r="R72" i="158"/>
  <c r="AD72" i="158" s="1"/>
  <c r="Q72" i="158"/>
  <c r="AC72" i="158" s="1"/>
  <c r="S71" i="158"/>
  <c r="AE71" i="158" s="1"/>
  <c r="R71" i="158"/>
  <c r="AD71" i="158" s="1"/>
  <c r="Q71" i="158"/>
  <c r="AC71" i="158" s="1"/>
  <c r="S67" i="158"/>
  <c r="AE67" i="158" s="1"/>
  <c r="R67" i="158"/>
  <c r="AD67" i="158" s="1"/>
  <c r="Q67" i="158"/>
  <c r="AC67" i="158" s="1"/>
  <c r="S66" i="158"/>
  <c r="R66" i="158"/>
  <c r="Q66" i="158"/>
  <c r="Q73" i="158" s="1"/>
  <c r="AE43" i="158"/>
  <c r="AD43" i="158"/>
  <c r="AC43" i="158"/>
  <c r="AB43" i="158"/>
  <c r="AA43" i="158"/>
  <c r="Z43" i="158"/>
  <c r="Y43" i="158"/>
  <c r="X43" i="158"/>
  <c r="W43" i="158"/>
  <c r="V43" i="158"/>
  <c r="U43" i="158"/>
  <c r="T43" i="158"/>
  <c r="P43" i="158"/>
  <c r="O43" i="158"/>
  <c r="N43" i="158"/>
  <c r="M43" i="158"/>
  <c r="L43" i="158"/>
  <c r="K43" i="158"/>
  <c r="J43" i="158"/>
  <c r="I43" i="158"/>
  <c r="H43" i="158"/>
  <c r="G43" i="158"/>
  <c r="F43" i="158"/>
  <c r="E43" i="158"/>
  <c r="D43" i="158"/>
  <c r="C43" i="158"/>
  <c r="B43" i="158"/>
  <c r="AB23" i="158"/>
  <c r="AA23" i="158"/>
  <c r="Z23" i="158"/>
  <c r="Y23" i="158"/>
  <c r="X23" i="158"/>
  <c r="W23" i="158"/>
  <c r="V23" i="158"/>
  <c r="U23" i="158"/>
  <c r="T23" i="158"/>
  <c r="P23" i="158"/>
  <c r="O23" i="158"/>
  <c r="N23" i="158"/>
  <c r="M23" i="158"/>
  <c r="L23" i="158"/>
  <c r="K23" i="158"/>
  <c r="J23" i="158"/>
  <c r="I23" i="158"/>
  <c r="H23" i="158"/>
  <c r="G23" i="158"/>
  <c r="F23" i="158"/>
  <c r="E23" i="158"/>
  <c r="D23" i="158"/>
  <c r="C23" i="158"/>
  <c r="E22" i="181"/>
  <c r="G21" i="181"/>
  <c r="G23" i="181" s="1"/>
  <c r="I20" i="181"/>
  <c r="I22" i="181" s="1"/>
  <c r="G20" i="181"/>
  <c r="G22" i="181" s="1"/>
  <c r="F20" i="181"/>
  <c r="F22" i="181" s="1"/>
  <c r="E20" i="181"/>
  <c r="I19" i="181"/>
  <c r="H19" i="181"/>
  <c r="H20" i="181" s="1"/>
  <c r="H22" i="181" s="1"/>
  <c r="G17" i="181"/>
  <c r="F17" i="181"/>
  <c r="F21" i="181" s="1"/>
  <c r="F23" i="181" s="1"/>
  <c r="E17" i="181"/>
  <c r="E21" i="181" s="1"/>
  <c r="I16" i="181"/>
  <c r="H16" i="181"/>
  <c r="I15" i="181"/>
  <c r="H15" i="181"/>
  <c r="G12" i="181"/>
  <c r="F12" i="181"/>
  <c r="E12" i="181"/>
  <c r="I11" i="181"/>
  <c r="H11" i="181"/>
  <c r="I10" i="181"/>
  <c r="H10" i="181"/>
  <c r="J25" i="179"/>
  <c r="I25" i="179"/>
  <c r="H25" i="179"/>
  <c r="G25" i="179"/>
  <c r="J24" i="179"/>
  <c r="H21" i="179"/>
  <c r="G21" i="179"/>
  <c r="F21" i="179"/>
  <c r="F23" i="179" s="1"/>
  <c r="E21" i="179"/>
  <c r="D21" i="179"/>
  <c r="C21" i="179"/>
  <c r="B21" i="179"/>
  <c r="G20" i="179"/>
  <c r="I20" i="179" s="1"/>
  <c r="I21" i="179" s="1"/>
  <c r="G19" i="179"/>
  <c r="E19" i="179"/>
  <c r="C19" i="179"/>
  <c r="B19" i="179"/>
  <c r="H19" i="179" s="1"/>
  <c r="H18" i="179"/>
  <c r="F18" i="179"/>
  <c r="I17" i="179"/>
  <c r="H17" i="179"/>
  <c r="J17" i="179" s="1"/>
  <c r="D17" i="179"/>
  <c r="D19" i="179" s="1"/>
  <c r="I16" i="179"/>
  <c r="H16" i="179"/>
  <c r="J16" i="179" s="1"/>
  <c r="F13" i="179"/>
  <c r="E13" i="179"/>
  <c r="D13" i="179"/>
  <c r="C13" i="179"/>
  <c r="I13" i="179" s="1"/>
  <c r="J13" i="179" s="1"/>
  <c r="B13" i="179"/>
  <c r="H13" i="179" s="1"/>
  <c r="I12" i="179"/>
  <c r="H12" i="179"/>
  <c r="J12" i="179" s="1"/>
  <c r="G12" i="179"/>
  <c r="I11" i="179"/>
  <c r="H11" i="179"/>
  <c r="J11" i="179" s="1"/>
  <c r="G11" i="179"/>
  <c r="I10" i="179"/>
  <c r="H10" i="179"/>
  <c r="J10" i="179" s="1"/>
  <c r="F20" i="180"/>
  <c r="I19" i="180"/>
  <c r="I21" i="180" s="1"/>
  <c r="F19" i="180"/>
  <c r="F21" i="180" s="1"/>
  <c r="E19" i="180"/>
  <c r="E21" i="180" s="1"/>
  <c r="B19" i="180"/>
  <c r="P18" i="180"/>
  <c r="P20" i="180" s="1"/>
  <c r="O18" i="180"/>
  <c r="O20" i="180" s="1"/>
  <c r="N18" i="180"/>
  <c r="N20" i="180" s="1"/>
  <c r="M18" i="180"/>
  <c r="M20" i="180" s="1"/>
  <c r="L18" i="180"/>
  <c r="L20" i="180" s="1"/>
  <c r="K18" i="180"/>
  <c r="K20" i="180" s="1"/>
  <c r="J18" i="180"/>
  <c r="J20" i="180" s="1"/>
  <c r="I18" i="180"/>
  <c r="I20" i="180" s="1"/>
  <c r="H18" i="180"/>
  <c r="H20" i="180" s="1"/>
  <c r="G18" i="180"/>
  <c r="G20" i="180" s="1"/>
  <c r="F18" i="180"/>
  <c r="E18" i="180"/>
  <c r="E20" i="180" s="1"/>
  <c r="D18" i="180"/>
  <c r="D20" i="180" s="1"/>
  <c r="C18" i="180"/>
  <c r="C20" i="180" s="1"/>
  <c r="B18" i="180"/>
  <c r="B20" i="180" s="1"/>
  <c r="R17" i="180"/>
  <c r="R18" i="180" s="1"/>
  <c r="R20" i="180" s="1"/>
  <c r="Q17" i="180"/>
  <c r="Q18" i="180" s="1"/>
  <c r="Q20" i="180" s="1"/>
  <c r="R16" i="180"/>
  <c r="Q16" i="180"/>
  <c r="S16" i="180" s="1"/>
  <c r="P15" i="180"/>
  <c r="P19" i="180" s="1"/>
  <c r="P21" i="180" s="1"/>
  <c r="O15" i="180"/>
  <c r="O19" i="180" s="1"/>
  <c r="O21" i="180" s="1"/>
  <c r="N15" i="180"/>
  <c r="N19" i="180" s="1"/>
  <c r="N21" i="180" s="1"/>
  <c r="M15" i="180"/>
  <c r="M19" i="180" s="1"/>
  <c r="M21" i="180" s="1"/>
  <c r="L15" i="180"/>
  <c r="L19" i="180" s="1"/>
  <c r="L21" i="180" s="1"/>
  <c r="K15" i="180"/>
  <c r="K19" i="180" s="1"/>
  <c r="K21" i="180" s="1"/>
  <c r="J15" i="180"/>
  <c r="J19" i="180" s="1"/>
  <c r="J21" i="180" s="1"/>
  <c r="I15" i="180"/>
  <c r="H15" i="180"/>
  <c r="H19" i="180" s="1"/>
  <c r="H21" i="180" s="1"/>
  <c r="G15" i="180"/>
  <c r="G19" i="180" s="1"/>
  <c r="G21" i="180" s="1"/>
  <c r="F15" i="180"/>
  <c r="E15" i="180"/>
  <c r="D15" i="180"/>
  <c r="D19" i="180" s="1"/>
  <c r="D21" i="180" s="1"/>
  <c r="C15" i="180"/>
  <c r="C19" i="180" s="1"/>
  <c r="C21" i="180" s="1"/>
  <c r="B15" i="180"/>
  <c r="R14" i="180"/>
  <c r="R15" i="180" s="1"/>
  <c r="R19" i="180" s="1"/>
  <c r="R21" i="180" s="1"/>
  <c r="Q14" i="180"/>
  <c r="S14" i="180" s="1"/>
  <c r="R13" i="180"/>
  <c r="Q13" i="180"/>
  <c r="S13" i="180" s="1"/>
  <c r="S15" i="180" s="1"/>
  <c r="S19" i="180" s="1"/>
  <c r="R10" i="180"/>
  <c r="P10" i="180"/>
  <c r="O10" i="180"/>
  <c r="N10" i="180"/>
  <c r="M10" i="180"/>
  <c r="L10" i="180"/>
  <c r="K10" i="180"/>
  <c r="J10" i="180"/>
  <c r="I10" i="180"/>
  <c r="H10" i="180"/>
  <c r="F10" i="180"/>
  <c r="E10" i="180"/>
  <c r="D10" i="180"/>
  <c r="C10" i="180"/>
  <c r="B10" i="180"/>
  <c r="R9" i="180"/>
  <c r="Q9" i="180"/>
  <c r="S9" i="180" s="1"/>
  <c r="S10" i="180" s="1"/>
  <c r="J15" i="182"/>
  <c r="I15" i="182"/>
  <c r="H15" i="182"/>
  <c r="G15" i="182"/>
  <c r="F15" i="182"/>
  <c r="E15" i="182"/>
  <c r="D15" i="182"/>
  <c r="C15" i="182"/>
  <c r="B15" i="182"/>
  <c r="L14" i="182"/>
  <c r="K14" i="182"/>
  <c r="M14" i="182" s="1"/>
  <c r="J12" i="182"/>
  <c r="J8" i="182" s="1"/>
  <c r="J16" i="182" s="1"/>
  <c r="I12" i="182"/>
  <c r="H12" i="182"/>
  <c r="G12" i="182"/>
  <c r="F12" i="182"/>
  <c r="F8" i="182" s="1"/>
  <c r="F16" i="182" s="1"/>
  <c r="E12" i="182"/>
  <c r="D12" i="182"/>
  <c r="C12" i="182"/>
  <c r="C8" i="182" s="1"/>
  <c r="C16" i="182" s="1"/>
  <c r="B12" i="182"/>
  <c r="B8" i="182" s="1"/>
  <c r="B16" i="182" s="1"/>
  <c r="L11" i="182"/>
  <c r="K11" i="182"/>
  <c r="K12" i="182" s="1"/>
  <c r="G8" i="182"/>
  <c r="G16" i="182" s="1"/>
  <c r="J7" i="182"/>
  <c r="I7" i="182"/>
  <c r="H7" i="182"/>
  <c r="G7" i="182"/>
  <c r="F7" i="182"/>
  <c r="E7" i="182"/>
  <c r="D7" i="182"/>
  <c r="C7" i="182"/>
  <c r="B7" i="182"/>
  <c r="J15" i="164"/>
  <c r="I15" i="164"/>
  <c r="H15" i="164"/>
  <c r="G15" i="164"/>
  <c r="F15" i="164"/>
  <c r="E15" i="164"/>
  <c r="D15" i="164"/>
  <c r="C15" i="164"/>
  <c r="B15" i="164"/>
  <c r="M14" i="164"/>
  <c r="M15" i="164" s="1"/>
  <c r="L14" i="164"/>
  <c r="L15" i="164" s="1"/>
  <c r="K14" i="164"/>
  <c r="K15" i="164" s="1"/>
  <c r="J12" i="164"/>
  <c r="I12" i="164"/>
  <c r="H12" i="164"/>
  <c r="G12" i="164"/>
  <c r="F12" i="164"/>
  <c r="E12" i="164"/>
  <c r="D12" i="164"/>
  <c r="C12" i="164"/>
  <c r="B12" i="164"/>
  <c r="L11" i="164"/>
  <c r="L12" i="164" s="1"/>
  <c r="K11" i="164"/>
  <c r="K12" i="164" s="1"/>
  <c r="K8" i="164"/>
  <c r="K16" i="164" s="1"/>
  <c r="C8" i="164"/>
  <c r="C16" i="164" s="1"/>
  <c r="K7" i="164"/>
  <c r="J7" i="164"/>
  <c r="J8" i="164" s="1"/>
  <c r="J16" i="164" s="1"/>
  <c r="I7" i="164"/>
  <c r="I8" i="164" s="1"/>
  <c r="I16" i="164" s="1"/>
  <c r="H7" i="164"/>
  <c r="H8" i="164" s="1"/>
  <c r="H16" i="164" s="1"/>
  <c r="G7" i="164"/>
  <c r="G8" i="164" s="1"/>
  <c r="G16" i="164" s="1"/>
  <c r="F7" i="164"/>
  <c r="F8" i="164" s="1"/>
  <c r="F16" i="164" s="1"/>
  <c r="E7" i="164"/>
  <c r="E8" i="164" s="1"/>
  <c r="E16" i="164" s="1"/>
  <c r="D7" i="164"/>
  <c r="D8" i="164" s="1"/>
  <c r="D16" i="164" s="1"/>
  <c r="C7" i="164"/>
  <c r="B7" i="164"/>
  <c r="B8" i="164" s="1"/>
  <c r="B16" i="164" s="1"/>
  <c r="D31" i="160"/>
  <c r="C31" i="160"/>
  <c r="B31" i="160"/>
  <c r="D21" i="160"/>
  <c r="C21" i="160"/>
  <c r="B21" i="160"/>
  <c r="D15" i="160"/>
  <c r="C15" i="160"/>
  <c r="B15" i="160"/>
  <c r="D14" i="160"/>
  <c r="C14" i="160"/>
  <c r="B14" i="160"/>
  <c r="D13" i="160"/>
  <c r="C13" i="160"/>
  <c r="B13" i="160"/>
  <c r="D12" i="160"/>
  <c r="C12" i="160"/>
  <c r="B12" i="160"/>
  <c r="D11" i="160"/>
  <c r="C11" i="160"/>
  <c r="B11" i="160"/>
  <c r="D9" i="160"/>
  <c r="C9" i="160"/>
  <c r="B9" i="160"/>
  <c r="D8" i="160"/>
  <c r="C8" i="160"/>
  <c r="B8" i="160"/>
  <c r="H21" i="145"/>
  <c r="E20" i="145"/>
  <c r="F19" i="145"/>
  <c r="B19" i="145"/>
  <c r="G18" i="145"/>
  <c r="G20" i="145" s="1"/>
  <c r="F18" i="145"/>
  <c r="F20" i="145" s="1"/>
  <c r="E18" i="145"/>
  <c r="C18" i="145"/>
  <c r="C20" i="145" s="1"/>
  <c r="B18" i="145"/>
  <c r="B20" i="145" s="1"/>
  <c r="I17" i="145"/>
  <c r="I18" i="145" s="1"/>
  <c r="I20" i="145" s="1"/>
  <c r="H17" i="145"/>
  <c r="H18" i="145" s="1"/>
  <c r="H20" i="145" s="1"/>
  <c r="G17" i="145"/>
  <c r="D17" i="145"/>
  <c r="J17" i="145" s="1"/>
  <c r="J18" i="145" s="1"/>
  <c r="J20" i="145" s="1"/>
  <c r="I15" i="145"/>
  <c r="I19" i="145" s="1"/>
  <c r="I21" i="145" s="1"/>
  <c r="F15" i="145"/>
  <c r="E15" i="145"/>
  <c r="E19" i="145" s="1"/>
  <c r="C15" i="145"/>
  <c r="C19" i="145" s="1"/>
  <c r="C21" i="145" s="1"/>
  <c r="B15" i="145"/>
  <c r="I14" i="145"/>
  <c r="H14" i="145"/>
  <c r="H15" i="145" s="1"/>
  <c r="H19" i="145" s="1"/>
  <c r="G14" i="145"/>
  <c r="G15" i="145" s="1"/>
  <c r="G19" i="145" s="1"/>
  <c r="G21" i="145" s="1"/>
  <c r="D14" i="145"/>
  <c r="D15" i="145" s="1"/>
  <c r="D19" i="145" s="1"/>
  <c r="G11" i="145"/>
  <c r="F11" i="145"/>
  <c r="E11" i="145"/>
  <c r="C11" i="145"/>
  <c r="B11" i="145"/>
  <c r="I10" i="145"/>
  <c r="I11" i="145" s="1"/>
  <c r="H10" i="145"/>
  <c r="H11" i="145" s="1"/>
  <c r="G10" i="145"/>
  <c r="D10" i="145"/>
  <c r="J10" i="145" s="1"/>
  <c r="J11" i="145" s="1"/>
  <c r="L27" i="141"/>
  <c r="K27" i="141"/>
  <c r="M27" i="141" s="1"/>
  <c r="L18" i="141"/>
  <c r="K18" i="141"/>
  <c r="L17" i="141"/>
  <c r="K17" i="141"/>
  <c r="M17" i="141" s="1"/>
  <c r="L16" i="141"/>
  <c r="K16" i="141"/>
  <c r="L15" i="141"/>
  <c r="K15" i="141"/>
  <c r="K19" i="141" s="1"/>
  <c r="K26" i="141" s="1"/>
  <c r="K28" i="141" s="1"/>
  <c r="B79" i="130"/>
  <c r="T77" i="130"/>
  <c r="P77" i="130"/>
  <c r="Q76" i="130"/>
  <c r="L76" i="130"/>
  <c r="L77" i="130" s="1"/>
  <c r="H76" i="130"/>
  <c r="H77" i="130" s="1"/>
  <c r="D76" i="130"/>
  <c r="D77" i="130" s="1"/>
  <c r="U75" i="130"/>
  <c r="T75" i="130"/>
  <c r="S75" i="130"/>
  <c r="R75" i="130"/>
  <c r="R77" i="130" s="1"/>
  <c r="Q75" i="130"/>
  <c r="Q77" i="130" s="1"/>
  <c r="P75" i="130"/>
  <c r="O75" i="130"/>
  <c r="N75" i="130"/>
  <c r="N77" i="130" s="1"/>
  <c r="M75" i="130"/>
  <c r="L75" i="130"/>
  <c r="K75" i="130"/>
  <c r="J75" i="130"/>
  <c r="J77" i="130" s="1"/>
  <c r="I75" i="130"/>
  <c r="H75" i="130"/>
  <c r="G75" i="130"/>
  <c r="F75" i="130"/>
  <c r="F77" i="130" s="1"/>
  <c r="E75" i="130"/>
  <c r="D75" i="130"/>
  <c r="T74" i="130"/>
  <c r="T76" i="130" s="1"/>
  <c r="S74" i="130"/>
  <c r="S76" i="130" s="1"/>
  <c r="Q74" i="130"/>
  <c r="O74" i="130"/>
  <c r="O76" i="130" s="1"/>
  <c r="N74" i="130"/>
  <c r="N76" i="130" s="1"/>
  <c r="M74" i="130"/>
  <c r="M76" i="130" s="1"/>
  <c r="L74" i="130"/>
  <c r="K74" i="130"/>
  <c r="K76" i="130" s="1"/>
  <c r="J74" i="130"/>
  <c r="J76" i="130" s="1"/>
  <c r="I74" i="130"/>
  <c r="I76" i="130" s="1"/>
  <c r="H74" i="130"/>
  <c r="G74" i="130"/>
  <c r="G76" i="130" s="1"/>
  <c r="F74" i="130"/>
  <c r="F76" i="130" s="1"/>
  <c r="E74" i="130"/>
  <c r="E76" i="130" s="1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L33" i="186"/>
  <c r="N32" i="186"/>
  <c r="N34" i="186" s="1"/>
  <c r="L32" i="186"/>
  <c r="H32" i="186"/>
  <c r="F32" i="186"/>
  <c r="F34" i="186" s="1"/>
  <c r="P31" i="186"/>
  <c r="P33" i="186" s="1"/>
  <c r="O31" i="186"/>
  <c r="O33" i="186" s="1"/>
  <c r="N31" i="186"/>
  <c r="N33" i="186" s="1"/>
  <c r="L31" i="186"/>
  <c r="K31" i="186"/>
  <c r="K33" i="186" s="1"/>
  <c r="I31" i="186"/>
  <c r="I33" i="186" s="1"/>
  <c r="H31" i="186"/>
  <c r="H33" i="186" s="1"/>
  <c r="F31" i="186"/>
  <c r="F33" i="186" s="1"/>
  <c r="E31" i="186"/>
  <c r="E33" i="186" s="1"/>
  <c r="R30" i="186"/>
  <c r="Q30" i="186"/>
  <c r="P30" i="186"/>
  <c r="M30" i="186"/>
  <c r="J30" i="186"/>
  <c r="G30" i="186"/>
  <c r="R29" i="186"/>
  <c r="Q29" i="186"/>
  <c r="S29" i="186" s="1"/>
  <c r="P29" i="186"/>
  <c r="M29" i="186"/>
  <c r="J29" i="186"/>
  <c r="G29" i="186"/>
  <c r="R28" i="186"/>
  <c r="Q28" i="186"/>
  <c r="P28" i="186"/>
  <c r="M28" i="186"/>
  <c r="J28" i="186"/>
  <c r="G28" i="186"/>
  <c r="R27" i="186"/>
  <c r="Q27" i="186"/>
  <c r="S27" i="186" s="1"/>
  <c r="P27" i="186"/>
  <c r="M27" i="186"/>
  <c r="J27" i="186"/>
  <c r="G27" i="186"/>
  <c r="R26" i="186"/>
  <c r="R31" i="186" s="1"/>
  <c r="R33" i="186" s="1"/>
  <c r="Q26" i="186"/>
  <c r="Q31" i="186" s="1"/>
  <c r="Q33" i="186" s="1"/>
  <c r="P26" i="186"/>
  <c r="M26" i="186"/>
  <c r="M31" i="186" s="1"/>
  <c r="M33" i="186" s="1"/>
  <c r="J26" i="186"/>
  <c r="J31" i="186" s="1"/>
  <c r="J33" i="186" s="1"/>
  <c r="G26" i="186"/>
  <c r="G31" i="186" s="1"/>
  <c r="G33" i="186" s="1"/>
  <c r="T24" i="186"/>
  <c r="O24" i="186"/>
  <c r="O32" i="186" s="1"/>
  <c r="O34" i="186" s="1"/>
  <c r="N24" i="186"/>
  <c r="L24" i="186"/>
  <c r="K24" i="186"/>
  <c r="K32" i="186" s="1"/>
  <c r="K34" i="186" s="1"/>
  <c r="I24" i="186"/>
  <c r="I32" i="186" s="1"/>
  <c r="I34" i="186" s="1"/>
  <c r="H24" i="186"/>
  <c r="F24" i="186"/>
  <c r="E24" i="186"/>
  <c r="E32" i="186" s="1"/>
  <c r="R23" i="186"/>
  <c r="Q23" i="186"/>
  <c r="S23" i="186" s="1"/>
  <c r="P23" i="186"/>
  <c r="M23" i="186"/>
  <c r="J23" i="186"/>
  <c r="G23" i="186"/>
  <c r="R22" i="186"/>
  <c r="Q22" i="186"/>
  <c r="P22" i="186"/>
  <c r="M22" i="186"/>
  <c r="J22" i="186"/>
  <c r="G22" i="186"/>
  <c r="R21" i="186"/>
  <c r="Q21" i="186"/>
  <c r="S21" i="186" s="1"/>
  <c r="P21" i="186"/>
  <c r="M21" i="186"/>
  <c r="J21" i="186"/>
  <c r="G21" i="186"/>
  <c r="R20" i="186"/>
  <c r="Q20" i="186"/>
  <c r="P20" i="186"/>
  <c r="M20" i="186"/>
  <c r="J20" i="186"/>
  <c r="G20" i="186"/>
  <c r="R19" i="186"/>
  <c r="Q19" i="186"/>
  <c r="P19" i="186"/>
  <c r="P24" i="186" s="1"/>
  <c r="P32" i="186" s="1"/>
  <c r="M19" i="186"/>
  <c r="M24" i="186" s="1"/>
  <c r="M32" i="186" s="1"/>
  <c r="M34" i="186" s="1"/>
  <c r="J19" i="186"/>
  <c r="J24" i="186" s="1"/>
  <c r="J32" i="186" s="1"/>
  <c r="J34" i="186" s="1"/>
  <c r="G19" i="186"/>
  <c r="G24" i="186" s="1"/>
  <c r="G32" i="186" s="1"/>
  <c r="G34" i="186" s="1"/>
  <c r="T16" i="186"/>
  <c r="N16" i="186"/>
  <c r="P15" i="186"/>
  <c r="O15" i="186"/>
  <c r="N15" i="186"/>
  <c r="L15" i="186"/>
  <c r="M15" i="186" s="1"/>
  <c r="K15" i="186"/>
  <c r="I15" i="186"/>
  <c r="H15" i="186"/>
  <c r="J15" i="186" s="1"/>
  <c r="F15" i="186"/>
  <c r="R15" i="186" s="1"/>
  <c r="E15" i="186"/>
  <c r="G15" i="186" s="1"/>
  <c r="Q15" i="186"/>
  <c r="S15" i="186" s="1"/>
  <c r="O14" i="186"/>
  <c r="N14" i="186"/>
  <c r="P14" i="186" s="1"/>
  <c r="L14" i="186"/>
  <c r="K14" i="186"/>
  <c r="M14" i="186" s="1"/>
  <c r="J14" i="186"/>
  <c r="I14" i="186"/>
  <c r="H14" i="186"/>
  <c r="F14" i="186"/>
  <c r="R14" i="186" s="1"/>
  <c r="E14" i="186"/>
  <c r="G14" i="186" s="1"/>
  <c r="P13" i="186"/>
  <c r="O13" i="186"/>
  <c r="N13" i="186"/>
  <c r="L13" i="186"/>
  <c r="K13" i="186"/>
  <c r="I13" i="186"/>
  <c r="H13" i="186"/>
  <c r="J13" i="186" s="1"/>
  <c r="F13" i="186"/>
  <c r="R13" i="186" s="1"/>
  <c r="E13" i="186"/>
  <c r="G13" i="186" s="1"/>
  <c r="Q13" i="186"/>
  <c r="O12" i="186"/>
  <c r="N12" i="186"/>
  <c r="P12" i="186" s="1"/>
  <c r="L12" i="186"/>
  <c r="K12" i="186"/>
  <c r="M12" i="186" s="1"/>
  <c r="J12" i="186"/>
  <c r="I12" i="186"/>
  <c r="H12" i="186"/>
  <c r="F12" i="186"/>
  <c r="R12" i="186" s="1"/>
  <c r="E12" i="186"/>
  <c r="G12" i="186" s="1"/>
  <c r="P11" i="186"/>
  <c r="P16" i="186" s="1"/>
  <c r="O11" i="186"/>
  <c r="O16" i="186" s="1"/>
  <c r="N11" i="186"/>
  <c r="L11" i="186"/>
  <c r="L16" i="186" s="1"/>
  <c r="K11" i="186"/>
  <c r="K16" i="186" s="1"/>
  <c r="I11" i="186"/>
  <c r="I16" i="186" s="1"/>
  <c r="H11" i="186"/>
  <c r="F11" i="186"/>
  <c r="R11" i="186" s="1"/>
  <c r="E11" i="186"/>
  <c r="E16" i="186" s="1"/>
  <c r="Q11" i="186"/>
  <c r="C26" i="110"/>
  <c r="I25" i="110"/>
  <c r="I27" i="110" s="1"/>
  <c r="H25" i="110"/>
  <c r="H27" i="110" s="1"/>
  <c r="F25" i="110"/>
  <c r="F27" i="110" s="1"/>
  <c r="E25" i="110"/>
  <c r="E27" i="110" s="1"/>
  <c r="C25" i="110"/>
  <c r="C27" i="110" s="1"/>
  <c r="B25" i="110"/>
  <c r="B27" i="110" s="1"/>
  <c r="L22" i="110"/>
  <c r="K22" i="110"/>
  <c r="J22" i="110"/>
  <c r="G22" i="110"/>
  <c r="M22" i="110" s="1"/>
  <c r="D22" i="110"/>
  <c r="L21" i="110"/>
  <c r="K21" i="110"/>
  <c r="J21" i="110"/>
  <c r="G21" i="110"/>
  <c r="M21" i="110" s="1"/>
  <c r="D21" i="110"/>
  <c r="L20" i="110"/>
  <c r="L25" i="110" s="1"/>
  <c r="L27" i="110" s="1"/>
  <c r="K20" i="110"/>
  <c r="K25" i="110" s="1"/>
  <c r="K27" i="110" s="1"/>
  <c r="J20" i="110"/>
  <c r="J25" i="110" s="1"/>
  <c r="J27" i="110" s="1"/>
  <c r="G20" i="110"/>
  <c r="M20" i="110" s="1"/>
  <c r="D20" i="110"/>
  <c r="D25" i="110" s="1"/>
  <c r="D27" i="110" s="1"/>
  <c r="I18" i="110"/>
  <c r="I26" i="110" s="1"/>
  <c r="I28" i="110" s="1"/>
  <c r="H18" i="110"/>
  <c r="H26" i="110" s="1"/>
  <c r="F18" i="110"/>
  <c r="F26" i="110" s="1"/>
  <c r="E18" i="110"/>
  <c r="E26" i="110" s="1"/>
  <c r="E28" i="110" s="1"/>
  <c r="C18" i="110"/>
  <c r="B18" i="110"/>
  <c r="B26" i="110" s="1"/>
  <c r="L17" i="110"/>
  <c r="K17" i="110"/>
  <c r="J17" i="110"/>
  <c r="G17" i="110"/>
  <c r="M17" i="110" s="1"/>
  <c r="D17" i="110"/>
  <c r="L16" i="110"/>
  <c r="K16" i="110"/>
  <c r="J16" i="110"/>
  <c r="G16" i="110"/>
  <c r="M16" i="110" s="1"/>
  <c r="D16" i="110"/>
  <c r="L15" i="110"/>
  <c r="L18" i="110" s="1"/>
  <c r="L26" i="110" s="1"/>
  <c r="L28" i="110" s="1"/>
  <c r="K15" i="110"/>
  <c r="K18" i="110" s="1"/>
  <c r="K26" i="110" s="1"/>
  <c r="J15" i="110"/>
  <c r="J18" i="110" s="1"/>
  <c r="J26" i="110" s="1"/>
  <c r="G15" i="110"/>
  <c r="M15" i="110" s="1"/>
  <c r="D15" i="110"/>
  <c r="D18" i="110" s="1"/>
  <c r="D26" i="110" s="1"/>
  <c r="D28" i="110" s="1"/>
  <c r="K11" i="110"/>
  <c r="J11" i="110"/>
  <c r="I11" i="110"/>
  <c r="H11" i="110"/>
  <c r="G11" i="110"/>
  <c r="M11" i="110" s="1"/>
  <c r="F11" i="110"/>
  <c r="E11" i="110"/>
  <c r="D11" i="110"/>
  <c r="C11" i="110"/>
  <c r="L11" i="110" s="1"/>
  <c r="B11" i="110"/>
  <c r="K10" i="110"/>
  <c r="J10" i="110"/>
  <c r="I10" i="110"/>
  <c r="H10" i="110"/>
  <c r="G10" i="110"/>
  <c r="M10" i="110" s="1"/>
  <c r="F10" i="110"/>
  <c r="E10" i="110"/>
  <c r="D10" i="110"/>
  <c r="C10" i="110"/>
  <c r="L10" i="110" s="1"/>
  <c r="B10" i="110"/>
  <c r="K9" i="110"/>
  <c r="K12" i="110" s="1"/>
  <c r="J9" i="110"/>
  <c r="J12" i="110" s="1"/>
  <c r="I9" i="110"/>
  <c r="I12" i="110" s="1"/>
  <c r="H9" i="110"/>
  <c r="H12" i="110" s="1"/>
  <c r="G9" i="110"/>
  <c r="G12" i="110" s="1"/>
  <c r="F9" i="110"/>
  <c r="F12" i="110" s="1"/>
  <c r="E9" i="110"/>
  <c r="E12" i="110" s="1"/>
  <c r="D9" i="110"/>
  <c r="D12" i="110" s="1"/>
  <c r="C9" i="110"/>
  <c r="L9" i="110" s="1"/>
  <c r="L12" i="110" s="1"/>
  <c r="B9" i="110"/>
  <c r="B12" i="110" s="1"/>
  <c r="R16" i="186" l="1"/>
  <c r="S13" i="186"/>
  <c r="R24" i="186"/>
  <c r="R32" i="186" s="1"/>
  <c r="R34" i="186" s="1"/>
  <c r="S20" i="186"/>
  <c r="M16" i="141"/>
  <c r="M18" i="141"/>
  <c r="L7" i="182"/>
  <c r="E8" i="182"/>
  <c r="E16" i="182" s="1"/>
  <c r="I8" i="182"/>
  <c r="I16" i="182" s="1"/>
  <c r="M11" i="182"/>
  <c r="M7" i="182" s="1"/>
  <c r="L15" i="182"/>
  <c r="K15" i="182"/>
  <c r="K8" i="182" s="1"/>
  <c r="K16" i="182" s="1"/>
  <c r="D8" i="182"/>
  <c r="D16" i="182" s="1"/>
  <c r="H8" i="182"/>
  <c r="H16" i="182" s="1"/>
  <c r="K7" i="182"/>
  <c r="M15" i="182"/>
  <c r="C38" i="160"/>
  <c r="B10" i="160"/>
  <c r="B16" i="160" s="1"/>
  <c r="D38" i="160"/>
  <c r="B38" i="160"/>
  <c r="D10" i="160"/>
  <c r="D16" i="160" s="1"/>
  <c r="S22" i="186"/>
  <c r="V24" i="165"/>
  <c r="W24" i="165"/>
  <c r="U24" i="165"/>
  <c r="M15" i="141"/>
  <c r="L19" i="141"/>
  <c r="R73" i="158"/>
  <c r="I17" i="181"/>
  <c r="I21" i="181" s="1"/>
  <c r="J15" i="181"/>
  <c r="I12" i="181"/>
  <c r="J11" i="181"/>
  <c r="J10" i="181"/>
  <c r="Q43" i="158"/>
  <c r="AF43" i="158" s="1"/>
  <c r="B77" i="158" s="1"/>
  <c r="R23" i="158"/>
  <c r="AD23" i="158" s="1"/>
  <c r="R43" i="158"/>
  <c r="AG43" i="158" s="1"/>
  <c r="C77" i="158" s="1"/>
  <c r="AD66" i="158"/>
  <c r="AD73" i="158" s="1"/>
  <c r="C78" i="158" s="1"/>
  <c r="Q23" i="158"/>
  <c r="AC23" i="158" s="1"/>
  <c r="K28" i="110"/>
  <c r="B28" i="110"/>
  <c r="H28" i="110"/>
  <c r="M18" i="110"/>
  <c r="M26" i="110" s="1"/>
  <c r="J28" i="110"/>
  <c r="F28" i="110"/>
  <c r="M25" i="110"/>
  <c r="M27" i="110" s="1"/>
  <c r="C28" i="110"/>
  <c r="C12" i="110"/>
  <c r="G25" i="110"/>
  <c r="G27" i="110" s="1"/>
  <c r="Q12" i="186"/>
  <c r="S12" i="186" s="1"/>
  <c r="H16" i="186"/>
  <c r="J11" i="186"/>
  <c r="J16" i="186" s="1"/>
  <c r="F16" i="186"/>
  <c r="S28" i="186"/>
  <c r="L34" i="186"/>
  <c r="G77" i="130"/>
  <c r="K77" i="130"/>
  <c r="O77" i="130"/>
  <c r="S77" i="130"/>
  <c r="U77" i="130" s="1"/>
  <c r="M9" i="110"/>
  <c r="M12" i="110" s="1"/>
  <c r="G18" i="110"/>
  <c r="G26" i="110" s="1"/>
  <c r="G28" i="110" s="1"/>
  <c r="P34" i="186"/>
  <c r="S11" i="186"/>
  <c r="Q14" i="186"/>
  <c r="S14" i="186" s="1"/>
  <c r="M13" i="186"/>
  <c r="Q24" i="186"/>
  <c r="S19" i="186"/>
  <c r="E34" i="186"/>
  <c r="S30" i="186"/>
  <c r="H34" i="186"/>
  <c r="E77" i="130"/>
  <c r="I77" i="130"/>
  <c r="M77" i="130"/>
  <c r="M11" i="186"/>
  <c r="M16" i="186" s="1"/>
  <c r="S26" i="186"/>
  <c r="U74" i="130"/>
  <c r="U76" i="130" s="1"/>
  <c r="G11" i="186"/>
  <c r="G16" i="186" s="1"/>
  <c r="E21" i="145"/>
  <c r="B21" i="145"/>
  <c r="J14" i="145"/>
  <c r="J15" i="145" s="1"/>
  <c r="J19" i="145" s="1"/>
  <c r="J21" i="145" s="1"/>
  <c r="F21" i="145"/>
  <c r="D11" i="145"/>
  <c r="D18" i="145"/>
  <c r="D20" i="145" s="1"/>
  <c r="D21" i="145" s="1"/>
  <c r="C10" i="160"/>
  <c r="C16" i="160" s="1"/>
  <c r="M11" i="164"/>
  <c r="L7" i="164"/>
  <c r="L8" i="164" s="1"/>
  <c r="L16" i="164" s="1"/>
  <c r="L12" i="182"/>
  <c r="L8" i="182" s="1"/>
  <c r="L16" i="182" s="1"/>
  <c r="B21" i="180"/>
  <c r="I18" i="179"/>
  <c r="I22" i="179" s="1"/>
  <c r="F22" i="179"/>
  <c r="F24" i="179" s="1"/>
  <c r="I23" i="181"/>
  <c r="Q10" i="180"/>
  <c r="Q15" i="180"/>
  <c r="Q19" i="180" s="1"/>
  <c r="Q21" i="180" s="1"/>
  <c r="S17" i="180"/>
  <c r="S18" i="180" s="1"/>
  <c r="S20" i="180" s="1"/>
  <c r="S21" i="180" s="1"/>
  <c r="J18" i="179"/>
  <c r="F19" i="179"/>
  <c r="H17" i="181"/>
  <c r="H21" i="181" s="1"/>
  <c r="H23" i="181" s="1"/>
  <c r="J16" i="181"/>
  <c r="J17" i="181" s="1"/>
  <c r="J21" i="181" s="1"/>
  <c r="G13" i="179"/>
  <c r="I19" i="179"/>
  <c r="J19" i="179" s="1"/>
  <c r="J21" i="179"/>
  <c r="E23" i="181"/>
  <c r="S23" i="158"/>
  <c r="AE23" i="158" s="1"/>
  <c r="D76" i="158" s="1"/>
  <c r="S73" i="158"/>
  <c r="AE66" i="158"/>
  <c r="AE73" i="158" s="1"/>
  <c r="D78" i="158" s="1"/>
  <c r="H12" i="181"/>
  <c r="J19" i="181"/>
  <c r="J20" i="181" s="1"/>
  <c r="J22" i="181" s="1"/>
  <c r="S43" i="158"/>
  <c r="AH43" i="158" s="1"/>
  <c r="AC66" i="158"/>
  <c r="AC73" i="158" s="1"/>
  <c r="B78" i="158" s="1"/>
  <c r="S31" i="186" l="1"/>
  <c r="S33" i="186" s="1"/>
  <c r="M19" i="141"/>
  <c r="M26" i="141" s="1"/>
  <c r="M28" i="141" s="1"/>
  <c r="L26" i="141"/>
  <c r="L28" i="141" s="1"/>
  <c r="B76" i="158"/>
  <c r="B79" i="158" s="1"/>
  <c r="C76" i="158"/>
  <c r="C79" i="158" s="1"/>
  <c r="J12" i="181"/>
  <c r="M12" i="164"/>
  <c r="M7" i="164"/>
  <c r="M8" i="164" s="1"/>
  <c r="M16" i="164" s="1"/>
  <c r="M28" i="110"/>
  <c r="D79" i="158"/>
  <c r="S16" i="186"/>
  <c r="Q32" i="186"/>
  <c r="Q34" i="186" s="1"/>
  <c r="S24" i="186"/>
  <c r="S32" i="186" s="1"/>
  <c r="S34" i="186" s="1"/>
  <c r="M12" i="182"/>
  <c r="M8" i="182" s="1"/>
  <c r="M16" i="182" s="1"/>
  <c r="J23" i="181"/>
  <c r="Q16" i="186"/>
  <c r="N8" i="159" l="1"/>
  <c r="N25" i="159" s="1"/>
  <c r="O8" i="159"/>
  <c r="O25" i="159" s="1"/>
  <c r="P8" i="159" l="1"/>
  <c r="P25" i="159" s="1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<sst xmlns="http://schemas.openxmlformats.org/spreadsheetml/2006/main" count="3707" uniqueCount="414">
  <si>
    <t>Медицинская академия имени С.И.Георгиевского</t>
  </si>
  <si>
    <t>Факультет/направление подготовки</t>
  </si>
  <si>
    <t>1</t>
  </si>
  <si>
    <t>2</t>
  </si>
  <si>
    <t>3</t>
  </si>
  <si>
    <t>4</t>
  </si>
  <si>
    <t>Всего  специалитет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</si>
  <si>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</si>
  <si>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</si>
  <si>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</si>
  <si>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</si>
  <si>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31.05.01 Лечебное дело</t>
  </si>
  <si>
    <t>31.05.02 Педиатрия</t>
  </si>
  <si>
    <t>31.05.03 Стоматология</t>
  </si>
  <si>
    <t>Итого по направлениям подготовки</t>
  </si>
  <si>
    <t>В том числе:</t>
  </si>
  <si>
    <t>Граждане России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</si>
  <si>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</si>
  <si>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</si>
  <si>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</si>
  <si>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Всего:</t>
  </si>
  <si>
    <t>ИНСТИТУТ "АКАДЕМИЯ СТРОИТЕЛЬСТВА И АРХИТЕКТУРЫ"</t>
  </si>
  <si>
    <t>Всего  бакалавры</t>
  </si>
  <si>
    <t>07.03.04 Градостроительство</t>
  </si>
  <si>
    <t>08.03.01Строительство</t>
  </si>
  <si>
    <t>15.03.04 Автоматизация технологических процессов и производств</t>
  </si>
  <si>
    <t>20.03.02 Природообустройство и водопользование</t>
  </si>
  <si>
    <t>Итого по направлениям подготовки:</t>
  </si>
  <si>
    <t xml:space="preserve"> 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</si>
  <si>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</si>
  <si>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</si>
  <si>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</si>
  <si>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08.03.01 Строительство</t>
  </si>
  <si>
    <t>13.03.02 Электроэнергетика и электротехника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</si>
  <si>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</si>
  <si>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</si>
  <si>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</si>
  <si>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</si>
  <si>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</si>
  <si>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МАГИСТР</t>
  </si>
  <si>
    <t>07.04.04 Градостроительство</t>
  </si>
  <si>
    <t>08.04.01 Строительство</t>
  </si>
  <si>
    <t>20.04.02 Природообустройство и водопользование</t>
  </si>
  <si>
    <t>АКАДЕМИЯ СТРОИТЕЛЬСТВА И АРХИТЕКТУРЫ</t>
  </si>
  <si>
    <t>Контингент заочной формы обучения на 01.07.2021 г.(Магистры)</t>
  </si>
  <si>
    <t>3 год обучения</t>
  </si>
  <si>
    <t>выпуск 2025</t>
  </si>
  <si>
    <t>выпуск 2024</t>
  </si>
  <si>
    <t>выпуск 2023</t>
  </si>
  <si>
    <t>выпуск 2022</t>
  </si>
  <si>
    <t>Итого Бакалавры</t>
  </si>
  <si>
    <t>На основе догов.о платных образов.услугах</t>
  </si>
  <si>
    <t>Свод по направлениям подготовкии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</si>
  <si>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</si>
  <si>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</si>
  <si>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</si>
  <si>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</si>
  <si>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35.03.10 Ландшафтная архитектура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</si>
  <si>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</si>
  <si>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</si>
  <si>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</si>
  <si>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</si>
  <si>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</si>
  <si>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Граждане иностранных государст(вкл.Украину)</t>
  </si>
  <si>
    <t xml:space="preserve">  </t>
  </si>
  <si>
    <t>35.03.10 Агроинженерия</t>
  </si>
  <si>
    <t>Итого граждане иностранных государст(вкл.Украину)</t>
  </si>
  <si>
    <t>Всего по АТА</t>
  </si>
  <si>
    <t>выпуск 2026</t>
  </si>
  <si>
    <t>27.03.03 Системный анализ и управление</t>
  </si>
  <si>
    <t>19.03.02 Продукты питания животного происхождения</t>
  </si>
  <si>
    <t xml:space="preserve">          </t>
  </si>
  <si>
    <t>Итого граждан России: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</si>
  <si>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</si>
  <si>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</si>
  <si>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</si>
  <si>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</si>
  <si>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</si>
  <si>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 xml:space="preserve">Итого магистров </t>
  </si>
  <si>
    <t>магистр</t>
  </si>
  <si>
    <t>35.04.04 Агрономия</t>
  </si>
  <si>
    <t>35.04.05 Садоводство</t>
  </si>
  <si>
    <t>21.04.02 Землеустройство и кадастры</t>
  </si>
  <si>
    <t>35.04.09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</si>
  <si>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</si>
  <si>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</si>
  <si>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</si>
  <si>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</si>
  <si>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выпуск 2021</t>
  </si>
  <si>
    <t>ФГАОУ ВО "КФУ им. В.И. Вернадского"</t>
  </si>
  <si>
    <t>ИНСТИТУТ ЭКОНОМИКИ И УПРАВЛЕНИЯ</t>
  </si>
  <si>
    <t>(структурное подразделение)</t>
  </si>
  <si>
    <t>38.03.02 Менеджмент</t>
  </si>
  <si>
    <t>38.03.03 Управление персоналом</t>
  </si>
  <si>
    <t>38.03.04 Государственное и муниципальное управление</t>
  </si>
  <si>
    <t>38.03.06 Торговое дело</t>
  </si>
  <si>
    <t>Итого граждан России</t>
  </si>
  <si>
    <t>ФГАОУ ВО "КФУ им. Вернадского"</t>
  </si>
  <si>
    <t>38.03.01 Экономика</t>
  </si>
  <si>
    <t xml:space="preserve">     </t>
  </si>
  <si>
    <t>38.03.01; 02;03;04;06 Экономика</t>
  </si>
  <si>
    <t>38.04.01 Экономика</t>
  </si>
  <si>
    <t>38.04.02 Менеджмент</t>
  </si>
  <si>
    <t>38.04.03 Управление персоналом</t>
  </si>
  <si>
    <t>38.04.04 Государственное и муниципальное управление</t>
  </si>
  <si>
    <t>38.04.06 Торговое дело</t>
  </si>
  <si>
    <t>38.04.08 Финансы и кредит</t>
  </si>
  <si>
    <t>Контингент очной формы обучения на</t>
  </si>
  <si>
    <t>(Бакалавры)</t>
  </si>
  <si>
    <t>01.03.01</t>
  </si>
  <si>
    <t>Математика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</si>
  <si>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</si>
  <si>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</si>
  <si>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</si>
  <si>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</si>
  <si>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</si>
  <si>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</si>
  <si>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</si>
  <si>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</si>
  <si>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</si>
  <si>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</si>
  <si>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</si>
  <si>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</si>
  <si>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</si>
  <si>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</si>
  <si>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</si>
  <si>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</si>
  <si>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</si>
  <si>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</si>
  <si>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</si>
  <si>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</si>
  <si>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</si>
  <si>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</si>
  <si>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</si>
  <si>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</si>
  <si>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</si>
  <si>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</si>
  <si>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</si>
  <si>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</si>
  <si>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</si>
  <si>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</si>
  <si>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</si>
  <si>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</si>
  <si>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</si>
  <si>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</si>
  <si>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</si>
  <si>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</si>
  <si>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</si>
  <si>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</si>
  <si>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</si>
  <si>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</si>
  <si>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</si>
  <si>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 и народные промыслы</t>
  </si>
  <si>
    <t>Гуманитарно-педагогическая академия (филиал) ФГАОУ ВО «КФУ им. В. И. Вернадского» в г. Ялте</t>
  </si>
  <si>
    <t>Контингент очно-заочной формы обучения на</t>
  </si>
  <si>
    <t>Контингент заочной формы обучения на</t>
  </si>
  <si>
    <t xml:space="preserve">Контингент очной формы обучения на </t>
  </si>
  <si>
    <t>(Специалитет)</t>
  </si>
  <si>
    <t>Всего  специалисты</t>
  </si>
  <si>
    <t>44.05.01</t>
  </si>
  <si>
    <t>Педагогика и психология девиантного поведения</t>
  </si>
  <si>
    <t>54.05.02</t>
  </si>
  <si>
    <t>Живопись</t>
  </si>
  <si>
    <t xml:space="preserve">Контингент заочной формы обучения на </t>
  </si>
  <si>
    <t>(Магистры)</t>
  </si>
  <si>
    <t>37.04.01</t>
  </si>
  <si>
    <t>38.04.01</t>
  </si>
  <si>
    <t>38.04.02</t>
  </si>
  <si>
    <t>44.04.01</t>
  </si>
  <si>
    <t>44.04.02</t>
  </si>
  <si>
    <t>45.04.01</t>
  </si>
  <si>
    <t>54.04.01</t>
  </si>
  <si>
    <t>38.04.08</t>
  </si>
  <si>
    <t>Финансы и кредит</t>
  </si>
  <si>
    <t>46.04.01</t>
  </si>
  <si>
    <t>53.04.01</t>
  </si>
  <si>
    <t>53.04.02</t>
  </si>
  <si>
    <t>53.04.03</t>
  </si>
  <si>
    <t>53.04.04</t>
  </si>
  <si>
    <t>53.04.06</t>
  </si>
  <si>
    <t>Итого граждан Росии</t>
  </si>
  <si>
    <t>Евпаторийский институт социальных наук (филиал)</t>
  </si>
  <si>
    <t>Направление подготовки</t>
  </si>
  <si>
    <t>4 год обучения</t>
  </si>
  <si>
    <t>44.03.01 Педагогическое образование</t>
  </si>
  <si>
    <t>44.03.02 Психолого-педагогическое образование</t>
  </si>
  <si>
    <t>45.03.01 Филология</t>
  </si>
  <si>
    <t>46.03.01 История</t>
  </si>
  <si>
    <t>5 год обучения</t>
  </si>
  <si>
    <t>Всего  бакалавров</t>
  </si>
  <si>
    <t>44.04.02 Психолого-педагогическое образование</t>
  </si>
  <si>
    <t>45.04.01 Филология</t>
  </si>
  <si>
    <t>44.04.01 Педагогическое образование</t>
  </si>
  <si>
    <t>46.04.01 История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</si>
  <si>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</si>
  <si>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</si>
  <si>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</si>
  <si>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>37.03.01 Психология</t>
  </si>
  <si>
    <t xml:space="preserve">38.03.02 Менеджмент </t>
  </si>
  <si>
    <t>40.03.01  Юриспруденция</t>
  </si>
  <si>
    <t>43.03.02 Туризм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</si>
  <si>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</si>
  <si>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</si>
  <si>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37.03.01  Психология</t>
  </si>
  <si>
    <t>37.04.01 Психология</t>
  </si>
  <si>
    <t>40.04.01  Юриспруденция</t>
  </si>
  <si>
    <t>43.04.02 Туризм</t>
  </si>
  <si>
    <t xml:space="preserve">49.04.01 Физическая культура  </t>
  </si>
  <si>
    <t>49.04.02 Физическая культура  для лиц с отклонениями в состоянии здоровья (адаптивная физическая культура)</t>
  </si>
  <si>
    <t>Контингент очной формы обучения на 01.12.2019 г. (Магистры)</t>
  </si>
  <si>
    <t>Физико-технический институт</t>
  </si>
  <si>
    <t>01.03.02 Прикладная математика и информатика</t>
  </si>
  <si>
    <t>01.03.04 Прикладная математика</t>
  </si>
  <si>
    <t>03.03.02 Физика</t>
  </si>
  <si>
    <t>03.03.03 Радиофизика</t>
  </si>
  <si>
    <t>09.03.04 Программная инженерия</t>
  </si>
  <si>
    <t>16.03.01 Техническая физика</t>
  </si>
  <si>
    <t>38.03.05 Бизнес-информатика</t>
  </si>
  <si>
    <t>09.03.01 Информатика и вычислительная техника</t>
  </si>
  <si>
    <t>01.04.01 Математика</t>
  </si>
  <si>
    <t>01.04.02 Прикладная математика и информатика</t>
  </si>
  <si>
    <t>01.04.04 Прикладная математика</t>
  </si>
  <si>
    <t>03.04.02 Физика</t>
  </si>
  <si>
    <t>03.04.03 Радиофизика</t>
  </si>
  <si>
    <t>09.04.01 Информатика и вычислительная техника</t>
  </si>
  <si>
    <t>13.04.02 Электроэнергетика и электротехника</t>
  </si>
  <si>
    <t>16.04.01 Техническая физика</t>
  </si>
  <si>
    <t>38.04.05 Бизнес-информатика</t>
  </si>
  <si>
    <t>Институт педагогического образования и менеджмента (филиал) ФГАОУ ВО "КФУ им. В.И. Вернадского" в г. Армянске</t>
  </si>
  <si>
    <t>ИТОГО по подразделению граждане России</t>
  </si>
  <si>
    <t>Таврическая академия (структурное подразделение) ФГАОУ ВО "Крымский федеральный университет имени В.И. Вернадского"</t>
  </si>
  <si>
    <t>04.03.01. Химия</t>
  </si>
  <si>
    <t>05.03.06. Экология и природользование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</si>
  <si>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</si>
  <si>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</si>
  <si>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</si>
  <si>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</si>
  <si>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</si>
  <si>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</si>
  <si>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</si>
  <si>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</si>
  <si>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</si>
  <si>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юриспруденция(уголовное право)</t>
  </si>
  <si>
    <t>41.03.04. Политология</t>
  </si>
  <si>
    <t>43.03.02. Туризм</t>
  </si>
  <si>
    <t>43.03.03 Гостиничное дело</t>
  </si>
  <si>
    <t>46.03.02. Документоведение и архивоведение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</si>
  <si>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</si>
  <si>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</si>
  <si>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49.03.03. Рекреация и спортивно-оздоровительный туризм</t>
  </si>
  <si>
    <t>47.03.01. Философия</t>
  </si>
  <si>
    <t>Итого  БАКАЛАВРЫ ДО</t>
  </si>
  <si>
    <t>05.03.02. География</t>
  </si>
  <si>
    <t>43.03.03.Гостиничное дело</t>
  </si>
  <si>
    <t>49.03.01. Физическая культура</t>
  </si>
  <si>
    <t>49.03.01.Физическая культура для лиц с отклонениями в состоянии здоровья (адаптивная физическая культура)</t>
  </si>
  <si>
    <t>46.03.01. История</t>
  </si>
  <si>
    <t>Итого  БАКАЛАВРЫ ЗО</t>
  </si>
  <si>
    <t>40.03.01 Юриспруденция</t>
  </si>
  <si>
    <t>Итого  БАКАЛАВРЫ ОЗ</t>
  </si>
  <si>
    <t>05.04.02. География</t>
  </si>
  <si>
    <t>05.04.06. Экология и природользование</t>
  </si>
  <si>
    <t>06.04.01. Биология</t>
  </si>
  <si>
    <t>35.04.09. Ландшафтная архитектура</t>
  </si>
  <si>
    <t>37.04.01. Психология</t>
  </si>
  <si>
    <t>40.04.01. Юриспруденция</t>
  </si>
  <si>
    <t>41.04.04. Политология</t>
  </si>
  <si>
    <t>43.04.02. Туризм</t>
  </si>
  <si>
    <t>46.04.01. История</t>
  </si>
  <si>
    <t>47.04.01. Философия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</si>
  <si>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</si>
  <si>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</si>
  <si>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49.04.03. Спорт</t>
  </si>
  <si>
    <t>Итого  МАГИСТРЫ ДО</t>
  </si>
  <si>
    <t>05.04.06 Экология и природопользование</t>
  </si>
  <si>
    <t>Итого  МАГИСТРЫ ЗО</t>
  </si>
  <si>
    <t xml:space="preserve">Контингент очно-заочной формы обучения на 01.04.2021г. (Магистры) </t>
  </si>
  <si>
    <t>Итого  МАГИСТРЫ ОЗ</t>
  </si>
  <si>
    <t>Институт медиакоммуникаций, медиатехнологий и дизайна</t>
  </si>
  <si>
    <t xml:space="preserve">42.03.01. Реклама и связи с общественностью </t>
  </si>
  <si>
    <t>29.03.03 Технология полиграфического и упаковочного производства</t>
  </si>
  <si>
    <t>51.03.01 Культурология</t>
  </si>
  <si>
    <t>42.03.02. Журналистика</t>
  </si>
  <si>
    <t>42.03.03. Издательское дело</t>
  </si>
  <si>
    <t>Институт медиакоммуникаций, медиатехнологий и дизайна(структурное подразделение) ФГАОУ ВО "Крымский федеральный университет имени В.И. Вернадского"</t>
  </si>
  <si>
    <t>5(специалисты)</t>
  </si>
  <si>
    <t>5(магистры)</t>
  </si>
  <si>
    <t>54.05.03. Графика</t>
  </si>
  <si>
    <t>Итого  СПЕЦИАЛИСТЫ ДО</t>
  </si>
  <si>
    <t xml:space="preserve">Институт медиакоммуникаций, медиатехнологий и дизайна </t>
  </si>
  <si>
    <t>Институт филологии (структурное подразделение) ФГАОУ ВО "Крымский федеральный университет имени В.И. Вернадского"</t>
  </si>
  <si>
    <t>45.03.01. Филология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</si>
  <si>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</si>
  <si>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</si>
  <si>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</si>
  <si>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</si>
  <si>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и переводоведение (славянские языки))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</si>
  <si>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</si>
  <si>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</si>
  <si>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литература. Английский язык)</t>
  </si>
  <si>
    <t>Филология (Крымскотатарский язык и литература. Английский язык)</t>
  </si>
  <si>
    <t>Филология (Турецкий язык и литература. Английский язык)</t>
  </si>
  <si>
    <t>Филология (Персидский язык и литература. Английский язык)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</si>
  <si>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</si>
  <si>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</si>
  <si>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</si>
  <si>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</si>
  <si>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(Арабская филология)</t>
  </si>
  <si>
    <t>Филология (Крымскотатарская филология)</t>
  </si>
  <si>
    <t>Филология (Персидская филология)</t>
  </si>
  <si>
    <t>Филология (Турецкая филология)</t>
  </si>
  <si>
    <t>Филология (Крымскотатарсая филология)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</si>
  <si>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</si>
  <si>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Филология (Крымскотатарский язык и литература. Английский язык )</t>
  </si>
  <si>
    <t>Филология (Язык и литература (крымскотатарский))</t>
  </si>
  <si>
    <t>45.04.01. Филология</t>
  </si>
  <si>
    <t>Филология (Перевод английский )</t>
  </si>
  <si>
    <t>Филология (Перевод немецкий )</t>
  </si>
  <si>
    <t>Филология (Перевод французский )</t>
  </si>
  <si>
    <t>Филология (Методика преподавания русского языка как иностранного)</t>
  </si>
  <si>
    <t>Филология (Русская литература)</t>
  </si>
  <si>
    <t>Филология (Русский язык в современном мире)</t>
  </si>
  <si>
    <t>Филология (Украинская филология в кросскультурном взаимодействии)</t>
  </si>
  <si>
    <t>Филология (межкультурная коммуникацич и украинско-английский перевод)</t>
  </si>
  <si>
    <t>Филология (Петрсидский язык и литература)</t>
  </si>
  <si>
    <t>Филология ( Перевод немецкий )</t>
  </si>
  <si>
    <t>Сводная ведомость контингента по Очной форме обучения КФУ имени В.И. Вернадского</t>
  </si>
  <si>
    <t>Бакалавры и магистры</t>
  </si>
  <si>
    <t>Структурное подразделение (филиал)</t>
  </si>
  <si>
    <t xml:space="preserve">ВСЕГО </t>
  </si>
  <si>
    <t xml:space="preserve">Всего </t>
  </si>
  <si>
    <t xml:space="preserve">БАКАЛАВРЫ 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</si>
  <si>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</si>
  <si>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</si>
  <si>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</si>
  <si>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</si>
  <si>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</si>
  <si>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Институт  филологии</t>
  </si>
  <si>
    <t>Академия строительства и архитектуры</t>
  </si>
  <si>
    <t xml:space="preserve">Агротехнологическая академия </t>
  </si>
  <si>
    <t>Институт экономики и управления</t>
  </si>
  <si>
    <t>Институт педагогического образования и менеджмента          (г. Армянск)</t>
  </si>
  <si>
    <t>Гуманитарно-педагогическая академия               ( г. Ялта)</t>
  </si>
  <si>
    <t xml:space="preserve">         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</si>
  <si>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</si>
  <si>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</si>
  <si>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формам обучения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</si>
  <si>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</si>
  <si>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</si>
  <si>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</si>
  <si>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</si>
  <si>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за счет договоров об оказан образов. Услуг</t>
  </si>
  <si>
    <t>Гуманитарно-педагогическая академия      (г. Ялта)</t>
  </si>
  <si>
    <t>Структурное подразделение/направление подготовки</t>
  </si>
  <si>
    <t>5</t>
  </si>
  <si>
    <t>6</t>
  </si>
  <si>
    <t>Специалист</t>
  </si>
  <si>
    <t>Гуманитарно-педагогическая академия          ( г. Ялта)</t>
  </si>
  <si>
    <t xml:space="preserve">Итого очная  форма обучения </t>
  </si>
  <si>
    <t>Итого заочная форма обучения:</t>
  </si>
  <si>
    <t>Итого очно-заочная формы обучения:</t>
  </si>
  <si>
    <t>ИТОГО   ВО</t>
  </si>
  <si>
    <t xml:space="preserve">                                    институт "АГРОТЕХНОЛОГИЧЕСКАЯ АКАДЕМИЯ "КФУ</t>
  </si>
  <si>
    <t>институт "АГРОТЕХНОЛОГИЧЕСКАЯ АКАДЕМИЯ" КФУ</t>
  </si>
  <si>
    <t>институт "АГРОТЕХНОЛОГИЧЕСКАЯ АКАДЕМИЯ "КФУ</t>
  </si>
  <si>
    <t>21.03.02 Продукты питания животного происхождения</t>
  </si>
  <si>
    <t>Хореографическое искусство</t>
  </si>
  <si>
    <t>01.03.01 Математика</t>
  </si>
  <si>
    <t>Контингент Заочной формы обучения на 01.11.2021</t>
  </si>
  <si>
    <t>Контингент Дневной формы обучения на 01.11.2021 (специалитет)</t>
  </si>
  <si>
    <t xml:space="preserve">Контингент очной формы обучения на 01.11.2021 г. (Бакалавры) </t>
  </si>
  <si>
    <t xml:space="preserve">Контингент очной формы обучения на 01.11.2021 г. (Специалисты) </t>
  </si>
  <si>
    <t xml:space="preserve">Контингент очной формы обучения на 01.11.2021 г. (Магистры) </t>
  </si>
  <si>
    <t>Институт биотехнических технологий, экологии и фармации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</si>
  <si>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</si>
  <si>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33.05.01 Фармация</t>
  </si>
  <si>
    <t>04.04.01. Химия</t>
  </si>
  <si>
    <t>Институт биотехнических технологий, экологии и фармации 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</si>
  <si>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 ФГАОУ ВО "Крымский федеральный университет имени В.И. Вернадского"</t>
  </si>
  <si>
    <t>01.12.2021 г.</t>
  </si>
  <si>
    <t xml:space="preserve">Контингент заочной формы обучения на 01.12.2021 г. (Бакалавры) </t>
  </si>
  <si>
    <t xml:space="preserve">Контингент очной формы обучения на 01.12.2021 г. (Бакалавры) </t>
  </si>
  <si>
    <t>Контингент очной формы обучения на 01.12.2021 г. (Бакалавры)</t>
  </si>
  <si>
    <t>Контингент заочная форма обучения 01.12.2021 г. (Бакалавры)</t>
  </si>
  <si>
    <t>Контингент очно-заочная форма обучения 01.12.2021 г. (Бакалавры)</t>
  </si>
  <si>
    <t>Контингент очно-заочной формы обучения на 01.12.2021 г. (Магистры)</t>
  </si>
  <si>
    <t>Контингент заочной формы обучения на 01.12.2021 г. (Магистры)</t>
  </si>
  <si>
    <t>Контингент заочной формы обучения на 01.12.2021 г.(Бакалавры)</t>
  </si>
  <si>
    <t>Контингент очной формы обучения на 01.12.2021 г.(Бакалавры)</t>
  </si>
  <si>
    <t>Контингент очной формы обучения на 01.12.2021 г.(Магистры)</t>
  </si>
  <si>
    <t>Контингент заочной формы обучения на 01.12.2021 г.(Магистры)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</si>
  <si>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01.12.2021</t>
    </r>
    <r>
      <rPr>
        <b/>
        <sz val="14"/>
        <rFont val="Times New Roman"/>
        <family val="1"/>
        <charset val="204"/>
      </rPr>
      <t xml:space="preserve"> г. (Бакалавриат)</t>
    </r>
  </si>
  <si>
    <t>Евпаторийский институт социальных наук (филиал)                                                                                                                                                                                                                                                                                                                                                                                                                                                                                                                                    Контингент заочной формы обучения на 01.12.2021 г. (Бакалавриат)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</si>
  <si>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01.12.2021</t>
    </r>
    <r>
      <rPr>
        <b/>
        <sz val="14"/>
        <rFont val="Times New Roman"/>
        <family val="1"/>
        <charset val="204"/>
      </rPr>
      <t xml:space="preserve"> г. (Магистратура)</t>
    </r>
  </si>
  <si>
    <t>Контингент заочной формы обучения на 01.12.2021 г. (Магистратура)</t>
  </si>
  <si>
    <t>Контингент очной формы обучения по состоянию на 01.12.2021 г .</t>
  </si>
  <si>
    <t xml:space="preserve">Контингент очно-заочной формы обучения на 01.12.2021 г. (Бакалавры) </t>
  </si>
  <si>
    <t xml:space="preserve">Контингент очной формы обучения на 01.12.2021 г. (Магистры) </t>
  </si>
  <si>
    <t xml:space="preserve">Контингент очно-заочной формы обучения на 01.12.2021г. (Магистры) </t>
  </si>
  <si>
    <t>Контингент заочной формы обучения на 01.12.2021 г. (Магистры) .</t>
  </si>
  <si>
    <t>Контингент Дневной формы обучения на 01.12.2021</t>
  </si>
  <si>
    <t>Контингент заочной формы обучения на 01.12.2021 г. (Бакалавры)</t>
  </si>
  <si>
    <t>Контингент очно-заочной формы обучения на 01.12.2021 г. (Бакалавры)</t>
  </si>
  <si>
    <t>Контингент очной формы обучения на 01.12.2021 г. (Магистры)</t>
  </si>
  <si>
    <t>Контингент Заочной формы обучения на 01.12.2021</t>
  </si>
  <si>
    <t>на 01.12. 2021 года</t>
  </si>
  <si>
    <t>Сводная ведомость контингента специалистов  Очной формы обучения по состоянию на 01.12. 2021 года</t>
  </si>
  <si>
    <t>Сводная ведомость контингента специалистов  заочной формы обучения по состоянию на 01.12. 2021 года</t>
  </si>
  <si>
    <t>Сводная ведомость контингента очно-заочной  формы обучения на 01.12. 2021 года</t>
  </si>
  <si>
    <t>Контингент заочная форма обучения 01.12.2021 г.(Бакалавры)</t>
  </si>
  <si>
    <t>Контингент заочная форма обучения на 01.12.2021 г. (Бакалавры)</t>
  </si>
  <si>
    <t>Контингент зочно-аочная форма обучения на 01.12.2021 г. (Бакалавры)</t>
  </si>
  <si>
    <t xml:space="preserve">Контингент очной формы обучения  на 01.12.2021  г. (Магистры) </t>
  </si>
  <si>
    <t xml:space="preserve">Контингент заочной формы обучения на 01.12.2021 г. (Магистры)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</si>
</sst>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82"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6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 Cyr"/>
      <charset val="204"/>
    </font>
    <font>
      <b/>
      <sz val="18"/>
      <color indexed="8"/>
      <name val="Times New Roman"/>
      <family val="1"/>
      <charset val="204"/>
    </font>
    <font>
      <sz val="24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sz val="20"/>
      <name val="Arial Cyr"/>
      <charset val="204"/>
    </font>
    <font>
      <b/>
      <sz val="20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sz val="14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20"/>
      <name val="Arial Cyr"/>
      <charset val="204"/>
    </font>
    <font>
      <b/>
      <sz val="10"/>
      <name val="Times New Roman Cyr"/>
      <charset val="204"/>
    </font>
    <font>
      <b/>
      <i/>
      <sz val="12"/>
      <name val="Times New Roman Cyr"/>
      <charset val="204"/>
    </font>
    <font>
      <b/>
      <i/>
      <sz val="14"/>
      <name val="Times New Roman Cyr"/>
      <charset val="204"/>
    </font>
    <font>
      <b/>
      <i/>
      <sz val="20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i/>
      <sz val="24"/>
      <name val="Arial Cyr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4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Times New Roman Cyr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i/>
      <sz val="10"/>
      <name val="Arial Cyr"/>
      <charset val="204"/>
    </font>
    <font>
      <sz val="10"/>
      <color rgb="FFFF0000"/>
      <name val="Arial Cyr"/>
      <charset val="204"/>
    </font>
    <font>
      <b/>
      <sz val="7.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9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10"/>
      <name val="Times New Roman"/>
      <family val="1"/>
      <charset val="204"/>
    </font>
    <font>
      <sz val="10"/>
      <name val="Arial Cyr"/>
      <charset val="204"/>
    </font>
    <font>
      <b/>
      <sz val="22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i/>
      <sz val="18"/>
      <name val="Arial Cyr"/>
      <family val="2"/>
      <charset val="204"/>
    </font>
    <font>
      <b/>
      <i/>
      <sz val="20"/>
      <name val="Arial Cyr"/>
      <family val="2"/>
      <charset val="204"/>
    </font>
    <font>
      <sz val="16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i/>
      <sz val="16"/>
      <name val="Times New Roman Cyr"/>
      <family val="2"/>
      <charset val="204"/>
    </font>
    <font>
      <i/>
      <sz val="16"/>
      <name val="Arial Cyr"/>
      <charset val="204"/>
    </font>
    <font>
      <b/>
      <i/>
      <sz val="16"/>
      <name val="Arial Cyr"/>
      <family val="2"/>
      <charset val="204"/>
    </font>
    <font>
      <b/>
      <sz val="22"/>
      <name val="Times New Roman"/>
      <family val="1"/>
      <charset val="204"/>
    </font>
    <font>
      <b/>
      <sz val="18"/>
      <name val="Times New Roman Cyr"/>
      <family val="1"/>
      <charset val="204"/>
    </font>
    <font>
      <sz val="20"/>
      <color indexed="8"/>
      <name val="Arimo"/>
    </font>
    <font>
      <b/>
      <i/>
      <sz val="20"/>
      <color indexed="8"/>
      <name val="Arimo"/>
    </font>
    <font>
      <b/>
      <i/>
      <sz val="22"/>
      <color indexed="8"/>
      <name val="Arimo"/>
    </font>
    <font>
      <b/>
      <sz val="20"/>
      <name val="Arial Cyr"/>
      <family val="2"/>
      <charset val="204"/>
    </font>
    <font>
      <b/>
      <sz val="14"/>
      <name val="Times New Roman Cyr"/>
      <family val="2"/>
      <charset val="204"/>
    </font>
    <font>
      <b/>
      <sz val="22"/>
      <name val="Times New Roman Cyr"/>
      <charset val="204"/>
    </font>
    <font>
      <b/>
      <sz val="22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i/>
      <sz val="24"/>
      <name val="Arial Cyr"/>
      <family val="2"/>
      <charset val="204"/>
    </font>
    <font>
      <sz val="20"/>
      <color indexed="8"/>
      <name val="Times New Roman"/>
      <family val="1"/>
    </font>
    <font>
      <sz val="16"/>
      <name val="Arial Cyr"/>
      <family val="2"/>
      <charset val="204"/>
    </font>
    <font>
      <sz val="16"/>
      <color indexed="8"/>
      <name val="Times New Roman Cyr"/>
      <family val="2"/>
      <charset val="204"/>
    </font>
    <font>
      <i/>
      <sz val="16"/>
      <name val="Times New Roman Cyr"/>
      <family val="2"/>
      <charset val="204"/>
    </font>
    <font>
      <sz val="16"/>
      <color theme="1"/>
      <name val="Times New Roman Cyr"/>
      <family val="2"/>
      <charset val="204"/>
    </font>
    <font>
      <b/>
      <sz val="16"/>
      <color theme="1"/>
      <name val="Times New Roman Cyr"/>
      <family val="2"/>
      <charset val="204"/>
    </font>
    <font>
      <b/>
      <i/>
      <sz val="14"/>
      <name val="Times New Roman Cyr"/>
      <family val="2"/>
      <charset val="204"/>
    </font>
    <font>
      <b/>
      <i/>
      <sz val="26"/>
      <name val="Times New Roman Cyr"/>
      <charset val="204"/>
    </font>
    <font>
      <b/>
      <sz val="18"/>
      <name val="Times New Roman Cyr"/>
      <family val="2"/>
      <charset val="204"/>
    </font>
    <font>
      <b/>
      <i/>
      <sz val="22"/>
      <name val="Times New Roman Cyr"/>
      <family val="2"/>
      <charset val="204"/>
    </font>
    <font>
      <sz val="9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20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20"/>
      <name val="Times New Roman Cyr"/>
      <family val="2"/>
      <charset val="204"/>
    </font>
    <font>
      <b/>
      <sz val="20"/>
      <name val="Times New Roman Cyr"/>
      <family val="2"/>
      <charset val="204"/>
    </font>
    <font>
      <b/>
      <sz val="8"/>
      <name val="Times New Roman Cyr"/>
      <family val="2"/>
      <charset val="204"/>
    </font>
    <font>
      <b/>
      <sz val="16"/>
      <name val="Arial Cyr"/>
      <family val="2"/>
      <charset val="204"/>
    </font>
    <font>
      <b/>
      <i/>
      <sz val="12"/>
      <name val="Times New Roman Cyr"/>
      <family val="2"/>
      <charset val="204"/>
    </font>
    <font>
      <b/>
      <sz val="18"/>
      <color theme="1"/>
      <name val="Times New Roman Cyr"/>
      <charset val="204"/>
    </font>
    <font>
      <b/>
      <i/>
      <sz val="22"/>
      <name val="Arial Cyr"/>
      <charset val="204"/>
    </font>
    <font>
      <b/>
      <sz val="24"/>
      <color rgb="FF000000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sz val="16"/>
      <color rgb="FF00B050"/>
      <name val="Times New Roman Cyr"/>
      <family val="2"/>
      <charset val="204"/>
    </font>
    <font>
      <b/>
      <sz val="22"/>
      <name val="Times New Roman Cyr"/>
      <family val="2"/>
      <charset val="204"/>
    </font>
    <font>
      <b/>
      <sz val="28"/>
      <name val="Times New Roman Cyr"/>
      <charset val="204"/>
    </font>
    <font>
      <b/>
      <sz val="24"/>
      <color theme="1"/>
      <name val="Times New Roman Cyr"/>
      <charset val="204"/>
    </font>
    <font>
      <b/>
      <sz val="24"/>
      <name val="Times New Roman Cyr"/>
      <charset val="204"/>
    </font>
    <font>
      <b/>
      <sz val="26"/>
      <color indexed="8"/>
      <name val="Times New Roman"/>
      <family val="1"/>
      <charset val="204"/>
    </font>
    <font>
      <b/>
      <sz val="26"/>
      <name val="Arial Cyr"/>
      <charset val="204"/>
    </font>
    <font>
      <b/>
      <sz val="26"/>
      <name val="Arial Cyr"/>
      <family val="2"/>
      <charset val="204"/>
    </font>
    <font>
      <b/>
      <sz val="2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117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/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ash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dashed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indexed="64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37" fillId="5" borderId="0">
      <alignment horizontal="center" vertical="center"/>
    </xf>
    <xf numFmtId="164" fontId="127" fillId="0" borderId="0" applyFont="0" applyFill="0" applyBorder="0" applyAlignment="0" applyProtection="0"/>
    <xf numFmtId="0" fontId="121" fillId="5" borderId="0">
      <alignment horizontal="left" vertical="center"/>
    </xf>
    <xf numFmtId="0" fontId="38" fillId="5" borderId="0">
      <alignment horizontal="center" vertical="center"/>
    </xf>
    <xf numFmtId="0" fontId="122" fillId="11" borderId="0">
      <alignment horizontal="left" vertical="center"/>
    </xf>
    <xf numFmtId="0" fontId="61" fillId="5" borderId="0">
      <alignment horizontal="center" vertical="center"/>
    </xf>
    <xf numFmtId="0" fontId="61" fillId="11" borderId="0">
      <alignment horizontal="center" vertical="center"/>
    </xf>
    <xf numFmtId="0" fontId="14" fillId="5" borderId="0">
      <alignment horizontal="center" vertical="center"/>
    </xf>
    <xf numFmtId="0" fontId="127" fillId="0" borderId="0"/>
    <xf numFmtId="0" fontId="122" fillId="5" borderId="0">
      <alignment horizontal="center" vertical="center"/>
    </xf>
    <xf numFmtId="0" fontId="79" fillId="5" borderId="0">
      <alignment horizontal="center" vertical="center"/>
    </xf>
    <xf numFmtId="0" fontId="127" fillId="0" borderId="0"/>
    <xf numFmtId="0" fontId="122" fillId="5" borderId="0">
      <alignment horizontal="left" vertical="center"/>
    </xf>
    <xf numFmtId="0" fontId="122" fillId="5" borderId="0">
      <alignment horizontal="center" vertical="center"/>
    </xf>
    <xf numFmtId="0" fontId="124" fillId="5" borderId="0">
      <alignment horizontal="left" vertical="center"/>
    </xf>
    <xf numFmtId="0" fontId="42" fillId="5" borderId="0">
      <alignment horizontal="left" vertical="center"/>
    </xf>
    <xf numFmtId="0" fontId="123" fillId="5" borderId="0">
      <alignment horizontal="left" vertical="top"/>
    </xf>
    <xf numFmtId="0" fontId="36" fillId="5" borderId="0">
      <alignment horizontal="center" vertical="center"/>
    </xf>
    <xf numFmtId="0" fontId="127" fillId="0" borderId="0"/>
    <xf numFmtId="0" fontId="14" fillId="11" borderId="0">
      <alignment horizontal="center" vertical="center"/>
    </xf>
    <xf numFmtId="0" fontId="79" fillId="11" borderId="0">
      <alignment horizontal="center" vertical="center"/>
    </xf>
    <xf numFmtId="0" fontId="124" fillId="5" borderId="0">
      <alignment horizontal="left" vertical="center"/>
    </xf>
    <xf numFmtId="0" fontId="38" fillId="11" borderId="0">
      <alignment horizontal="center" vertical="center"/>
    </xf>
    <xf numFmtId="0" fontId="37" fillId="5" borderId="0">
      <alignment horizontal="left" vertical="top"/>
    </xf>
    <xf numFmtId="0" fontId="42" fillId="5" borderId="0">
      <alignment horizontal="left" vertical="center"/>
    </xf>
    <xf numFmtId="0" fontId="37" fillId="5" borderId="0">
      <alignment horizontal="left" vertical="top"/>
    </xf>
    <xf numFmtId="0" fontId="123" fillId="5" borderId="0">
      <alignment horizontal="right" vertical="top"/>
    </xf>
    <xf numFmtId="0" fontId="124" fillId="5" borderId="0">
      <alignment horizontal="left" vertical="center"/>
    </xf>
    <xf numFmtId="164" fontId="127" fillId="0" borderId="0" applyFont="0" applyFill="0" applyBorder="0" applyAlignment="0" applyProtection="0"/>
    <xf numFmtId="0" fontId="127" fillId="0" borderId="0"/>
    <xf numFmtId="0" fontId="125" fillId="0" borderId="0"/>
    <xf numFmtId="0" fontId="125" fillId="0" borderId="0"/>
    <xf numFmtId="49" fontId="100" fillId="0" borderId="29">
      <alignment horizontal="distributed"/>
    </xf>
  </cellStyleXfs>
  <cellXfs count="6645">
    <xf numFmtId="0" fontId="0" fillId="0" borderId="0" xfId="0"/>
    <xf numFmtId="0" fontId="127" fillId="2" borderId="0" xfId="12" applyFill="1" applyBorder="1"/>
    <xf numFmtId="0" fontId="127" fillId="2" borderId="0" xfId="12" applyFill="1"/>
    <xf numFmtId="0" fontId="2" fillId="2" borderId="1" xfId="12" applyFont="1" applyFill="1" applyBorder="1" applyAlignment="1">
      <alignment horizontal="center" vertical="center" wrapText="1"/>
    </xf>
    <xf numFmtId="0" fontId="2" fillId="2" borderId="5" xfId="12" applyFont="1" applyFill="1" applyBorder="1" applyAlignment="1">
      <alignment horizontal="center" vertical="center" wrapText="1"/>
    </xf>
    <xf numFmtId="0" fontId="2" fillId="2" borderId="9" xfId="12" applyFont="1" applyFill="1" applyBorder="1" applyAlignment="1">
      <alignment horizontal="center" vertical="center" wrapText="1"/>
    </xf>
    <xf numFmtId="0" fontId="4" fillId="2" borderId="10" xfId="12" applyFont="1" applyFill="1" applyBorder="1" applyAlignment="1">
      <alignment horizontal="center" vertical="center" wrapText="1"/>
    </xf>
    <xf numFmtId="0" fontId="5" fillId="2" borderId="11" xfId="12" applyFont="1" applyFill="1" applyBorder="1" applyAlignment="1">
      <alignment horizontal="center" vertical="center" wrapText="1"/>
    </xf>
    <xf numFmtId="0" fontId="6" fillId="2" borderId="12" xfId="12" applyFont="1" applyFill="1" applyBorder="1" applyAlignment="1">
      <alignment horizontal="center" vertical="center" wrapText="1"/>
    </xf>
    <xf numFmtId="0" fontId="8" fillId="2" borderId="24" xfId="12" applyFont="1" applyFill="1" applyBorder="1" applyAlignment="1">
      <alignment horizontal="center"/>
    </xf>
    <xf numFmtId="0" fontId="7" fillId="2" borderId="35" xfId="12" applyFont="1" applyFill="1" applyBorder="1" applyAlignment="1">
      <alignment horizontal="left" vertical="center" wrapText="1"/>
    </xf>
    <xf numFmtId="0" fontId="1" fillId="2" borderId="10" xfId="12" applyFont="1" applyFill="1" applyBorder="1" applyAlignment="1">
      <alignment horizontal="center"/>
    </xf>
    <xf numFmtId="0" fontId="1" fillId="2" borderId="35" xfId="12" applyFont="1" applyFill="1" applyBorder="1" applyAlignment="1">
      <alignment horizontal="center"/>
    </xf>
    <xf numFmtId="0" fontId="6" fillId="2" borderId="36" xfId="12" applyFont="1" applyFill="1" applyBorder="1" applyAlignment="1">
      <alignment horizontal="center" vertical="center" wrapText="1"/>
    </xf>
    <xf numFmtId="0" fontId="9" fillId="2" borderId="3" xfId="12" applyFont="1" applyFill="1" applyBorder="1" applyAlignment="1">
      <alignment horizontal="left" vertical="center" wrapText="1"/>
    </xf>
    <xf numFmtId="0" fontId="10" fillId="2" borderId="3" xfId="12" applyFont="1" applyFill="1" applyBorder="1" applyAlignment="1">
      <alignment horizontal="center"/>
    </xf>
    <xf numFmtId="0" fontId="1" fillId="2" borderId="55" xfId="12" applyFont="1" applyFill="1" applyBorder="1" applyAlignment="1">
      <alignment horizontal="center"/>
    </xf>
    <xf numFmtId="0" fontId="1" fillId="2" borderId="41" xfId="12" applyFont="1" applyFill="1" applyBorder="1" applyAlignment="1">
      <alignment horizontal="center"/>
    </xf>
    <xf numFmtId="0" fontId="1" fillId="2" borderId="56" xfId="12" applyFont="1" applyFill="1" applyBorder="1" applyAlignment="1">
      <alignment horizontal="center"/>
    </xf>
    <xf numFmtId="0" fontId="1" fillId="2" borderId="57" xfId="12" applyFont="1" applyFill="1" applyBorder="1" applyAlignment="1">
      <alignment horizontal="center"/>
    </xf>
    <xf numFmtId="0" fontId="1" fillId="2" borderId="58" xfId="12" applyFont="1" applyFill="1" applyBorder="1" applyAlignment="1">
      <alignment horizontal="center"/>
    </xf>
    <xf numFmtId="0" fontId="12" fillId="2" borderId="3" xfId="8" applyFont="1" applyFill="1" applyBorder="1" applyAlignment="1">
      <alignment horizontal="center" vertical="center" wrapText="1"/>
    </xf>
    <xf numFmtId="0" fontId="12" fillId="2" borderId="4" xfId="8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13" fillId="2" borderId="0" xfId="12" applyFont="1" applyFill="1"/>
    <xf numFmtId="0" fontId="8" fillId="2" borderId="19" xfId="12" applyFont="1" applyFill="1" applyBorder="1" applyAlignment="1">
      <alignment horizontal="center"/>
    </xf>
    <xf numFmtId="0" fontId="6" fillId="2" borderId="61" xfId="12" applyFont="1" applyFill="1" applyBorder="1" applyAlignment="1">
      <alignment horizontal="center" vertical="center" wrapText="1"/>
    </xf>
    <xf numFmtId="0" fontId="1" fillId="2" borderId="69" xfId="12" applyFont="1" applyFill="1" applyBorder="1" applyAlignment="1">
      <alignment horizontal="center"/>
    </xf>
    <xf numFmtId="0" fontId="1" fillId="2" borderId="70" xfId="12" applyFont="1" applyFill="1" applyBorder="1" applyAlignment="1">
      <alignment horizontal="center"/>
    </xf>
    <xf numFmtId="0" fontId="6" fillId="2" borderId="60" xfId="12" applyFont="1" applyFill="1" applyBorder="1" applyAlignment="1">
      <alignment horizontal="center" vertical="center" wrapText="1"/>
    </xf>
    <xf numFmtId="0" fontId="8" fillId="2" borderId="71" xfId="12" applyFont="1" applyFill="1" applyBorder="1" applyAlignment="1">
      <alignment horizontal="center"/>
    </xf>
    <xf numFmtId="0" fontId="6" fillId="2" borderId="2" xfId="12" applyFont="1" applyFill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/>
    </xf>
    <xf numFmtId="0" fontId="1" fillId="2" borderId="11" xfId="12" applyFont="1" applyFill="1" applyBorder="1" applyAlignment="1">
      <alignment horizontal="center"/>
    </xf>
    <xf numFmtId="0" fontId="1" fillId="2" borderId="12" xfId="12" applyFont="1" applyFill="1" applyBorder="1" applyAlignment="1">
      <alignment horizontal="center"/>
    </xf>
    <xf numFmtId="0" fontId="6" fillId="2" borderId="77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/>
    </xf>
    <xf numFmtId="0" fontId="14" fillId="2" borderId="0" xfId="8" applyFont="1" applyFill="1" applyBorder="1" applyAlignment="1">
      <alignment horizontal="center" vertical="center" wrapText="1"/>
    </xf>
    <xf numFmtId="0" fontId="14" fillId="2" borderId="0" xfId="6" applyFont="1" applyFill="1" applyBorder="1" applyAlignment="1">
      <alignment horizontal="center" vertical="center" wrapText="1"/>
    </xf>
    <xf numFmtId="0" fontId="14" fillId="2" borderId="0" xfId="11" applyFont="1" applyFill="1" applyBorder="1" applyAlignment="1">
      <alignment horizontal="center" vertical="center" textRotation="255" wrapText="1"/>
    </xf>
    <xf numFmtId="0" fontId="15" fillId="2" borderId="0" xfId="12" applyFont="1" applyFill="1" applyBorder="1" applyAlignment="1">
      <alignment horizontal="center"/>
    </xf>
    <xf numFmtId="0" fontId="16" fillId="2" borderId="0" xfId="12" applyFont="1" applyFill="1" applyBorder="1" applyAlignment="1">
      <alignment horizontal="center"/>
    </xf>
    <xf numFmtId="0" fontId="17" fillId="2" borderId="0" xfId="12" applyFont="1" applyFill="1" applyBorder="1" applyAlignment="1">
      <alignment horizontal="center"/>
    </xf>
    <xf numFmtId="0" fontId="11" fillId="2" borderId="0" xfId="13" applyFont="1" applyFill="1" applyBorder="1" applyAlignment="1">
      <alignment vertical="center" wrapText="1"/>
    </xf>
    <xf numFmtId="0" fontId="6" fillId="2" borderId="6" xfId="12" applyFont="1" applyFill="1" applyBorder="1" applyAlignment="1">
      <alignment horizontal="center" vertical="center"/>
    </xf>
    <xf numFmtId="0" fontId="6" fillId="2" borderId="8" xfId="12" applyFont="1" applyFill="1" applyBorder="1" applyAlignment="1">
      <alignment horizontal="center" vertical="center"/>
    </xf>
    <xf numFmtId="0" fontId="8" fillId="2" borderId="18" xfId="12" applyFont="1" applyFill="1" applyBorder="1" applyAlignment="1">
      <alignment horizontal="center"/>
    </xf>
    <xf numFmtId="1" fontId="18" fillId="2" borderId="0" xfId="12" applyNumberFormat="1" applyFont="1" applyFill="1"/>
    <xf numFmtId="0" fontId="8" fillId="2" borderId="0" xfId="12" applyFont="1" applyFill="1" applyBorder="1" applyAlignment="1">
      <alignment horizontal="center"/>
    </xf>
    <xf numFmtId="164" fontId="0" fillId="2" borderId="0" xfId="2" applyFont="1" applyFill="1"/>
    <xf numFmtId="0" fontId="7" fillId="2" borderId="0" xfId="12" applyFont="1" applyFill="1" applyAlignment="1">
      <alignment horizontal="center"/>
    </xf>
    <xf numFmtId="0" fontId="7" fillId="2" borderId="0" xfId="12" applyFont="1" applyFill="1" applyAlignment="1">
      <alignment horizontal="center" vertical="center"/>
    </xf>
    <xf numFmtId="0" fontId="6" fillId="2" borderId="33" xfId="12" applyFont="1" applyFill="1" applyBorder="1" applyAlignment="1">
      <alignment horizontal="center" vertical="center" wrapText="1"/>
    </xf>
    <xf numFmtId="0" fontId="19" fillId="2" borderId="0" xfId="12" applyFont="1" applyFill="1" applyBorder="1" applyAlignment="1">
      <alignment horizontal="center"/>
    </xf>
    <xf numFmtId="0" fontId="13" fillId="2" borderId="0" xfId="12" applyFont="1" applyFill="1" applyBorder="1"/>
    <xf numFmtId="0" fontId="20" fillId="2" borderId="0" xfId="12" applyFont="1" applyFill="1" applyAlignment="1">
      <alignment horizontal="center"/>
    </xf>
    <xf numFmtId="0" fontId="18" fillId="2" borderId="0" xfId="12" applyFont="1" applyFill="1"/>
    <xf numFmtId="0" fontId="14" fillId="4" borderId="0" xfId="23" applyFont="1" applyFill="1" applyBorder="1" applyAlignment="1">
      <alignment vertical="center" wrapText="1"/>
    </xf>
    <xf numFmtId="0" fontId="22" fillId="4" borderId="35" xfId="23" applyFont="1" applyFill="1" applyBorder="1" applyAlignment="1">
      <alignment vertical="center" wrapText="1"/>
    </xf>
    <xf numFmtId="0" fontId="7" fillId="2" borderId="10" xfId="12" applyFont="1" applyFill="1" applyBorder="1" applyAlignment="1">
      <alignment horizontal="center"/>
    </xf>
    <xf numFmtId="0" fontId="7" fillId="2" borderId="69" xfId="12" applyFont="1" applyFill="1" applyBorder="1" applyAlignment="1">
      <alignment horizontal="center"/>
    </xf>
    <xf numFmtId="0" fontId="23" fillId="2" borderId="0" xfId="12" applyFont="1" applyFill="1"/>
    <xf numFmtId="2" fontId="23" fillId="2" borderId="0" xfId="12" applyNumberFormat="1" applyFont="1" applyFill="1"/>
    <xf numFmtId="0" fontId="24" fillId="2" borderId="0" xfId="12" applyFont="1" applyFill="1" applyBorder="1"/>
    <xf numFmtId="0" fontId="18" fillId="2" borderId="0" xfId="0" applyFont="1" applyFill="1" applyProtection="1"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vertical="center"/>
      <protection locked="0"/>
    </xf>
    <xf numFmtId="0" fontId="28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Protection="1">
      <protection locked="0"/>
    </xf>
    <xf numFmtId="0" fontId="28" fillId="2" borderId="69" xfId="0" applyFont="1" applyFill="1" applyBorder="1" applyAlignment="1" applyProtection="1">
      <alignment horizontal="left" vertical="center" wrapText="1"/>
      <protection locked="0"/>
    </xf>
    <xf numFmtId="0" fontId="25" fillId="2" borderId="70" xfId="13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Protection="1">
      <protection locked="0"/>
    </xf>
    <xf numFmtId="0" fontId="27" fillId="2" borderId="0" xfId="0" applyFont="1" applyFill="1" applyProtection="1">
      <protection locked="0"/>
    </xf>
    <xf numFmtId="0" fontId="18" fillId="2" borderId="0" xfId="0" applyFont="1" applyFill="1" applyBorder="1" applyProtection="1">
      <protection locked="0"/>
    </xf>
    <xf numFmtId="0" fontId="25" fillId="2" borderId="0" xfId="0" applyFont="1" applyFill="1" applyProtection="1">
      <protection locked="0"/>
    </xf>
    <xf numFmtId="0" fontId="18" fillId="2" borderId="0" xfId="0" applyFont="1" applyFill="1"/>
    <xf numFmtId="0" fontId="18" fillId="2" borderId="0" xfId="0" applyNumberFormat="1" applyFont="1" applyFill="1" applyBorder="1" applyProtection="1">
      <protection locked="0"/>
    </xf>
    <xf numFmtId="0" fontId="27" fillId="2" borderId="0" xfId="0" applyNumberFormat="1" applyFont="1" applyFill="1" applyBorder="1" applyProtection="1">
      <protection locked="0"/>
    </xf>
    <xf numFmtId="0" fontId="2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4" fillId="5" borderId="0" xfId="0" applyFont="1" applyFill="1"/>
    <xf numFmtId="0" fontId="35" fillId="5" borderId="0" xfId="0" applyFont="1" applyFill="1" applyBorder="1" applyAlignment="1">
      <alignment horizontal="center" vertical="center" wrapText="1"/>
    </xf>
    <xf numFmtId="0" fontId="39" fillId="5" borderId="40" xfId="15" applyFont="1" applyFill="1" applyBorder="1" applyAlignment="1">
      <alignment vertical="center" wrapText="1"/>
    </xf>
    <xf numFmtId="0" fontId="11" fillId="5" borderId="17" xfId="15" applyFont="1" applyFill="1" applyBorder="1" applyAlignment="1">
      <alignment vertical="center" wrapText="1"/>
    </xf>
    <xf numFmtId="0" fontId="11" fillId="5" borderId="88" xfId="15" applyFont="1" applyFill="1" applyBorder="1" applyAlignment="1">
      <alignment vertical="center" wrapText="1"/>
    </xf>
    <xf numFmtId="0" fontId="40" fillId="5" borderId="44" xfId="15" applyFont="1" applyFill="1" applyBorder="1" applyAlignment="1">
      <alignment vertical="center" wrapText="1"/>
    </xf>
    <xf numFmtId="0" fontId="40" fillId="5" borderId="77" xfId="15" applyFont="1" applyFill="1" applyBorder="1" applyAlignment="1">
      <alignment vertical="center" wrapText="1"/>
    </xf>
    <xf numFmtId="0" fontId="41" fillId="5" borderId="17" xfId="0" applyFont="1" applyFill="1" applyBorder="1" applyAlignment="1">
      <alignment horizontal="left" vertical="center" wrapText="1"/>
    </xf>
    <xf numFmtId="0" fontId="41" fillId="5" borderId="2" xfId="0" applyFont="1" applyFill="1" applyBorder="1" applyAlignment="1">
      <alignment horizontal="left" vertical="center" wrapText="1"/>
    </xf>
    <xf numFmtId="0" fontId="11" fillId="5" borderId="10" xfId="13" applyFont="1" applyFill="1" applyBorder="1" applyAlignment="1">
      <alignment horizontal="center" vertical="center" wrapText="1"/>
    </xf>
    <xf numFmtId="0" fontId="11" fillId="5" borderId="76" xfId="13" applyFont="1" applyFill="1" applyBorder="1" applyAlignment="1">
      <alignment horizontal="center" vertical="center" wrapText="1"/>
    </xf>
    <xf numFmtId="0" fontId="11" fillId="5" borderId="38" xfId="13" applyFont="1" applyFill="1" applyBorder="1" applyAlignment="1">
      <alignment horizontal="center" vertical="center" wrapText="1"/>
    </xf>
    <xf numFmtId="0" fontId="11" fillId="5" borderId="3" xfId="13" applyFont="1" applyFill="1" applyBorder="1" applyAlignment="1">
      <alignment horizontal="center" vertical="center" wrapText="1"/>
    </xf>
    <xf numFmtId="0" fontId="11" fillId="5" borderId="2" xfId="13" applyFont="1" applyFill="1" applyBorder="1" applyAlignment="1">
      <alignment horizontal="center" vertical="center" wrapText="1"/>
    </xf>
    <xf numFmtId="0" fontId="43" fillId="5" borderId="2" xfId="0" applyFont="1" applyFill="1" applyBorder="1" applyAlignment="1">
      <alignment horizontal="left" vertical="center" wrapText="1"/>
    </xf>
    <xf numFmtId="0" fontId="11" fillId="2" borderId="37" xfId="13" applyFont="1" applyFill="1" applyBorder="1" applyAlignment="1">
      <alignment horizontal="center" vertical="center" wrapText="1"/>
    </xf>
    <xf numFmtId="0" fontId="11" fillId="5" borderId="60" xfId="13" applyFont="1" applyFill="1" applyBorder="1" applyAlignment="1">
      <alignment horizontal="center" vertical="center" wrapText="1"/>
    </xf>
    <xf numFmtId="0" fontId="11" fillId="5" borderId="10" xfId="15" applyFont="1" applyFill="1" applyBorder="1" applyAlignment="1">
      <alignment horizontal="center" vertical="center" wrapText="1"/>
    </xf>
    <xf numFmtId="0" fontId="39" fillId="5" borderId="45" xfId="15" applyFont="1" applyFill="1" applyBorder="1" applyAlignment="1">
      <alignment vertical="center" wrapText="1"/>
    </xf>
    <xf numFmtId="0" fontId="40" fillId="2" borderId="10" xfId="13" applyFont="1" applyFill="1" applyBorder="1" applyAlignment="1">
      <alignment horizontal="center" vertical="center" wrapText="1"/>
    </xf>
    <xf numFmtId="0" fontId="40" fillId="2" borderId="70" xfId="13" applyFont="1" applyFill="1" applyBorder="1" applyAlignment="1">
      <alignment horizontal="center" vertical="center" wrapText="1"/>
    </xf>
    <xf numFmtId="0" fontId="40" fillId="5" borderId="59" xfId="13" applyFont="1" applyFill="1" applyBorder="1" applyAlignment="1">
      <alignment horizontal="center" vertical="center" wrapText="1"/>
    </xf>
    <xf numFmtId="0" fontId="41" fillId="5" borderId="76" xfId="0" applyFont="1" applyFill="1" applyBorder="1" applyAlignment="1">
      <alignment horizontal="center" vertical="center" wrapText="1"/>
    </xf>
    <xf numFmtId="0" fontId="11" fillId="5" borderId="35" xfId="15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left" vertical="center" wrapText="1"/>
    </xf>
    <xf numFmtId="0" fontId="11" fillId="5" borderId="35" xfId="13" applyFont="1" applyFill="1" applyBorder="1" applyAlignment="1">
      <alignment horizontal="center" vertical="center" wrapText="1"/>
    </xf>
    <xf numFmtId="0" fontId="41" fillId="5" borderId="35" xfId="0" applyFont="1" applyFill="1" applyBorder="1" applyAlignment="1">
      <alignment horizontal="left" vertical="center" wrapText="1"/>
    </xf>
    <xf numFmtId="0" fontId="41" fillId="5" borderId="1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left" vertical="center" wrapText="1"/>
    </xf>
    <xf numFmtId="0" fontId="41" fillId="5" borderId="0" xfId="0" applyFont="1" applyFill="1" applyBorder="1"/>
    <xf numFmtId="0" fontId="34" fillId="5" borderId="0" xfId="0" applyFont="1" applyFill="1" applyBorder="1"/>
    <xf numFmtId="0" fontId="35" fillId="5" borderId="0" xfId="0" applyFont="1" applyFill="1" applyBorder="1" applyAlignment="1">
      <alignment horizontal="center" wrapText="1"/>
    </xf>
    <xf numFmtId="0" fontId="35" fillId="5" borderId="0" xfId="0" applyFont="1" applyFill="1" applyAlignment="1"/>
    <xf numFmtId="0" fontId="40" fillId="5" borderId="0" xfId="11" applyFont="1" applyFill="1" applyBorder="1" applyAlignment="1">
      <alignment horizontal="center" vertical="center" wrapText="1"/>
    </xf>
    <xf numFmtId="0" fontId="41" fillId="5" borderId="88" xfId="0" applyFont="1" applyFill="1" applyBorder="1" applyAlignment="1">
      <alignment horizontal="left" vertical="center" wrapText="1"/>
    </xf>
    <xf numFmtId="0" fontId="41" fillId="5" borderId="44" xfId="0" applyFont="1" applyFill="1" applyBorder="1" applyAlignment="1">
      <alignment horizontal="left" vertical="center" wrapText="1"/>
    </xf>
    <xf numFmtId="0" fontId="11" fillId="5" borderId="4" xfId="13" applyFont="1" applyFill="1" applyBorder="1" applyAlignment="1">
      <alignment horizontal="center" vertical="center" wrapText="1"/>
    </xf>
    <xf numFmtId="0" fontId="40" fillId="5" borderId="37" xfId="13" applyFont="1" applyFill="1" applyBorder="1" applyAlignment="1">
      <alignment horizontal="center" vertical="center" wrapText="1"/>
    </xf>
    <xf numFmtId="0" fontId="40" fillId="5" borderId="4" xfId="13" applyFont="1" applyFill="1" applyBorder="1" applyAlignment="1">
      <alignment horizontal="center" vertical="center" wrapText="1"/>
    </xf>
    <xf numFmtId="0" fontId="40" fillId="5" borderId="0" xfId="13" applyFont="1" applyFill="1" applyBorder="1" applyAlignment="1">
      <alignment vertical="center" wrapText="1"/>
    </xf>
    <xf numFmtId="0" fontId="40" fillId="5" borderId="0" xfId="15" applyFont="1" applyFill="1" applyBorder="1" applyAlignment="1">
      <alignment vertical="center" wrapText="1"/>
    </xf>
    <xf numFmtId="0" fontId="41" fillId="5" borderId="37" xfId="0" applyFont="1" applyFill="1" applyBorder="1" applyAlignment="1">
      <alignment horizontal="center" vertical="center" wrapText="1"/>
    </xf>
    <xf numFmtId="0" fontId="41" fillId="5" borderId="36" xfId="0" applyFont="1" applyFill="1" applyBorder="1" applyAlignment="1">
      <alignment horizontal="center" vertical="center" wrapText="1"/>
    </xf>
    <xf numFmtId="0" fontId="11" fillId="5" borderId="69" xfId="15" applyFont="1" applyFill="1" applyBorder="1" applyAlignment="1">
      <alignment horizontal="center" vertical="center" wrapText="1"/>
    </xf>
    <xf numFmtId="0" fontId="11" fillId="5" borderId="69" xfId="13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left" vertical="center"/>
    </xf>
    <xf numFmtId="0" fontId="11" fillId="5" borderId="23" xfId="15" applyFont="1" applyFill="1" applyBorder="1" applyAlignment="1">
      <alignment horizontal="center" vertical="center" wrapText="1"/>
    </xf>
    <xf numFmtId="0" fontId="11" fillId="5" borderId="25" xfId="15" applyFont="1" applyFill="1" applyBorder="1" applyAlignment="1">
      <alignment horizontal="center" vertical="center" wrapText="1"/>
    </xf>
    <xf numFmtId="0" fontId="40" fillId="5" borderId="25" xfId="15" applyFont="1" applyFill="1" applyBorder="1" applyAlignment="1">
      <alignment horizontal="center" vertical="center" wrapText="1"/>
    </xf>
    <xf numFmtId="0" fontId="40" fillId="5" borderId="48" xfId="15" applyFont="1" applyFill="1" applyBorder="1" applyAlignment="1">
      <alignment horizontal="center" vertical="center" wrapText="1"/>
    </xf>
    <xf numFmtId="0" fontId="41" fillId="5" borderId="42" xfId="0" applyFont="1" applyFill="1" applyBorder="1" applyAlignment="1">
      <alignment horizontal="left" vertical="center" wrapText="1"/>
    </xf>
    <xf numFmtId="0" fontId="40" fillId="5" borderId="49" xfId="15" applyFont="1" applyFill="1" applyBorder="1" applyAlignment="1">
      <alignment horizontal="center" vertical="center" wrapText="1"/>
    </xf>
    <xf numFmtId="0" fontId="41" fillId="5" borderId="27" xfId="0" applyFont="1" applyFill="1" applyBorder="1" applyAlignment="1">
      <alignment horizontal="center" vertical="center" wrapText="1"/>
    </xf>
    <xf numFmtId="0" fontId="40" fillId="5" borderId="28" xfId="15" applyFont="1" applyFill="1" applyBorder="1" applyAlignment="1">
      <alignment horizontal="center" vertical="center" wrapText="1"/>
    </xf>
    <xf numFmtId="0" fontId="40" fillId="5" borderId="34" xfId="15" applyFont="1" applyFill="1" applyBorder="1" applyAlignment="1">
      <alignment horizontal="center" vertical="center" wrapText="1"/>
    </xf>
    <xf numFmtId="0" fontId="40" fillId="5" borderId="43" xfId="15" applyFont="1" applyFill="1" applyBorder="1" applyAlignment="1">
      <alignment horizontal="center" vertical="center" wrapText="1"/>
    </xf>
    <xf numFmtId="0" fontId="41" fillId="5" borderId="39" xfId="0" applyFont="1" applyFill="1" applyBorder="1" applyAlignment="1">
      <alignment horizontal="center" vertical="center" wrapText="1"/>
    </xf>
    <xf numFmtId="0" fontId="41" fillId="5" borderId="78" xfId="0" applyFont="1" applyFill="1" applyBorder="1" applyAlignment="1">
      <alignment horizontal="center" vertical="center" wrapText="1"/>
    </xf>
    <xf numFmtId="0" fontId="11" fillId="5" borderId="36" xfId="13" applyFont="1" applyFill="1" applyBorder="1" applyAlignment="1">
      <alignment horizontal="center" vertical="center" wrapText="1"/>
    </xf>
    <xf numFmtId="0" fontId="40" fillId="5" borderId="23" xfId="15" applyFont="1" applyFill="1" applyBorder="1" applyAlignment="1">
      <alignment horizontal="center" vertical="center" wrapText="1"/>
    </xf>
    <xf numFmtId="0" fontId="44" fillId="5" borderId="27" xfId="0" applyFont="1" applyFill="1" applyBorder="1" applyAlignment="1">
      <alignment horizontal="center" vertical="center" wrapText="1"/>
    </xf>
    <xf numFmtId="0" fontId="40" fillId="5" borderId="51" xfId="13" applyFont="1" applyFill="1" applyBorder="1" applyAlignment="1">
      <alignment horizontal="center" vertical="center" wrapText="1"/>
    </xf>
    <xf numFmtId="0" fontId="40" fillId="5" borderId="53" xfId="13" applyFont="1" applyFill="1" applyBorder="1" applyAlignment="1">
      <alignment horizontal="center" vertical="center" wrapText="1"/>
    </xf>
    <xf numFmtId="0" fontId="41" fillId="5" borderId="50" xfId="0" applyFont="1" applyFill="1" applyBorder="1" applyAlignment="1">
      <alignment horizontal="center" vertical="center" wrapText="1"/>
    </xf>
    <xf numFmtId="0" fontId="11" fillId="2" borderId="69" xfId="15" applyFont="1" applyFill="1" applyBorder="1" applyAlignment="1">
      <alignment horizontal="center" vertical="center" wrapText="1"/>
    </xf>
    <xf numFmtId="0" fontId="40" fillId="5" borderId="13" xfId="15" applyFont="1" applyFill="1" applyBorder="1" applyAlignment="1">
      <alignment horizontal="center" vertical="center" wrapText="1"/>
    </xf>
    <xf numFmtId="0" fontId="40" fillId="5" borderId="19" xfId="15" applyFont="1" applyFill="1" applyBorder="1" applyAlignment="1">
      <alignment horizontal="center" vertical="center" wrapText="1"/>
    </xf>
    <xf numFmtId="0" fontId="11" fillId="5" borderId="55" xfId="13" applyFont="1" applyFill="1" applyBorder="1" applyAlignment="1">
      <alignment horizontal="center" vertical="center" wrapText="1"/>
    </xf>
    <xf numFmtId="0" fontId="41" fillId="5" borderId="25" xfId="0" applyFont="1" applyFill="1" applyBorder="1" applyAlignment="1">
      <alignment horizontal="center" vertical="center" wrapText="1"/>
    </xf>
    <xf numFmtId="0" fontId="41" fillId="5" borderId="49" xfId="0" applyFont="1" applyFill="1" applyBorder="1" applyAlignment="1">
      <alignment horizontal="center" vertical="center" wrapText="1"/>
    </xf>
    <xf numFmtId="0" fontId="41" fillId="5" borderId="34" xfId="0" applyFont="1" applyFill="1" applyBorder="1" applyAlignment="1">
      <alignment horizontal="center" vertical="center" wrapText="1"/>
    </xf>
    <xf numFmtId="0" fontId="41" fillId="5" borderId="43" xfId="0" applyFont="1" applyFill="1" applyBorder="1" applyAlignment="1">
      <alignment horizontal="center" vertical="center" wrapText="1"/>
    </xf>
    <xf numFmtId="0" fontId="41" fillId="5" borderId="69" xfId="0" applyFont="1" applyFill="1" applyBorder="1" applyAlignment="1">
      <alignment horizontal="center" vertical="center" wrapText="1"/>
    </xf>
    <xf numFmtId="0" fontId="44" fillId="5" borderId="25" xfId="0" applyFont="1" applyFill="1" applyBorder="1" applyAlignment="1">
      <alignment horizontal="center" vertical="center" wrapText="1"/>
    </xf>
    <xf numFmtId="0" fontId="44" fillId="5" borderId="49" xfId="0" applyFont="1" applyFill="1" applyBorder="1" applyAlignment="1">
      <alignment horizontal="center" vertical="center" wrapText="1"/>
    </xf>
    <xf numFmtId="0" fontId="41" fillId="5" borderId="51" xfId="0" applyFont="1" applyFill="1" applyBorder="1" applyAlignment="1">
      <alignment horizontal="center" vertical="center" wrapText="1"/>
    </xf>
    <xf numFmtId="0" fontId="41" fillId="5" borderId="53" xfId="0" applyFont="1" applyFill="1" applyBorder="1" applyAlignment="1">
      <alignment horizontal="center" vertical="center" wrapText="1"/>
    </xf>
    <xf numFmtId="0" fontId="44" fillId="5" borderId="71" xfId="0" applyFont="1" applyFill="1" applyBorder="1" applyAlignment="1">
      <alignment horizontal="center" vertical="center" wrapText="1"/>
    </xf>
    <xf numFmtId="0" fontId="11" fillId="5" borderId="9" xfId="15" applyFont="1" applyFill="1" applyBorder="1" applyAlignment="1">
      <alignment horizontal="center" vertical="center" wrapText="1"/>
    </xf>
    <xf numFmtId="0" fontId="41" fillId="5" borderId="69" xfId="0" applyFont="1" applyFill="1" applyBorder="1" applyAlignment="1">
      <alignment horizontal="center" vertical="center"/>
    </xf>
    <xf numFmtId="0" fontId="11" fillId="5" borderId="69" xfId="15" applyFont="1" applyFill="1" applyBorder="1" applyAlignment="1">
      <alignment vertical="center" wrapText="1"/>
    </xf>
    <xf numFmtId="0" fontId="40" fillId="5" borderId="22" xfId="15" applyFont="1" applyFill="1" applyBorder="1" applyAlignment="1">
      <alignment horizontal="center" vertical="center" wrapText="1"/>
    </xf>
    <xf numFmtId="0" fontId="40" fillId="2" borderId="22" xfId="15" applyFont="1" applyFill="1" applyBorder="1" applyAlignment="1">
      <alignment horizontal="center" vertical="center" wrapText="1"/>
    </xf>
    <xf numFmtId="0" fontId="11" fillId="5" borderId="1" xfId="11" applyFont="1" applyFill="1" applyBorder="1" applyAlignment="1">
      <alignment horizontal="center" vertical="center" textRotation="255" wrapText="1"/>
    </xf>
    <xf numFmtId="0" fontId="11" fillId="5" borderId="5" xfId="11" applyFont="1" applyFill="1" applyBorder="1" applyAlignment="1">
      <alignment horizontal="center" vertical="center" textRotation="255" wrapText="1"/>
    </xf>
    <xf numFmtId="0" fontId="40" fillId="5" borderId="1" xfId="13" applyFont="1" applyFill="1" applyBorder="1" applyAlignment="1">
      <alignment horizontal="center" vertical="center" wrapText="1"/>
    </xf>
    <xf numFmtId="0" fontId="11" fillId="5" borderId="1" xfId="13" applyFont="1" applyFill="1" applyBorder="1" applyAlignment="1">
      <alignment horizontal="center" vertical="center" wrapText="1"/>
    </xf>
    <xf numFmtId="0" fontId="40" fillId="5" borderId="9" xfId="15" applyFont="1" applyFill="1" applyBorder="1" applyAlignment="1">
      <alignment horizontal="center" vertical="center" wrapText="1"/>
    </xf>
    <xf numFmtId="0" fontId="40" fillId="2" borderId="9" xfId="15" applyFont="1" applyFill="1" applyBorder="1" applyAlignment="1">
      <alignment horizontal="center" vertical="center" wrapText="1"/>
    </xf>
    <xf numFmtId="0" fontId="40" fillId="5" borderId="91" xfId="13" applyFont="1" applyFill="1" applyBorder="1" applyAlignment="1">
      <alignment horizontal="center" vertical="center" wrapText="1"/>
    </xf>
    <xf numFmtId="0" fontId="40" fillId="5" borderId="45" xfId="13" applyFont="1" applyFill="1" applyBorder="1" applyAlignment="1">
      <alignment horizontal="center" vertical="center" wrapText="1"/>
    </xf>
    <xf numFmtId="0" fontId="11" fillId="5" borderId="59" xfId="15" applyFont="1" applyFill="1" applyBorder="1" applyAlignment="1">
      <alignment vertical="center" wrapText="1"/>
    </xf>
    <xf numFmtId="0" fontId="11" fillId="5" borderId="35" xfId="15" applyFont="1" applyFill="1" applyBorder="1" applyAlignment="1">
      <alignment vertical="center" wrapText="1"/>
    </xf>
    <xf numFmtId="0" fontId="35" fillId="5" borderId="0" xfId="0" applyFont="1" applyFill="1" applyBorder="1" applyAlignment="1">
      <alignment wrapText="1"/>
    </xf>
    <xf numFmtId="0" fontId="11" fillId="5" borderId="45" xfId="13" applyFont="1" applyFill="1" applyBorder="1" applyAlignment="1">
      <alignment horizontal="center" vertical="center" wrapText="1"/>
    </xf>
    <xf numFmtId="0" fontId="11" fillId="5" borderId="5" xfId="13" applyFont="1" applyFill="1" applyBorder="1" applyAlignment="1">
      <alignment horizontal="center" vertical="center" wrapText="1"/>
    </xf>
    <xf numFmtId="0" fontId="11" fillId="5" borderId="22" xfId="13" applyFont="1" applyFill="1" applyBorder="1" applyAlignment="1">
      <alignment horizontal="center" vertical="center" wrapText="1"/>
    </xf>
    <xf numFmtId="0" fontId="11" fillId="2" borderId="69" xfId="13" applyFont="1" applyFill="1" applyBorder="1" applyAlignment="1">
      <alignment horizontal="center" vertical="center" wrapText="1"/>
    </xf>
    <xf numFmtId="0" fontId="11" fillId="5" borderId="91" xfId="13" applyFont="1" applyFill="1" applyBorder="1" applyAlignment="1">
      <alignment horizontal="center" vertical="center" wrapText="1"/>
    </xf>
    <xf numFmtId="0" fontId="40" fillId="5" borderId="24" xfId="15" applyFont="1" applyFill="1" applyBorder="1" applyAlignment="1">
      <alignment horizontal="center" vertical="center" wrapText="1"/>
    </xf>
    <xf numFmtId="0" fontId="40" fillId="5" borderId="27" xfId="15" applyFont="1" applyFill="1" applyBorder="1" applyAlignment="1">
      <alignment horizontal="center" vertical="center" wrapText="1"/>
    </xf>
    <xf numFmtId="0" fontId="40" fillId="2" borderId="25" xfId="15" applyFont="1" applyFill="1" applyBorder="1" applyAlignment="1">
      <alignment horizontal="center" vertical="center" wrapText="1"/>
    </xf>
    <xf numFmtId="0" fontId="40" fillId="2" borderId="49" xfId="15" applyFont="1" applyFill="1" applyBorder="1" applyAlignment="1">
      <alignment horizontal="center" vertical="center" wrapText="1"/>
    </xf>
    <xf numFmtId="0" fontId="40" fillId="5" borderId="31" xfId="15" applyFont="1" applyFill="1" applyBorder="1" applyAlignment="1">
      <alignment horizontal="center" vertical="center" wrapText="1"/>
    </xf>
    <xf numFmtId="0" fontId="41" fillId="5" borderId="35" xfId="0" applyFont="1" applyFill="1" applyBorder="1" applyAlignment="1">
      <alignment horizontal="center" vertical="center"/>
    </xf>
    <xf numFmtId="0" fontId="11" fillId="5" borderId="40" xfId="13" applyFont="1" applyFill="1" applyBorder="1" applyAlignment="1">
      <alignment horizontal="center" vertical="center" wrapText="1"/>
    </xf>
    <xf numFmtId="0" fontId="11" fillId="5" borderId="88" xfId="13" applyFont="1" applyFill="1" applyBorder="1" applyAlignment="1">
      <alignment horizontal="center" vertical="center" wrapText="1"/>
    </xf>
    <xf numFmtId="0" fontId="11" fillId="5" borderId="93" xfId="13" applyFont="1" applyFill="1" applyBorder="1" applyAlignment="1">
      <alignment horizontal="center" vertical="center" wrapText="1"/>
    </xf>
    <xf numFmtId="0" fontId="11" fillId="2" borderId="10" xfId="13" applyFont="1" applyFill="1" applyBorder="1" applyAlignment="1">
      <alignment horizontal="center" vertical="center" wrapText="1"/>
    </xf>
    <xf numFmtId="0" fontId="11" fillId="5" borderId="13" xfId="13" applyFont="1" applyFill="1" applyBorder="1" applyAlignment="1">
      <alignment horizontal="center" vertical="center" wrapText="1"/>
    </xf>
    <xf numFmtId="0" fontId="40" fillId="5" borderId="23" xfId="13" applyFont="1" applyFill="1" applyBorder="1" applyAlignment="1">
      <alignment horizontal="center" vertical="center" wrapText="1"/>
    </xf>
    <xf numFmtId="0" fontId="40" fillId="5" borderId="25" xfId="13" applyFont="1" applyFill="1" applyBorder="1" applyAlignment="1">
      <alignment horizontal="center" vertical="center" wrapText="1"/>
    </xf>
    <xf numFmtId="0" fontId="27" fillId="2" borderId="10" xfId="22" applyFont="1" applyFill="1" applyBorder="1" applyAlignment="1" applyProtection="1">
      <alignment horizontal="center" vertical="center" wrapText="1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5" fillId="2" borderId="55" xfId="13" applyFont="1" applyFill="1" applyBorder="1" applyAlignment="1" applyProtection="1">
      <alignment horizontal="center" vertical="center" wrapText="1"/>
      <protection locked="0"/>
    </xf>
    <xf numFmtId="0" fontId="46" fillId="2" borderId="35" xfId="0" applyFont="1" applyFill="1" applyBorder="1" applyAlignment="1" applyProtection="1">
      <alignment horizontal="left" vertical="center" wrapText="1"/>
      <protection locked="0"/>
    </xf>
    <xf numFmtId="0" fontId="25" fillId="2" borderId="10" xfId="13" applyFont="1" applyFill="1" applyBorder="1" applyAlignment="1" applyProtection="1">
      <alignment horizontal="center" vertical="center" wrapText="1"/>
      <protection locked="0"/>
    </xf>
    <xf numFmtId="0" fontId="25" fillId="2" borderId="59" xfId="13" applyFont="1" applyFill="1" applyBorder="1" applyAlignment="1" applyProtection="1">
      <alignment horizontal="center" vertical="center" wrapText="1"/>
      <protection locked="0"/>
    </xf>
    <xf numFmtId="0" fontId="25" fillId="2" borderId="76" xfId="13" applyFont="1" applyFill="1" applyBorder="1" applyAlignment="1" applyProtection="1">
      <alignment vertical="center" wrapText="1"/>
      <protection locked="0"/>
    </xf>
    <xf numFmtId="0" fontId="25" fillId="2" borderId="37" xfId="13" applyFont="1" applyFill="1" applyBorder="1" applyAlignment="1" applyProtection="1">
      <alignment vertical="center" wrapText="1"/>
      <protection locked="0"/>
    </xf>
    <xf numFmtId="0" fontId="25" fillId="2" borderId="60" xfId="13" applyFont="1" applyFill="1" applyBorder="1" applyAlignment="1" applyProtection="1">
      <alignment vertical="center" wrapText="1"/>
      <protection locked="0"/>
    </xf>
    <xf numFmtId="0" fontId="27" fillId="2" borderId="46" xfId="22" applyFont="1" applyFill="1" applyBorder="1" applyAlignment="1" applyProtection="1">
      <alignment horizontal="center" vertical="center" wrapText="1"/>
      <protection locked="0"/>
    </xf>
    <xf numFmtId="0" fontId="27" fillId="2" borderId="15" xfId="22" applyFont="1" applyFill="1" applyBorder="1" applyAlignment="1" applyProtection="1">
      <alignment horizontal="center" vertical="center" wrapText="1"/>
      <protection locked="0"/>
    </xf>
    <xf numFmtId="0" fontId="27" fillId="2" borderId="48" xfId="22" applyFont="1" applyFill="1" applyBorder="1" applyAlignment="1" applyProtection="1">
      <alignment horizontal="center" vertical="center" wrapText="1"/>
      <protection locked="0"/>
    </xf>
    <xf numFmtId="0" fontId="27" fillId="2" borderId="50" xfId="22" applyFont="1" applyFill="1" applyBorder="1" applyAlignment="1" applyProtection="1">
      <alignment horizontal="center" vertical="center" wrapText="1"/>
      <protection locked="0"/>
    </xf>
    <xf numFmtId="0" fontId="25" fillId="2" borderId="55" xfId="22" applyFont="1" applyFill="1" applyBorder="1" applyAlignment="1" applyProtection="1">
      <alignment horizontal="center" vertical="center" wrapText="1"/>
      <protection locked="0"/>
    </xf>
    <xf numFmtId="0" fontId="47" fillId="2" borderId="69" xfId="22" applyFont="1" applyFill="1" applyBorder="1" applyAlignment="1" applyProtection="1">
      <alignment vertical="center" wrapText="1"/>
      <protection locked="0"/>
    </xf>
    <xf numFmtId="0" fontId="27" fillId="2" borderId="76" xfId="13" applyFont="1" applyFill="1" applyBorder="1" applyAlignment="1" applyProtection="1">
      <alignment horizontal="center" vertical="center" wrapText="1"/>
      <protection locked="0"/>
    </xf>
    <xf numFmtId="0" fontId="27" fillId="2" borderId="38" xfId="13" applyFont="1" applyFill="1" applyBorder="1" applyAlignment="1" applyProtection="1">
      <alignment horizontal="center" vertical="center" wrapText="1"/>
      <protection locked="0"/>
    </xf>
    <xf numFmtId="0" fontId="27" fillId="2" borderId="3" xfId="13" applyFont="1" applyFill="1" applyBorder="1" applyAlignment="1" applyProtection="1">
      <alignment horizontal="center" vertical="center" wrapText="1"/>
      <protection locked="0"/>
    </xf>
    <xf numFmtId="0" fontId="27" fillId="2" borderId="51" xfId="22" applyFont="1" applyFill="1" applyBorder="1" applyAlignment="1" applyProtection="1">
      <alignment horizontal="center" vertical="center" wrapText="1"/>
      <protection locked="0"/>
    </xf>
    <xf numFmtId="0" fontId="27" fillId="2" borderId="53" xfId="22" applyFont="1" applyFill="1" applyBorder="1" applyAlignment="1" applyProtection="1">
      <alignment horizontal="center" vertical="center" wrapText="1"/>
      <protection locked="0"/>
    </xf>
    <xf numFmtId="0" fontId="25" fillId="2" borderId="6" xfId="22" applyFont="1" applyFill="1" applyBorder="1" applyAlignment="1" applyProtection="1">
      <alignment horizontal="center" vertical="center" wrapText="1"/>
      <protection locked="0"/>
    </xf>
    <xf numFmtId="0" fontId="28" fillId="2" borderId="1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center" wrapText="1"/>
      <protection locked="0"/>
    </xf>
    <xf numFmtId="0" fontId="27" fillId="2" borderId="0" xfId="11" applyFont="1" applyFill="1" applyBorder="1" applyAlignment="1" applyProtection="1">
      <alignment horizontal="center" vertical="center" wrapText="1"/>
      <protection locked="0"/>
    </xf>
    <xf numFmtId="0" fontId="27" fillId="2" borderId="69" xfId="22" applyFont="1" applyFill="1" applyBorder="1" applyAlignment="1" applyProtection="1">
      <alignment horizontal="center" vertical="center" wrapText="1"/>
    </xf>
    <xf numFmtId="0" fontId="25" fillId="2" borderId="9" xfId="13" applyFont="1" applyFill="1" applyBorder="1" applyAlignment="1" applyProtection="1">
      <alignment horizontal="center" vertical="center" wrapText="1"/>
      <protection locked="0"/>
    </xf>
    <xf numFmtId="0" fontId="25" fillId="2" borderId="35" xfId="13" applyFont="1" applyFill="1" applyBorder="1" applyAlignment="1" applyProtection="1">
      <alignment horizontal="center" vertical="center" wrapText="1"/>
      <protection locked="0"/>
    </xf>
    <xf numFmtId="0" fontId="25" fillId="2" borderId="78" xfId="13" applyFont="1" applyFill="1" applyBorder="1" applyAlignment="1" applyProtection="1">
      <alignment horizontal="center" vertical="center" wrapText="1"/>
      <protection locked="0"/>
    </xf>
    <xf numFmtId="0" fontId="25" fillId="2" borderId="2" xfId="13" applyFont="1" applyFill="1" applyBorder="1" applyAlignment="1" applyProtection="1">
      <alignment vertical="center" wrapText="1"/>
      <protection locked="0"/>
    </xf>
    <xf numFmtId="0" fontId="27" fillId="2" borderId="37" xfId="13" applyFont="1" applyFill="1" applyBorder="1" applyAlignment="1" applyProtection="1">
      <alignment vertical="center" wrapText="1"/>
      <protection locked="0"/>
    </xf>
    <xf numFmtId="0" fontId="27" fillId="2" borderId="4" xfId="13" applyFont="1" applyFill="1" applyBorder="1" applyAlignment="1" applyProtection="1">
      <alignment vertical="center" wrapText="1"/>
      <protection locked="0"/>
    </xf>
    <xf numFmtId="0" fontId="27" fillId="2" borderId="0" xfId="13" applyFont="1" applyFill="1" applyBorder="1" applyAlignment="1" applyProtection="1">
      <alignment vertical="center" wrapText="1"/>
      <protection locked="0"/>
    </xf>
    <xf numFmtId="0" fontId="27" fillId="2" borderId="47" xfId="22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28" fillId="2" borderId="48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center" vertical="center" wrapText="1"/>
      <protection locked="0"/>
    </xf>
    <xf numFmtId="0" fontId="28" fillId="2" borderId="53" xfId="0" applyFont="1" applyFill="1" applyBorder="1" applyAlignment="1" applyProtection="1">
      <alignment horizontal="center" vertical="center" wrapText="1"/>
      <protection locked="0"/>
    </xf>
    <xf numFmtId="0" fontId="25" fillId="2" borderId="9" xfId="22" applyFont="1" applyFill="1" applyBorder="1" applyAlignment="1" applyProtection="1">
      <alignment horizontal="center" vertical="center" wrapText="1"/>
      <protection locked="0"/>
    </xf>
    <xf numFmtId="0" fontId="27" fillId="2" borderId="0" xfId="22" applyFont="1" applyFill="1" applyBorder="1" applyAlignment="1" applyProtection="1">
      <alignment vertical="center" wrapText="1"/>
      <protection locked="0"/>
    </xf>
    <xf numFmtId="0" fontId="27" fillId="2" borderId="37" xfId="13" applyFont="1" applyFill="1" applyBorder="1" applyAlignment="1" applyProtection="1">
      <alignment horizontal="center" vertical="center" wrapText="1"/>
      <protection locked="0"/>
    </xf>
    <xf numFmtId="0" fontId="27" fillId="2" borderId="36" xfId="13" applyFont="1" applyFill="1" applyBorder="1" applyAlignment="1" applyProtection="1">
      <alignment horizontal="center" vertical="center" wrapText="1"/>
      <protection locked="0"/>
    </xf>
    <xf numFmtId="0" fontId="28" fillId="2" borderId="76" xfId="0" applyFont="1" applyFill="1" applyBorder="1" applyAlignment="1" applyProtection="1">
      <alignment horizontal="center" vertical="center" wrapText="1"/>
      <protection locked="0"/>
    </xf>
    <xf numFmtId="0" fontId="28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6" xfId="0" applyFont="1" applyFill="1" applyBorder="1" applyAlignment="1" applyProtection="1">
      <alignment horizontal="center" vertical="center" wrapText="1"/>
      <protection locked="0"/>
    </xf>
    <xf numFmtId="0" fontId="27" fillId="2" borderId="52" xfId="22" applyFont="1" applyFill="1" applyBorder="1" applyAlignment="1" applyProtection="1">
      <alignment horizontal="center" vertical="center" wrapText="1"/>
      <protection locked="0"/>
    </xf>
    <xf numFmtId="0" fontId="28" fillId="2" borderId="69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Protection="1">
      <protection locked="0"/>
    </xf>
    <xf numFmtId="0" fontId="18" fillId="5" borderId="0" xfId="0" applyFont="1" applyFill="1"/>
    <xf numFmtId="0" fontId="25" fillId="5" borderId="0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Protection="1">
      <protection locked="0"/>
    </xf>
    <xf numFmtId="0" fontId="25" fillId="5" borderId="76" xfId="15" applyFont="1" applyFill="1" applyBorder="1" applyAlignment="1" applyProtection="1">
      <alignment vertical="center" wrapText="1"/>
      <protection locked="0"/>
    </xf>
    <xf numFmtId="0" fontId="25" fillId="5" borderId="37" xfId="15" applyFont="1" applyFill="1" applyBorder="1" applyAlignment="1" applyProtection="1">
      <alignment vertical="center" wrapText="1"/>
      <protection locked="0"/>
    </xf>
    <xf numFmtId="0" fontId="27" fillId="5" borderId="36" xfId="15" applyFont="1" applyFill="1" applyBorder="1" applyAlignment="1" applyProtection="1">
      <alignment vertical="center" wrapText="1"/>
      <protection locked="0"/>
    </xf>
    <xf numFmtId="0" fontId="27" fillId="5" borderId="60" xfId="15" applyFont="1" applyFill="1" applyBorder="1" applyAlignment="1" applyProtection="1">
      <alignment vertical="center" wrapText="1"/>
      <protection locked="0"/>
    </xf>
    <xf numFmtId="0" fontId="48" fillId="2" borderId="10" xfId="0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Border="1" applyAlignment="1" applyProtection="1">
      <alignment vertical="center" wrapText="1"/>
      <protection locked="0"/>
    </xf>
    <xf numFmtId="0" fontId="27" fillId="5" borderId="0" xfId="0" applyFont="1" applyFill="1" applyAlignment="1" applyProtection="1">
      <alignment vertical="center"/>
      <protection locked="0"/>
    </xf>
    <xf numFmtId="0" fontId="27" fillId="5" borderId="0" xfId="11" applyFont="1" applyFill="1" applyBorder="1" applyAlignment="1" applyProtection="1">
      <alignment horizontal="center" vertical="center" wrapText="1"/>
      <protection locked="0"/>
    </xf>
    <xf numFmtId="0" fontId="28" fillId="5" borderId="76" xfId="0" applyFont="1" applyFill="1" applyBorder="1" applyAlignment="1" applyProtection="1">
      <alignment horizontal="left" vertical="center" wrapText="1"/>
      <protection locked="0"/>
    </xf>
    <xf numFmtId="0" fontId="28" fillId="5" borderId="37" xfId="0" applyFont="1" applyFill="1" applyBorder="1" applyAlignment="1" applyProtection="1">
      <alignment horizontal="left" vertical="center" wrapText="1"/>
      <protection locked="0"/>
    </xf>
    <xf numFmtId="0" fontId="28" fillId="5" borderId="36" xfId="0" applyFont="1" applyFill="1" applyBorder="1" applyAlignment="1" applyProtection="1">
      <alignment horizontal="left" vertical="center" wrapText="1"/>
      <protection locked="0"/>
    </xf>
    <xf numFmtId="0" fontId="27" fillId="5" borderId="0" xfId="13" applyFont="1" applyFill="1" applyBorder="1" applyAlignment="1" applyProtection="1">
      <alignment vertical="center" wrapText="1"/>
      <protection locked="0"/>
    </xf>
    <xf numFmtId="0" fontId="28" fillId="5" borderId="0" xfId="0" applyFont="1" applyFill="1" applyBorder="1" applyAlignment="1" applyProtection="1">
      <alignment horizontal="left" vertical="center" wrapText="1"/>
      <protection locked="0"/>
    </xf>
    <xf numFmtId="0" fontId="27" fillId="5" borderId="0" xfId="15" applyFont="1" applyFill="1" applyBorder="1" applyAlignment="1" applyProtection="1">
      <alignment vertical="center" wrapText="1"/>
      <protection locked="0"/>
    </xf>
    <xf numFmtId="0" fontId="48" fillId="2" borderId="69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Protection="1">
      <protection locked="0"/>
    </xf>
    <xf numFmtId="0" fontId="27" fillId="2" borderId="76" xfId="0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  <protection locked="0"/>
    </xf>
    <xf numFmtId="0" fontId="27" fillId="2" borderId="3" xfId="22" applyFont="1" applyFill="1" applyBorder="1" applyAlignment="1" applyProtection="1">
      <alignment horizontal="center" vertical="center" wrapText="1"/>
      <protection locked="0"/>
    </xf>
    <xf numFmtId="0" fontId="27" fillId="2" borderId="4" xfId="22" applyFont="1" applyFill="1" applyBorder="1" applyAlignment="1" applyProtection="1">
      <alignment horizontal="center" vertical="center" wrapText="1"/>
      <protection locked="0"/>
    </xf>
    <xf numFmtId="0" fontId="18" fillId="3" borderId="0" xfId="0" applyNumberFormat="1" applyFont="1" applyFill="1" applyBorder="1" applyProtection="1">
      <protection locked="0"/>
    </xf>
    <xf numFmtId="0" fontId="28" fillId="2" borderId="0" xfId="0" applyNumberFormat="1" applyFont="1" applyFill="1" applyBorder="1" applyProtection="1">
      <protection locked="0"/>
    </xf>
    <xf numFmtId="0" fontId="34" fillId="0" borderId="0" xfId="0" applyFont="1" applyFill="1"/>
    <xf numFmtId="0" fontId="0" fillId="0" borderId="0" xfId="0" applyFill="1"/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/>
    <xf numFmtId="0" fontId="34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5" fillId="0" borderId="0" xfId="0" applyFont="1" applyFill="1" applyAlignment="1"/>
    <xf numFmtId="0" fontId="58" fillId="0" borderId="0" xfId="13" applyFont="1" applyFill="1" applyBorder="1" applyAlignment="1">
      <alignment vertical="center" wrapText="1"/>
    </xf>
    <xf numFmtId="0" fontId="58" fillId="0" borderId="0" xfId="15" applyFont="1" applyFill="1" applyBorder="1" applyAlignment="1">
      <alignment vertical="center" wrapText="1"/>
    </xf>
    <xf numFmtId="0" fontId="40" fillId="5" borderId="37" xfId="13" applyFont="1" applyFill="1" applyBorder="1" applyAlignment="1">
      <alignment vertical="center" wrapText="1"/>
    </xf>
    <xf numFmtId="0" fontId="40" fillId="5" borderId="17" xfId="13" applyFont="1" applyFill="1" applyBorder="1" applyAlignment="1">
      <alignment horizontal="center" vertical="center" wrapText="1"/>
    </xf>
    <xf numFmtId="0" fontId="40" fillId="5" borderId="42" xfId="13" applyFont="1" applyFill="1" applyBorder="1" applyAlignment="1">
      <alignment horizontal="center" vertical="center" wrapText="1"/>
    </xf>
    <xf numFmtId="0" fontId="41" fillId="5" borderId="0" xfId="0" applyFont="1" applyFill="1"/>
    <xf numFmtId="0" fontId="11" fillId="5" borderId="2" xfId="13" applyFont="1" applyFill="1" applyBorder="1" applyAlignment="1">
      <alignment vertical="center" wrapText="1"/>
    </xf>
    <xf numFmtId="0" fontId="11" fillId="5" borderId="37" xfId="13" applyFont="1" applyFill="1" applyBorder="1" applyAlignment="1">
      <alignment vertical="center" wrapText="1"/>
    </xf>
    <xf numFmtId="0" fontId="40" fillId="5" borderId="49" xfId="13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/>
    </xf>
    <xf numFmtId="0" fontId="40" fillId="5" borderId="29" xfId="15" applyFont="1" applyFill="1" applyBorder="1" applyAlignment="1">
      <alignment vertical="center" wrapText="1"/>
    </xf>
    <xf numFmtId="0" fontId="40" fillId="5" borderId="21" xfId="15" applyFont="1" applyFill="1" applyBorder="1" applyAlignment="1">
      <alignment horizontal="center" vertical="center" wrapText="1"/>
    </xf>
    <xf numFmtId="0" fontId="41" fillId="5" borderId="28" xfId="0" applyFont="1" applyFill="1" applyBorder="1" applyAlignment="1">
      <alignment horizontal="center" vertical="center" wrapText="1"/>
    </xf>
    <xf numFmtId="0" fontId="40" fillId="5" borderId="24" xfId="15" applyFont="1" applyFill="1" applyBorder="1" applyAlignment="1">
      <alignment vertical="center" wrapText="1"/>
    </xf>
    <xf numFmtId="0" fontId="62" fillId="5" borderId="22" xfId="3" applyFont="1" applyFill="1" applyBorder="1" applyAlignment="1">
      <alignment vertical="center" wrapText="1"/>
    </xf>
    <xf numFmtId="0" fontId="41" fillId="5" borderId="46" xfId="0" applyFont="1" applyFill="1" applyBorder="1" applyAlignment="1">
      <alignment horizontal="center" vertical="center" wrapText="1"/>
    </xf>
    <xf numFmtId="0" fontId="40" fillId="5" borderId="78" xfId="13" applyFont="1" applyFill="1" applyBorder="1" applyAlignment="1">
      <alignment horizontal="center" vertical="center" wrapText="1"/>
    </xf>
    <xf numFmtId="0" fontId="41" fillId="5" borderId="0" xfId="0" applyFont="1" applyFill="1" applyAlignment="1">
      <alignment horizontal="center"/>
    </xf>
    <xf numFmtId="0" fontId="41" fillId="5" borderId="48" xfId="0" applyFont="1" applyFill="1" applyBorder="1" applyAlignment="1">
      <alignment horizontal="center" vertical="center" wrapText="1"/>
    </xf>
    <xf numFmtId="0" fontId="41" fillId="5" borderId="15" xfId="0" applyFont="1" applyFill="1" applyBorder="1" applyAlignment="1">
      <alignment horizontal="center" vertical="center" wrapText="1"/>
    </xf>
    <xf numFmtId="0" fontId="41" fillId="5" borderId="24" xfId="0" applyFont="1" applyFill="1" applyBorder="1" applyAlignment="1">
      <alignment horizontal="center" vertical="center" wrapText="1"/>
    </xf>
    <xf numFmtId="0" fontId="40" fillId="5" borderId="18" xfId="15" applyFont="1" applyFill="1" applyBorder="1" applyAlignment="1">
      <alignment horizontal="center" vertical="center" wrapText="1"/>
    </xf>
    <xf numFmtId="0" fontId="40" fillId="2" borderId="67" xfId="15" applyFont="1" applyFill="1" applyBorder="1" applyAlignment="1">
      <alignment horizontal="center" vertical="center" wrapText="1"/>
    </xf>
    <xf numFmtId="0" fontId="34" fillId="2" borderId="0" xfId="0" applyFont="1" applyFill="1"/>
    <xf numFmtId="0" fontId="11" fillId="2" borderId="76" xfId="13" applyFont="1" applyFill="1" applyBorder="1" applyAlignment="1">
      <alignment horizontal="center" vertical="center" wrapText="1"/>
    </xf>
    <xf numFmtId="0" fontId="40" fillId="2" borderId="23" xfId="15" applyFont="1" applyFill="1" applyBorder="1" applyAlignment="1">
      <alignment horizontal="center" vertical="center" wrapText="1"/>
    </xf>
    <xf numFmtId="0" fontId="41" fillId="2" borderId="0" xfId="0" applyFont="1" applyFill="1" applyBorder="1"/>
    <xf numFmtId="0" fontId="34" fillId="2" borderId="0" xfId="0" applyFont="1" applyFill="1" applyBorder="1"/>
    <xf numFmtId="0" fontId="11" fillId="2" borderId="60" xfId="13" applyFont="1" applyFill="1" applyBorder="1" applyAlignment="1">
      <alignment horizontal="center" vertical="center" wrapText="1"/>
    </xf>
    <xf numFmtId="0" fontId="57" fillId="2" borderId="23" xfId="0" applyFont="1" applyFill="1" applyBorder="1" applyAlignment="1">
      <alignment horizontal="center" vertical="center"/>
    </xf>
    <xf numFmtId="0" fontId="57" fillId="2" borderId="25" xfId="0" applyFont="1" applyFill="1" applyBorder="1" applyAlignment="1">
      <alignment horizontal="center" vertical="center"/>
    </xf>
    <xf numFmtId="0" fontId="11" fillId="2" borderId="25" xfId="13" applyFont="1" applyFill="1" applyBorder="1" applyAlignment="1">
      <alignment horizontal="center" vertical="center" wrapText="1"/>
    </xf>
    <xf numFmtId="0" fontId="11" fillId="2" borderId="49" xfId="13" applyFont="1" applyFill="1" applyBorder="1" applyAlignment="1">
      <alignment horizontal="center" vertical="center" wrapText="1"/>
    </xf>
    <xf numFmtId="0" fontId="11" fillId="2" borderId="23" xfId="13" applyFont="1" applyFill="1" applyBorder="1" applyAlignment="1">
      <alignment horizontal="center" vertical="center" wrapText="1"/>
    </xf>
    <xf numFmtId="0" fontId="11" fillId="5" borderId="13" xfId="15" applyFont="1" applyFill="1" applyBorder="1" applyAlignment="1">
      <alignment vertical="center" wrapText="1"/>
    </xf>
    <xf numFmtId="0" fontId="11" fillId="5" borderId="19" xfId="15" applyFont="1" applyFill="1" applyBorder="1" applyAlignment="1">
      <alignment vertical="center" wrapText="1"/>
    </xf>
    <xf numFmtId="0" fontId="65" fillId="5" borderId="10" xfId="0" applyFont="1" applyFill="1" applyBorder="1" applyAlignment="1">
      <alignment horizontal="center" vertical="center"/>
    </xf>
    <xf numFmtId="0" fontId="65" fillId="5" borderId="69" xfId="0" applyFont="1" applyFill="1" applyBorder="1" applyAlignment="1">
      <alignment horizontal="center" vertical="center"/>
    </xf>
    <xf numFmtId="0" fontId="11" fillId="5" borderId="28" xfId="13" applyFont="1" applyFill="1" applyBorder="1" applyAlignment="1">
      <alignment horizontal="center" vertical="center" wrapText="1"/>
    </xf>
    <xf numFmtId="0" fontId="11" fillId="5" borderId="34" xfId="13" applyFont="1" applyFill="1" applyBorder="1" applyAlignment="1">
      <alignment horizontal="center" vertical="center" wrapText="1"/>
    </xf>
    <xf numFmtId="0" fontId="11" fillId="5" borderId="43" xfId="13" applyFont="1" applyFill="1" applyBorder="1" applyAlignment="1">
      <alignment horizontal="center" vertical="center" wrapText="1"/>
    </xf>
    <xf numFmtId="0" fontId="11" fillId="5" borderId="0" xfId="13" applyFont="1" applyFill="1" applyBorder="1" applyAlignment="1">
      <alignment horizontal="left" vertical="center" wrapText="1"/>
    </xf>
    <xf numFmtId="0" fontId="24" fillId="5" borderId="0" xfId="0" applyFont="1" applyFill="1"/>
    <xf numFmtId="0" fontId="66" fillId="7" borderId="45" xfId="0" applyFont="1" applyFill="1" applyBorder="1" applyAlignment="1">
      <alignment horizontal="centerContinuous" vertical="center" wrapText="1"/>
    </xf>
    <xf numFmtId="0" fontId="66" fillId="7" borderId="90" xfId="0" applyFont="1" applyFill="1" applyBorder="1" applyAlignment="1">
      <alignment horizontal="centerContinuous" vertical="center" wrapText="1"/>
    </xf>
    <xf numFmtId="0" fontId="67" fillId="7" borderId="50" xfId="0" applyFont="1" applyFill="1" applyBorder="1" applyAlignment="1">
      <alignment horizontal="center" vertical="center" wrapText="1"/>
    </xf>
    <xf numFmtId="0" fontId="67" fillId="7" borderId="51" xfId="0" applyFont="1" applyFill="1" applyBorder="1" applyAlignment="1">
      <alignment horizontal="center" vertical="center" wrapText="1"/>
    </xf>
    <xf numFmtId="0" fontId="67" fillId="7" borderId="53" xfId="0" applyFont="1" applyFill="1" applyBorder="1" applyAlignment="1">
      <alignment horizontal="center" vertical="center" wrapText="1"/>
    </xf>
    <xf numFmtId="0" fontId="67" fillId="7" borderId="28" xfId="0" applyFont="1" applyFill="1" applyBorder="1" applyAlignment="1">
      <alignment horizontal="center" vertical="center" wrapText="1"/>
    </xf>
    <xf numFmtId="0" fontId="68" fillId="7" borderId="45" xfId="0" applyFont="1" applyFill="1" applyBorder="1" applyAlignment="1">
      <alignment vertical="center" wrapText="1"/>
    </xf>
    <xf numFmtId="0" fontId="69" fillId="7" borderId="46" xfId="0" applyFont="1" applyFill="1" applyBorder="1" applyAlignment="1">
      <alignment horizontal="center" vertical="center" wrapText="1"/>
    </xf>
    <xf numFmtId="0" fontId="69" fillId="7" borderId="15" xfId="0" applyFont="1" applyFill="1" applyBorder="1" applyAlignment="1">
      <alignment horizontal="center" vertical="center" wrapText="1"/>
    </xf>
    <xf numFmtId="0" fontId="68" fillId="7" borderId="48" xfId="0" applyFont="1" applyFill="1" applyBorder="1" applyAlignment="1">
      <alignment horizontal="center" vertical="center" wrapText="1"/>
    </xf>
    <xf numFmtId="0" fontId="69" fillId="7" borderId="22" xfId="0" applyFont="1" applyFill="1" applyBorder="1" applyAlignment="1">
      <alignment vertical="center" wrapText="1"/>
    </xf>
    <xf numFmtId="0" fontId="69" fillId="7" borderId="23" xfId="0" applyFont="1" applyFill="1" applyBorder="1" applyAlignment="1">
      <alignment horizontal="center" vertical="center" wrapText="1"/>
    </xf>
    <xf numFmtId="0" fontId="69" fillId="7" borderId="25" xfId="0" applyFont="1" applyFill="1" applyBorder="1" applyAlignment="1">
      <alignment horizontal="center" vertical="center" wrapText="1"/>
    </xf>
    <xf numFmtId="0" fontId="68" fillId="7" borderId="49" xfId="0" applyFont="1" applyFill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0" fontId="69" fillId="7" borderId="94" xfId="0" applyFont="1" applyFill="1" applyBorder="1" applyAlignment="1">
      <alignment vertical="center" wrapText="1"/>
    </xf>
    <xf numFmtId="0" fontId="69" fillId="7" borderId="28" xfId="0" applyFont="1" applyFill="1" applyBorder="1" applyAlignment="1">
      <alignment horizontal="center" vertical="center" wrapText="1"/>
    </xf>
    <xf numFmtId="0" fontId="69" fillId="7" borderId="34" xfId="0" applyFont="1" applyFill="1" applyBorder="1" applyAlignment="1">
      <alignment horizontal="center" vertical="center" wrapText="1"/>
    </xf>
    <xf numFmtId="0" fontId="68" fillId="7" borderId="43" xfId="0" applyFont="1" applyFill="1" applyBorder="1" applyAlignment="1">
      <alignment horizontal="center" vertical="center" wrapText="1"/>
    </xf>
    <xf numFmtId="0" fontId="70" fillId="7" borderId="69" xfId="0" applyFont="1" applyFill="1" applyBorder="1" applyAlignment="1">
      <alignment horizontal="left" vertical="center" wrapText="1"/>
    </xf>
    <xf numFmtId="0" fontId="68" fillId="7" borderId="69" xfId="0" applyFont="1" applyFill="1" applyBorder="1" applyAlignment="1">
      <alignment horizontal="center" vertical="center" wrapText="1"/>
    </xf>
    <xf numFmtId="0" fontId="70" fillId="7" borderId="91" xfId="0" applyFont="1" applyFill="1" applyBorder="1" applyAlignment="1">
      <alignment horizontal="left" vertical="center" wrapText="1"/>
    </xf>
    <xf numFmtId="0" fontId="66" fillId="7" borderId="13" xfId="0" applyFont="1" applyFill="1" applyBorder="1" applyAlignment="1">
      <alignment horizontal="center" vertical="center" wrapText="1"/>
    </xf>
    <xf numFmtId="0" fontId="66" fillId="7" borderId="19" xfId="0" applyFont="1" applyFill="1" applyBorder="1" applyAlignment="1">
      <alignment horizontal="center" vertical="center" wrapText="1"/>
    </xf>
    <xf numFmtId="0" fontId="68" fillId="7" borderId="71" xfId="0" applyFont="1" applyFill="1" applyBorder="1" applyAlignment="1">
      <alignment horizontal="center" vertical="center" wrapText="1"/>
    </xf>
    <xf numFmtId="0" fontId="70" fillId="7" borderId="22" xfId="0" applyFont="1" applyFill="1" applyBorder="1" applyAlignment="1">
      <alignment horizontal="left" vertical="center" wrapText="1"/>
    </xf>
    <xf numFmtId="0" fontId="68" fillId="7" borderId="69" xfId="0" applyFont="1" applyFill="1" applyBorder="1" applyAlignment="1">
      <alignment vertical="center" wrapText="1"/>
    </xf>
    <xf numFmtId="0" fontId="68" fillId="7" borderId="14" xfId="0" applyFont="1" applyFill="1" applyBorder="1" applyAlignment="1">
      <alignment vertical="center" wrapText="1"/>
    </xf>
    <xf numFmtId="0" fontId="68" fillId="7" borderId="47" xfId="0" applyFont="1" applyFill="1" applyBorder="1" applyAlignment="1">
      <alignment horizontal="center" vertical="center" wrapText="1"/>
    </xf>
    <xf numFmtId="0" fontId="69" fillId="7" borderId="24" xfId="0" applyFont="1" applyFill="1" applyBorder="1" applyAlignment="1">
      <alignment vertical="center" wrapText="1"/>
    </xf>
    <xf numFmtId="0" fontId="68" fillId="7" borderId="31" xfId="0" applyFont="1" applyFill="1" applyBorder="1" applyAlignment="1">
      <alignment horizontal="center" vertical="center" wrapText="1"/>
    </xf>
    <xf numFmtId="0" fontId="69" fillId="7" borderId="29" xfId="0" applyFont="1" applyFill="1" applyBorder="1" applyAlignment="1">
      <alignment vertical="center" wrapText="1"/>
    </xf>
    <xf numFmtId="0" fontId="68" fillId="7" borderId="33" xfId="0" applyFont="1" applyFill="1" applyBorder="1" applyAlignment="1">
      <alignment horizontal="center" vertical="center" wrapText="1"/>
    </xf>
    <xf numFmtId="0" fontId="9" fillId="7" borderId="69" xfId="0" applyFont="1" applyFill="1" applyBorder="1" applyAlignment="1">
      <alignment horizontal="left" vertical="center" wrapText="1"/>
    </xf>
    <xf numFmtId="0" fontId="71" fillId="7" borderId="69" xfId="0" applyFont="1" applyFill="1" applyBorder="1" applyAlignment="1">
      <alignment horizontal="center" vertical="center" wrapText="1"/>
    </xf>
    <xf numFmtId="0" fontId="72" fillId="7" borderId="69" xfId="0" applyFont="1" applyFill="1" applyBorder="1" applyAlignment="1">
      <alignment horizontal="center" vertical="center"/>
    </xf>
    <xf numFmtId="0" fontId="24" fillId="7" borderId="0" xfId="0" applyFont="1" applyFill="1" applyAlignment="1">
      <alignment vertical="center"/>
    </xf>
    <xf numFmtId="0" fontId="24" fillId="7" borderId="0" xfId="0" applyFont="1" applyFill="1"/>
    <xf numFmtId="0" fontId="67" fillId="7" borderId="34" xfId="0" applyFont="1" applyFill="1" applyBorder="1" applyAlignment="1">
      <alignment horizontal="center" vertical="center" wrapText="1"/>
    </xf>
    <xf numFmtId="0" fontId="67" fillId="7" borderId="43" xfId="0" applyFont="1" applyFill="1" applyBorder="1" applyAlignment="1">
      <alignment horizontal="center" vertical="center" wrapText="1"/>
    </xf>
    <xf numFmtId="0" fontId="67" fillId="7" borderId="54" xfId="0" applyFont="1" applyFill="1" applyBorder="1" applyAlignment="1">
      <alignment horizontal="center" vertical="center" wrapText="1"/>
    </xf>
    <xf numFmtId="0" fontId="66" fillId="7" borderId="53" xfId="0" applyFont="1" applyFill="1" applyBorder="1" applyAlignment="1">
      <alignment horizontal="center" vertical="center" wrapText="1"/>
    </xf>
    <xf numFmtId="0" fontId="70" fillId="7" borderId="46" xfId="0" applyFont="1" applyFill="1" applyBorder="1" applyAlignment="1">
      <alignment horizontal="center" vertical="center" wrapText="1"/>
    </xf>
    <xf numFmtId="0" fontId="70" fillId="7" borderId="15" xfId="0" applyFont="1" applyFill="1" applyBorder="1" applyAlignment="1">
      <alignment horizontal="center" vertical="center" wrapText="1"/>
    </xf>
    <xf numFmtId="0" fontId="70" fillId="7" borderId="48" xfId="0" applyFont="1" applyFill="1" applyBorder="1" applyAlignment="1">
      <alignment horizontal="center" vertical="center" wrapText="1"/>
    </xf>
    <xf numFmtId="0" fontId="70" fillId="7" borderId="23" xfId="0" applyFont="1" applyFill="1" applyBorder="1" applyAlignment="1">
      <alignment horizontal="center" vertical="center" wrapText="1"/>
    </xf>
    <xf numFmtId="0" fontId="70" fillId="7" borderId="25" xfId="0" applyFont="1" applyFill="1" applyBorder="1" applyAlignment="1">
      <alignment horizontal="center" vertical="center" wrapText="1"/>
    </xf>
    <xf numFmtId="0" fontId="70" fillId="7" borderId="49" xfId="0" applyFont="1" applyFill="1" applyBorder="1" applyAlignment="1">
      <alignment horizontal="center" vertical="center" wrapText="1"/>
    </xf>
    <xf numFmtId="0" fontId="70" fillId="7" borderId="28" xfId="0" applyFont="1" applyFill="1" applyBorder="1" applyAlignment="1">
      <alignment horizontal="center" vertical="center" wrapText="1"/>
    </xf>
    <xf numFmtId="0" fontId="70" fillId="7" borderId="34" xfId="0" applyFont="1" applyFill="1" applyBorder="1" applyAlignment="1">
      <alignment horizontal="center" vertical="center" wrapText="1"/>
    </xf>
    <xf numFmtId="0" fontId="70" fillId="7" borderId="43" xfId="0" applyFont="1" applyFill="1" applyBorder="1" applyAlignment="1">
      <alignment horizontal="center" vertical="center" wrapText="1"/>
    </xf>
    <xf numFmtId="0" fontId="70" fillId="7" borderId="69" xfId="0" applyFont="1" applyFill="1" applyBorder="1" applyAlignment="1">
      <alignment horizontal="center" vertical="center" wrapText="1"/>
    </xf>
    <xf numFmtId="0" fontId="66" fillId="7" borderId="23" xfId="0" applyFont="1" applyFill="1" applyBorder="1" applyAlignment="1">
      <alignment horizontal="center" vertical="center" wrapText="1"/>
    </xf>
    <xf numFmtId="0" fontId="70" fillId="7" borderId="21" xfId="0" applyFont="1" applyFill="1" applyBorder="1" applyAlignment="1">
      <alignment horizontal="center" vertical="center" wrapText="1"/>
    </xf>
    <xf numFmtId="0" fontId="70" fillId="7" borderId="19" xfId="0" applyFont="1" applyFill="1" applyBorder="1" applyAlignment="1">
      <alignment horizontal="center" vertical="center" wrapText="1"/>
    </xf>
    <xf numFmtId="0" fontId="70" fillId="7" borderId="71" xfId="0" applyFont="1" applyFill="1" applyBorder="1" applyAlignment="1">
      <alignment horizontal="center" vertical="center" wrapText="1"/>
    </xf>
    <xf numFmtId="0" fontId="70" fillId="7" borderId="27" xfId="0" applyFont="1" applyFill="1" applyBorder="1" applyAlignment="1">
      <alignment horizontal="center" vertical="center" wrapText="1"/>
    </xf>
    <xf numFmtId="0" fontId="70" fillId="7" borderId="39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left" vertical="center"/>
    </xf>
    <xf numFmtId="0" fontId="73" fillId="5" borderId="0" xfId="0" applyFont="1" applyFill="1"/>
    <xf numFmtId="0" fontId="24" fillId="5" borderId="0" xfId="0" applyFont="1" applyFill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9" fillId="5" borderId="0" xfId="0" applyFont="1" applyFill="1" applyBorder="1" applyAlignment="1">
      <alignment horizontal="right" wrapText="1"/>
    </xf>
    <xf numFmtId="0" fontId="24" fillId="2" borderId="0" xfId="0" applyFont="1" applyFill="1" applyAlignment="1">
      <alignment vertical="center" wrapText="1"/>
    </xf>
    <xf numFmtId="0" fontId="42" fillId="2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78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vertical="center" wrapText="1"/>
    </xf>
    <xf numFmtId="0" fontId="7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 wrapText="1"/>
    </xf>
    <xf numFmtId="0" fontId="14" fillId="0" borderId="1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14" fillId="0" borderId="11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42" fillId="0" borderId="0" xfId="0" applyFont="1" applyFill="1" applyAlignment="1">
      <alignment vertical="center"/>
    </xf>
    <xf numFmtId="0" fontId="42" fillId="0" borderId="0" xfId="0" applyFont="1" applyFill="1"/>
    <xf numFmtId="0" fontId="42" fillId="0" borderId="0" xfId="0" applyFont="1" applyFill="1" applyAlignment="1">
      <alignment wrapText="1"/>
    </xf>
    <xf numFmtId="0" fontId="14" fillId="0" borderId="0" xfId="0" applyFont="1" applyFill="1"/>
    <xf numFmtId="0" fontId="9" fillId="0" borderId="0" xfId="0" applyFont="1" applyFill="1"/>
    <xf numFmtId="0" fontId="80" fillId="0" borderId="0" xfId="0" applyFont="1" applyFill="1"/>
    <xf numFmtId="0" fontId="42" fillId="0" borderId="97" xfId="0" applyFont="1" applyFill="1" applyBorder="1" applyAlignment="1">
      <alignment horizontal="left" vertical="center" wrapText="1"/>
    </xf>
    <xf numFmtId="0" fontId="42" fillId="0" borderId="98" xfId="0" applyFont="1" applyFill="1" applyBorder="1" applyAlignment="1">
      <alignment horizontal="left" vertical="center" wrapText="1"/>
    </xf>
    <xf numFmtId="0" fontId="42" fillId="0" borderId="97" xfId="0" applyFont="1" applyFill="1" applyBorder="1" applyAlignment="1">
      <alignment horizontal="center" vertical="center" wrapText="1"/>
    </xf>
    <xf numFmtId="0" fontId="42" fillId="0" borderId="98" xfId="0" applyFont="1" applyFill="1" applyBorder="1" applyAlignment="1">
      <alignment horizontal="center" vertical="center" wrapText="1"/>
    </xf>
    <xf numFmtId="0" fontId="14" fillId="0" borderId="99" xfId="0" applyFont="1" applyFill="1" applyBorder="1" applyAlignment="1">
      <alignment horizontal="center" vertical="center" wrapText="1"/>
    </xf>
    <xf numFmtId="0" fontId="42" fillId="0" borderId="100" xfId="0" applyFont="1" applyFill="1" applyBorder="1" applyAlignment="1">
      <alignment horizontal="center" vertical="center" wrapText="1"/>
    </xf>
    <xf numFmtId="0" fontId="42" fillId="0" borderId="101" xfId="0" applyFont="1" applyFill="1" applyBorder="1" applyAlignment="1">
      <alignment horizontal="left" vertical="center" wrapText="1"/>
    </xf>
    <xf numFmtId="0" fontId="42" fillId="0" borderId="102" xfId="0" applyFont="1" applyFill="1" applyBorder="1" applyAlignment="1">
      <alignment horizontal="left" vertical="center" wrapText="1"/>
    </xf>
    <xf numFmtId="0" fontId="42" fillId="0" borderId="101" xfId="0" applyFont="1" applyFill="1" applyBorder="1" applyAlignment="1">
      <alignment horizontal="center" vertical="center" wrapText="1"/>
    </xf>
    <xf numFmtId="0" fontId="42" fillId="0" borderId="102" xfId="0" applyFont="1" applyFill="1" applyBorder="1" applyAlignment="1">
      <alignment horizontal="center" vertical="center" wrapText="1"/>
    </xf>
    <xf numFmtId="0" fontId="14" fillId="0" borderId="103" xfId="0" applyFont="1" applyFill="1" applyBorder="1" applyAlignment="1">
      <alignment horizontal="center" vertical="center" wrapText="1"/>
    </xf>
    <xf numFmtId="0" fontId="42" fillId="0" borderId="104" xfId="0" applyFont="1" applyFill="1" applyBorder="1" applyAlignment="1">
      <alignment horizontal="center" vertical="center" wrapText="1"/>
    </xf>
    <xf numFmtId="0" fontId="42" fillId="0" borderId="105" xfId="0" applyFont="1" applyFill="1" applyBorder="1" applyAlignment="1">
      <alignment horizontal="left" vertical="center" wrapText="1"/>
    </xf>
    <xf numFmtId="0" fontId="42" fillId="0" borderId="106" xfId="0" applyFont="1" applyFill="1" applyBorder="1" applyAlignment="1">
      <alignment horizontal="left" vertical="center" wrapText="1"/>
    </xf>
    <xf numFmtId="0" fontId="42" fillId="0" borderId="105" xfId="0" applyFont="1" applyFill="1" applyBorder="1" applyAlignment="1">
      <alignment horizontal="center" vertical="center" wrapText="1"/>
    </xf>
    <xf numFmtId="0" fontId="42" fillId="0" borderId="106" xfId="0" applyFont="1" applyFill="1" applyBorder="1" applyAlignment="1">
      <alignment horizontal="center" vertical="center" wrapText="1"/>
    </xf>
    <xf numFmtId="0" fontId="14" fillId="0" borderId="107" xfId="0" applyFont="1" applyFill="1" applyBorder="1" applyAlignment="1">
      <alignment horizontal="center" vertical="center" wrapText="1"/>
    </xf>
    <xf numFmtId="0" fontId="42" fillId="0" borderId="108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4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122" xfId="0" applyFont="1" applyFill="1" applyBorder="1" applyAlignment="1">
      <alignment horizontal="center" vertical="center" wrapText="1"/>
    </xf>
    <xf numFmtId="0" fontId="38" fillId="0" borderId="96" xfId="21" applyFont="1" applyFill="1" applyBorder="1" applyAlignment="1">
      <alignment horizontal="center" vertical="center" wrapText="1"/>
    </xf>
    <xf numFmtId="0" fontId="38" fillId="0" borderId="63" xfId="21" applyFont="1" applyFill="1" applyBorder="1" applyAlignment="1">
      <alignment horizontal="center" vertical="center" wrapText="1"/>
    </xf>
    <xf numFmtId="0" fontId="38" fillId="0" borderId="1" xfId="21" applyFont="1" applyFill="1" applyBorder="1" applyAlignment="1">
      <alignment horizontal="center" vertical="center" wrapText="1"/>
    </xf>
    <xf numFmtId="0" fontId="38" fillId="0" borderId="125" xfId="21" applyFont="1" applyFill="1" applyBorder="1" applyAlignment="1">
      <alignment horizontal="center" vertical="center" wrapText="1"/>
    </xf>
    <xf numFmtId="0" fontId="38" fillId="0" borderId="62" xfId="21" applyFont="1" applyFill="1" applyBorder="1" applyAlignment="1">
      <alignment horizontal="center" vertical="center" wrapText="1"/>
    </xf>
    <xf numFmtId="0" fontId="14" fillId="0" borderId="62" xfId="15" applyFont="1" applyFill="1" applyBorder="1" applyAlignment="1">
      <alignment horizontal="center" vertical="center" wrapText="1"/>
    </xf>
    <xf numFmtId="0" fontId="14" fillId="0" borderId="126" xfId="15" applyFont="1" applyFill="1" applyBorder="1" applyAlignment="1">
      <alignment horizontal="center" vertical="center" wrapText="1"/>
    </xf>
    <xf numFmtId="0" fontId="14" fillId="0" borderId="63" xfId="15" applyFont="1" applyFill="1" applyBorder="1" applyAlignment="1">
      <alignment horizontal="center" vertical="center" wrapText="1"/>
    </xf>
    <xf numFmtId="49" fontId="42" fillId="0" borderId="97" xfId="0" applyNumberFormat="1" applyFont="1" applyFill="1" applyBorder="1" applyAlignment="1">
      <alignment horizontal="left" vertical="center" wrapText="1"/>
    </xf>
    <xf numFmtId="0" fontId="42" fillId="0" borderId="97" xfId="15" applyFont="1" applyFill="1" applyBorder="1" applyAlignment="1">
      <alignment horizontal="center" vertical="center" wrapText="1"/>
    </xf>
    <xf numFmtId="0" fontId="42" fillId="0" borderId="98" xfId="15" applyFont="1" applyFill="1" applyBorder="1" applyAlignment="1">
      <alignment horizontal="center" vertical="center" wrapText="1"/>
    </xf>
    <xf numFmtId="0" fontId="14" fillId="0" borderId="99" xfId="15" applyFont="1" applyFill="1" applyBorder="1" applyAlignment="1">
      <alignment horizontal="center" vertical="center" wrapText="1"/>
    </xf>
    <xf numFmtId="0" fontId="42" fillId="0" borderId="100" xfId="15" applyFont="1" applyFill="1" applyBorder="1" applyAlignment="1">
      <alignment horizontal="center" vertical="center" wrapText="1"/>
    </xf>
    <xf numFmtId="0" fontId="9" fillId="0" borderId="62" xfId="21" applyFont="1" applyFill="1" applyBorder="1" applyAlignment="1">
      <alignment horizontal="left" vertical="center" textRotation="255" wrapText="1"/>
    </xf>
    <xf numFmtId="0" fontId="9" fillId="0" borderId="63" xfId="21" applyFont="1" applyFill="1" applyBorder="1" applyAlignment="1">
      <alignment horizontal="left" vertical="center" textRotation="255" wrapText="1"/>
    </xf>
    <xf numFmtId="0" fontId="9" fillId="0" borderId="5" xfId="21" applyFont="1" applyFill="1" applyBorder="1" applyAlignment="1">
      <alignment horizontal="left" vertical="center" textRotation="255" wrapText="1"/>
    </xf>
    <xf numFmtId="0" fontId="9" fillId="0" borderId="65" xfId="15" applyFont="1" applyFill="1" applyBorder="1" applyAlignment="1">
      <alignment horizontal="left" vertical="center" wrapText="1"/>
    </xf>
    <xf numFmtId="0" fontId="9" fillId="0" borderId="0" xfId="15" applyFont="1" applyFill="1" applyBorder="1" applyAlignment="1">
      <alignment horizontal="left" vertical="center" wrapText="1"/>
    </xf>
    <xf numFmtId="0" fontId="9" fillId="0" borderId="5" xfId="15" applyFont="1" applyFill="1" applyBorder="1" applyAlignment="1">
      <alignment horizontal="left" vertical="center" wrapText="1"/>
    </xf>
    <xf numFmtId="0" fontId="42" fillId="0" borderId="62" xfId="0" applyFont="1" applyFill="1" applyBorder="1" applyAlignment="1">
      <alignment horizontal="left" vertical="center" wrapText="1"/>
    </xf>
    <xf numFmtId="0" fontId="42" fillId="0" borderId="63" xfId="0" applyFont="1" applyFill="1" applyBorder="1" applyAlignment="1">
      <alignment horizontal="left" vertical="center" wrapText="1"/>
    </xf>
    <xf numFmtId="0" fontId="14" fillId="0" borderId="126" xfId="0" applyFont="1" applyFill="1" applyBorder="1" applyAlignment="1">
      <alignment horizontal="left" vertical="center" wrapText="1"/>
    </xf>
    <xf numFmtId="0" fontId="9" fillId="0" borderId="63" xfId="15" applyFont="1" applyFill="1" applyBorder="1" applyAlignment="1">
      <alignment horizontal="center" vertical="center" wrapText="1"/>
    </xf>
    <xf numFmtId="0" fontId="9" fillId="0" borderId="126" xfId="21" applyFont="1" applyFill="1" applyBorder="1" applyAlignment="1">
      <alignment horizontal="left" vertical="center" textRotation="255" wrapText="1"/>
    </xf>
    <xf numFmtId="0" fontId="9" fillId="0" borderId="12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4" fillId="0" borderId="63" xfId="0" applyFont="1" applyFill="1" applyBorder="1" applyAlignment="1">
      <alignment horizontal="left" vertical="center" wrapText="1"/>
    </xf>
    <xf numFmtId="0" fontId="9" fillId="0" borderId="62" xfId="15" applyFont="1" applyFill="1" applyBorder="1" applyAlignment="1">
      <alignment horizontal="center" vertical="center" wrapText="1"/>
    </xf>
    <xf numFmtId="0" fontId="9" fillId="0" borderId="126" xfId="15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2" fillId="0" borderId="0" xfId="5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9" fillId="0" borderId="126" xfId="0" applyFont="1" applyFill="1" applyBorder="1" applyAlignment="1">
      <alignment horizontal="left" vertical="center" wrapText="1"/>
    </xf>
    <xf numFmtId="0" fontId="14" fillId="0" borderId="129" xfId="0" applyFont="1" applyFill="1" applyBorder="1" applyAlignment="1">
      <alignment horizontal="center" vertical="center" wrapText="1"/>
    </xf>
    <xf numFmtId="0" fontId="14" fillId="0" borderId="115" xfId="0" applyFont="1" applyFill="1" applyBorder="1" applyAlignment="1">
      <alignment horizontal="center" vertical="center" wrapText="1"/>
    </xf>
    <xf numFmtId="0" fontId="14" fillId="0" borderId="124" xfId="0" applyFont="1" applyFill="1" applyBorder="1" applyAlignment="1">
      <alignment horizontal="center" vertical="center" wrapText="1"/>
    </xf>
    <xf numFmtId="0" fontId="14" fillId="0" borderId="127" xfId="0" applyFont="1" applyFill="1" applyBorder="1" applyAlignment="1">
      <alignment horizontal="center" vertical="center" wrapText="1"/>
    </xf>
    <xf numFmtId="0" fontId="14" fillId="0" borderId="1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9" fillId="0" borderId="110" xfId="0" applyFont="1" applyFill="1" applyBorder="1" applyAlignment="1">
      <alignment horizontal="center" vertical="center" wrapText="1"/>
    </xf>
    <xf numFmtId="0" fontId="9" fillId="0" borderId="12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127" xfId="0" applyFont="1" applyFill="1" applyBorder="1" applyAlignment="1">
      <alignment horizontal="center" vertical="center" wrapText="1"/>
    </xf>
    <xf numFmtId="0" fontId="9" fillId="0" borderId="122" xfId="0" applyFont="1" applyFill="1" applyBorder="1" applyAlignment="1">
      <alignment horizontal="center" vertical="center" wrapText="1"/>
    </xf>
    <xf numFmtId="0" fontId="40" fillId="2" borderId="24" xfId="15" applyFont="1" applyFill="1" applyBorder="1" applyAlignment="1">
      <alignment vertical="center" wrapText="1"/>
    </xf>
    <xf numFmtId="0" fontId="60" fillId="2" borderId="73" xfId="0" applyFont="1" applyFill="1" applyBorder="1" applyAlignment="1">
      <alignment horizontal="left" vertical="center" wrapText="1"/>
    </xf>
    <xf numFmtId="0" fontId="60" fillId="2" borderId="14" xfId="0" applyFont="1" applyFill="1" applyBorder="1" applyAlignment="1">
      <alignment horizontal="left" vertical="center" wrapText="1"/>
    </xf>
    <xf numFmtId="0" fontId="26" fillId="5" borderId="0" xfId="0" applyFont="1" applyFill="1" applyAlignment="1">
      <alignment horizontal="center"/>
    </xf>
    <xf numFmtId="0" fontId="40" fillId="2" borderId="24" xfId="15" applyFont="1" applyFill="1" applyBorder="1" applyAlignment="1">
      <alignment vertical="center"/>
    </xf>
    <xf numFmtId="0" fontId="11" fillId="2" borderId="50" xfId="13" applyFont="1" applyFill="1" applyBorder="1" applyAlignment="1">
      <alignment horizontal="center" vertical="center" wrapText="1"/>
    </xf>
    <xf numFmtId="0" fontId="11" fillId="2" borderId="51" xfId="13" applyFont="1" applyFill="1" applyBorder="1" applyAlignment="1">
      <alignment horizontal="center" vertical="center" wrapText="1"/>
    </xf>
    <xf numFmtId="0" fontId="11" fillId="2" borderId="53" xfId="13" applyFont="1" applyFill="1" applyBorder="1" applyAlignment="1">
      <alignment horizontal="center" vertical="center" wrapText="1"/>
    </xf>
    <xf numFmtId="0" fontId="11" fillId="2" borderId="46" xfId="13" applyFont="1" applyFill="1" applyBorder="1" applyAlignment="1">
      <alignment horizontal="center" vertical="center" wrapText="1"/>
    </xf>
    <xf numFmtId="0" fontId="11" fillId="2" borderId="15" xfId="13" applyFont="1" applyFill="1" applyBorder="1" applyAlignment="1">
      <alignment horizontal="center" vertical="center" wrapText="1"/>
    </xf>
    <xf numFmtId="0" fontId="11" fillId="2" borderId="48" xfId="13" applyFont="1" applyFill="1" applyBorder="1" applyAlignment="1">
      <alignment horizontal="center" vertical="center" wrapText="1"/>
    </xf>
    <xf numFmtId="0" fontId="11" fillId="8" borderId="27" xfId="13" applyFont="1" applyFill="1" applyBorder="1" applyAlignment="1">
      <alignment horizontal="center" vertical="center" wrapText="1"/>
    </xf>
    <xf numFmtId="0" fontId="19" fillId="0" borderId="0" xfId="9" applyFont="1"/>
    <xf numFmtId="0" fontId="127" fillId="0" borderId="0" xfId="9"/>
    <xf numFmtId="0" fontId="127" fillId="0" borderId="0" xfId="9" applyFill="1"/>
    <xf numFmtId="0" fontId="86" fillId="0" borderId="69" xfId="9" applyFont="1" applyFill="1" applyBorder="1" applyAlignment="1">
      <alignment horizontal="left" vertical="center" wrapText="1"/>
    </xf>
    <xf numFmtId="0" fontId="19" fillId="0" borderId="0" xfId="9" applyFont="1" applyAlignment="1">
      <alignment horizontal="center"/>
    </xf>
    <xf numFmtId="0" fontId="19" fillId="0" borderId="0" xfId="9" applyFont="1" applyAlignment="1">
      <alignment horizontal="left"/>
    </xf>
    <xf numFmtId="0" fontId="19" fillId="0" borderId="0" xfId="9" applyFont="1" applyFill="1" applyAlignment="1">
      <alignment horizontal="left"/>
    </xf>
    <xf numFmtId="0" fontId="19" fillId="0" borderId="0" xfId="9" applyFont="1" applyFill="1"/>
    <xf numFmtId="0" fontId="19" fillId="0" borderId="0" xfId="9" applyFont="1" applyFill="1" applyAlignment="1"/>
    <xf numFmtId="49" fontId="19" fillId="0" borderId="0" xfId="9" applyNumberFormat="1" applyFont="1" applyFill="1"/>
    <xf numFmtId="0" fontId="127" fillId="0" borderId="0" xfId="9" applyBorder="1" applyAlignment="1"/>
    <xf numFmtId="0" fontId="127" fillId="0" borderId="0" xfId="9" applyFill="1" applyAlignment="1">
      <alignment horizontal="center"/>
    </xf>
    <xf numFmtId="0" fontId="127" fillId="2" borderId="0" xfId="9" applyFill="1"/>
    <xf numFmtId="0" fontId="127" fillId="0" borderId="2" xfId="9" applyBorder="1" applyAlignment="1">
      <alignment horizontal="center"/>
    </xf>
    <xf numFmtId="0" fontId="90" fillId="0" borderId="69" xfId="9" applyFont="1" applyFill="1" applyBorder="1"/>
    <xf numFmtId="49" fontId="96" fillId="0" borderId="40" xfId="0" applyNumberFormat="1" applyFont="1" applyFill="1" applyBorder="1" applyAlignment="1">
      <alignment horizontal="left"/>
    </xf>
    <xf numFmtId="0" fontId="97" fillId="0" borderId="69" xfId="9" applyFont="1" applyFill="1" applyBorder="1" applyAlignment="1">
      <alignment horizontal="left" wrapText="1"/>
    </xf>
    <xf numFmtId="0" fontId="97" fillId="2" borderId="0" xfId="9" applyFont="1" applyFill="1" applyBorder="1" applyAlignment="1">
      <alignment horizontal="left" wrapText="1"/>
    </xf>
    <xf numFmtId="0" fontId="95" fillId="2" borderId="0" xfId="9" applyFont="1" applyFill="1" applyBorder="1" applyAlignment="1">
      <alignment horizontal="center" vertical="center"/>
    </xf>
    <xf numFmtId="0" fontId="95" fillId="2" borderId="3" xfId="9" applyFont="1" applyFill="1" applyBorder="1" applyAlignment="1">
      <alignment horizontal="center" vertical="center"/>
    </xf>
    <xf numFmtId="0" fontId="127" fillId="0" borderId="40" xfId="9" applyFill="1" applyBorder="1"/>
    <xf numFmtId="0" fontId="98" fillId="2" borderId="3" xfId="9" applyFont="1" applyFill="1" applyBorder="1" applyAlignment="1">
      <alignment horizontal="center" vertical="center"/>
    </xf>
    <xf numFmtId="0" fontId="98" fillId="2" borderId="0" xfId="9" applyFont="1" applyFill="1" applyBorder="1" applyAlignment="1">
      <alignment horizontal="center" vertical="center"/>
    </xf>
    <xf numFmtId="0" fontId="95" fillId="2" borderId="0" xfId="9" applyFont="1" applyFill="1"/>
    <xf numFmtId="0" fontId="0" fillId="0" borderId="0" xfId="0" applyAlignment="1">
      <alignment vertical="top"/>
    </xf>
    <xf numFmtId="0" fontId="100" fillId="5" borderId="0" xfId="9" applyFont="1" applyFill="1" applyBorder="1" applyAlignment="1"/>
    <xf numFmtId="0" fontId="101" fillId="0" borderId="0" xfId="0" applyFont="1" applyFill="1"/>
    <xf numFmtId="0" fontId="102" fillId="0" borderId="0" xfId="0" applyFont="1" applyFill="1"/>
    <xf numFmtId="0" fontId="103" fillId="0" borderId="0" xfId="0" applyFont="1"/>
    <xf numFmtId="0" fontId="89" fillId="0" borderId="3" xfId="0" applyFont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left" vertical="center"/>
    </xf>
    <xf numFmtId="0" fontId="112" fillId="0" borderId="0" xfId="0" applyFont="1"/>
    <xf numFmtId="0" fontId="113" fillId="0" borderId="0" xfId="0" applyFont="1"/>
    <xf numFmtId="0" fontId="0" fillId="0" borderId="0" xfId="0" applyFont="1"/>
    <xf numFmtId="0" fontId="0" fillId="0" borderId="0" xfId="0" applyAlignment="1">
      <alignment horizontal="left" vertical="top"/>
    </xf>
    <xf numFmtId="0" fontId="0" fillId="0" borderId="40" xfId="0" applyFill="1" applyBorder="1"/>
    <xf numFmtId="0" fontId="100" fillId="0" borderId="134" xfId="0" applyNumberFormat="1" applyFont="1" applyFill="1" applyBorder="1" applyAlignment="1">
      <alignment horizontal="center" vertical="center" wrapText="1"/>
    </xf>
    <xf numFmtId="0" fontId="100" fillId="0" borderId="135" xfId="0" applyNumberFormat="1" applyFont="1" applyFill="1" applyBorder="1" applyAlignment="1">
      <alignment horizontal="center" vertical="center" wrapText="1"/>
    </xf>
    <xf numFmtId="0" fontId="97" fillId="0" borderId="93" xfId="0" applyNumberFormat="1" applyFont="1" applyFill="1" applyBorder="1" applyAlignment="1">
      <alignment horizontal="center" vertical="center" wrapText="1"/>
    </xf>
    <xf numFmtId="0" fontId="107" fillId="0" borderId="133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/>
    <xf numFmtId="0" fontId="103" fillId="0" borderId="0" xfId="0" applyFont="1" applyFill="1"/>
    <xf numFmtId="0" fontId="113" fillId="0" borderId="0" xfId="0" applyFont="1" applyFill="1"/>
    <xf numFmtId="0" fontId="101" fillId="0" borderId="0" xfId="0" applyFont="1" applyFill="1" applyBorder="1"/>
    <xf numFmtId="0" fontId="89" fillId="0" borderId="68" xfId="9" applyFont="1" applyBorder="1" applyAlignment="1">
      <alignment horizontal="center" vertical="center" wrapText="1"/>
    </xf>
    <xf numFmtId="0" fontId="127" fillId="0" borderId="0" xfId="9" applyBorder="1" applyAlignment="1">
      <alignment horizontal="center"/>
    </xf>
    <xf numFmtId="0" fontId="127" fillId="0" borderId="40" xfId="9" applyBorder="1" applyAlignment="1">
      <alignment horizontal="center"/>
    </xf>
    <xf numFmtId="0" fontId="127" fillId="0" borderId="93" xfId="9" applyBorder="1" applyAlignment="1">
      <alignment horizontal="center"/>
    </xf>
    <xf numFmtId="0" fontId="97" fillId="0" borderId="93" xfId="0" applyFont="1" applyFill="1" applyBorder="1" applyAlignment="1">
      <alignment horizontal="center"/>
    </xf>
    <xf numFmtId="0" fontId="40" fillId="5" borderId="71" xfId="15" applyFont="1" applyFill="1" applyBorder="1" applyAlignment="1">
      <alignment vertical="center" wrapText="1"/>
    </xf>
    <xf numFmtId="0" fontId="40" fillId="5" borderId="67" xfId="15" applyFont="1" applyFill="1" applyBorder="1" applyAlignment="1">
      <alignment vertical="center" wrapText="1"/>
    </xf>
    <xf numFmtId="0" fontId="11" fillId="5" borderId="46" xfId="15" applyFont="1" applyFill="1" applyBorder="1" applyAlignment="1">
      <alignment vertical="center" wrapText="1"/>
    </xf>
    <xf numFmtId="0" fontId="117" fillId="5" borderId="29" xfId="15" applyFont="1" applyFill="1" applyBorder="1" applyAlignment="1">
      <alignment vertical="center" wrapText="1"/>
    </xf>
    <xf numFmtId="0" fontId="11" fillId="5" borderId="76" xfId="13" applyFont="1" applyFill="1" applyBorder="1" applyAlignment="1">
      <alignment vertical="center" wrapText="1"/>
    </xf>
    <xf numFmtId="0" fontId="11" fillId="5" borderId="60" xfId="13" applyFont="1" applyFill="1" applyBorder="1" applyAlignment="1">
      <alignment vertical="center" wrapText="1"/>
    </xf>
    <xf numFmtId="0" fontId="11" fillId="5" borderId="46" xfId="15" applyFont="1" applyFill="1" applyBorder="1" applyAlignment="1">
      <alignment horizontal="center" vertical="center" wrapText="1"/>
    </xf>
    <xf numFmtId="0" fontId="11" fillId="5" borderId="48" xfId="15" applyFont="1" applyFill="1" applyBorder="1" applyAlignment="1">
      <alignment horizontal="center" vertical="center" wrapText="1"/>
    </xf>
    <xf numFmtId="0" fontId="11" fillId="0" borderId="46" xfId="15" applyFont="1" applyFill="1" applyBorder="1" applyAlignment="1">
      <alignment horizontal="center" vertical="center" wrapText="1"/>
    </xf>
    <xf numFmtId="0" fontId="40" fillId="5" borderId="0" xfId="13" applyFont="1" applyFill="1" applyBorder="1" applyAlignment="1">
      <alignment horizontal="center" vertical="center" wrapText="1"/>
    </xf>
    <xf numFmtId="0" fontId="40" fillId="5" borderId="90" xfId="15" applyFont="1" applyFill="1" applyBorder="1" applyAlignment="1">
      <alignment vertical="center" wrapText="1"/>
    </xf>
    <xf numFmtId="0" fontId="11" fillId="5" borderId="2" xfId="15" applyFont="1" applyFill="1" applyBorder="1" applyAlignment="1">
      <alignment horizontal="center" vertical="center" wrapText="1"/>
    </xf>
    <xf numFmtId="0" fontId="11" fillId="5" borderId="15" xfId="15" applyFont="1" applyFill="1" applyBorder="1" applyAlignment="1">
      <alignment vertical="center" wrapText="1"/>
    </xf>
    <xf numFmtId="0" fontId="40" fillId="5" borderId="48" xfId="15" applyFont="1" applyFill="1" applyBorder="1" applyAlignment="1">
      <alignment vertical="center" wrapText="1"/>
    </xf>
    <xf numFmtId="0" fontId="41" fillId="5" borderId="34" xfId="0" applyFont="1" applyFill="1" applyBorder="1" applyAlignment="1">
      <alignment horizontal="left" vertical="center" wrapText="1"/>
    </xf>
    <xf numFmtId="0" fontId="41" fillId="5" borderId="43" xfId="0" applyFont="1" applyFill="1" applyBorder="1" applyAlignment="1">
      <alignment horizontal="left" vertical="center" wrapText="1"/>
    </xf>
    <xf numFmtId="0" fontId="40" fillId="5" borderId="4" xfId="13" applyFont="1" applyFill="1" applyBorder="1" applyAlignment="1">
      <alignment vertical="center" wrapText="1"/>
    </xf>
    <xf numFmtId="0" fontId="65" fillId="5" borderId="35" xfId="0" applyFont="1" applyFill="1" applyBorder="1" applyAlignment="1">
      <alignment horizontal="left" vertical="center" wrapText="1"/>
    </xf>
    <xf numFmtId="0" fontId="65" fillId="5" borderId="35" xfId="0" applyFont="1" applyFill="1" applyBorder="1" applyAlignment="1">
      <alignment horizontal="center" vertical="center"/>
    </xf>
    <xf numFmtId="0" fontId="41" fillId="5" borderId="28" xfId="0" applyFont="1" applyFill="1" applyBorder="1" applyAlignment="1">
      <alignment horizontal="left" vertical="center" wrapText="1"/>
    </xf>
    <xf numFmtId="0" fontId="57" fillId="5" borderId="38" xfId="0" applyFont="1" applyFill="1" applyBorder="1" applyAlignment="1">
      <alignment horizontal="center" vertical="center"/>
    </xf>
    <xf numFmtId="0" fontId="40" fillId="9" borderId="136" xfId="0" applyFont="1" applyFill="1" applyBorder="1" applyAlignment="1">
      <alignment horizontal="center" vertical="center"/>
    </xf>
    <xf numFmtId="0" fontId="40" fillId="9" borderId="137" xfId="0" applyFont="1" applyFill="1" applyBorder="1" applyAlignment="1">
      <alignment horizontal="center" vertical="center"/>
    </xf>
    <xf numFmtId="0" fontId="40" fillId="9" borderId="120" xfId="0" applyFont="1" applyFill="1" applyBorder="1" applyAlignment="1">
      <alignment horizontal="center" vertical="center" wrapText="1"/>
    </xf>
    <xf numFmtId="0" fontId="40" fillId="9" borderId="138" xfId="0" applyFont="1" applyFill="1" applyBorder="1" applyAlignment="1">
      <alignment horizontal="center" vertical="center" wrapText="1"/>
    </xf>
    <xf numFmtId="0" fontId="57" fillId="5" borderId="76" xfId="0" applyFont="1" applyFill="1" applyBorder="1" applyAlignment="1">
      <alignment horizontal="center" vertical="center"/>
    </xf>
    <xf numFmtId="0" fontId="40" fillId="9" borderId="119" xfId="0" applyFont="1" applyFill="1" applyBorder="1" applyAlignment="1">
      <alignment horizontal="center" vertical="center"/>
    </xf>
    <xf numFmtId="0" fontId="11" fillId="5" borderId="42" xfId="13" applyFont="1" applyFill="1" applyBorder="1" applyAlignment="1">
      <alignment horizontal="center" vertical="center" wrapText="1"/>
    </xf>
    <xf numFmtId="0" fontId="11" fillId="9" borderId="136" xfId="0" applyFont="1" applyFill="1" applyBorder="1" applyAlignment="1">
      <alignment horizontal="center" vertical="center" wrapText="1"/>
    </xf>
    <xf numFmtId="0" fontId="11" fillId="9" borderId="137" xfId="0" applyFont="1" applyFill="1" applyBorder="1" applyAlignment="1">
      <alignment horizontal="center" vertical="center" wrapText="1"/>
    </xf>
    <xf numFmtId="0" fontId="11" fillId="9" borderId="139" xfId="0" applyFont="1" applyFill="1" applyBorder="1" applyAlignment="1">
      <alignment horizontal="center" vertical="center" wrapText="1"/>
    </xf>
    <xf numFmtId="0" fontId="40" fillId="0" borderId="29" xfId="15" applyFont="1" applyFill="1" applyBorder="1" applyAlignment="1">
      <alignment vertical="center" wrapText="1"/>
    </xf>
    <xf numFmtId="0" fontId="117" fillId="0" borderId="29" xfId="15" applyFont="1" applyFill="1" applyBorder="1" applyAlignment="1">
      <alignment vertical="center" wrapText="1"/>
    </xf>
    <xf numFmtId="0" fontId="40" fillId="0" borderId="0" xfId="15" applyFont="1" applyFill="1" applyBorder="1" applyAlignment="1">
      <alignment vertical="center" wrapText="1"/>
    </xf>
    <xf numFmtId="0" fontId="11" fillId="0" borderId="0" xfId="13" applyFont="1" applyFill="1" applyBorder="1" applyAlignment="1">
      <alignment horizontal="left" vertical="center" wrapText="1"/>
    </xf>
    <xf numFmtId="0" fontId="55" fillId="10" borderId="37" xfId="0" applyFont="1" applyFill="1" applyBorder="1" applyAlignment="1">
      <alignment horizontal="center" vertical="center" wrapText="1"/>
    </xf>
    <xf numFmtId="0" fontId="55" fillId="10" borderId="36" xfId="0" applyFont="1" applyFill="1" applyBorder="1" applyAlignment="1">
      <alignment horizontal="center" vertical="center" wrapText="1"/>
    </xf>
    <xf numFmtId="0" fontId="39" fillId="5" borderId="35" xfId="15" quotePrefix="1" applyFont="1" applyFill="1" applyBorder="1" applyAlignment="1">
      <alignment vertical="center" wrapText="1"/>
    </xf>
    <xf numFmtId="0" fontId="36" fillId="5" borderId="10" xfId="11" quotePrefix="1" applyFont="1" applyFill="1" applyBorder="1" applyAlignment="1">
      <alignment horizontal="center" vertical="center" wrapText="1"/>
    </xf>
    <xf numFmtId="0" fontId="37" fillId="5" borderId="10" xfId="11" quotePrefix="1" applyFont="1" applyFill="1" applyBorder="1" applyAlignment="1">
      <alignment horizontal="center" vertical="center" wrapText="1"/>
    </xf>
    <xf numFmtId="0" fontId="38" fillId="5" borderId="35" xfId="11" quotePrefix="1" applyFont="1" applyFill="1" applyBorder="1" applyAlignment="1">
      <alignment horizontal="center" vertical="center" wrapText="1"/>
    </xf>
    <xf numFmtId="0" fontId="38" fillId="5" borderId="69" xfId="11" quotePrefix="1" applyFont="1" applyFill="1" applyBorder="1" applyAlignment="1">
      <alignment horizontal="center" vertical="center" wrapText="1"/>
    </xf>
    <xf numFmtId="0" fontId="39" fillId="5" borderId="69" xfId="15" quotePrefix="1" applyFont="1" applyFill="1" applyBorder="1" applyAlignment="1">
      <alignment vertical="center" wrapText="1"/>
    </xf>
    <xf numFmtId="0" fontId="39" fillId="5" borderId="40" xfId="15" quotePrefix="1" applyFont="1" applyFill="1" applyBorder="1" applyAlignment="1">
      <alignment vertical="center" wrapText="1"/>
    </xf>
    <xf numFmtId="0" fontId="11" fillId="2" borderId="73" xfId="15" quotePrefix="1" applyFont="1" applyFill="1" applyBorder="1" applyAlignment="1">
      <alignment vertical="center" wrapText="1"/>
    </xf>
    <xf numFmtId="0" fontId="36" fillId="2" borderId="10" xfId="11" quotePrefix="1" applyFont="1" applyFill="1" applyBorder="1" applyAlignment="1">
      <alignment horizontal="center" vertical="center" wrapText="1"/>
    </xf>
    <xf numFmtId="0" fontId="37" fillId="2" borderId="10" xfId="11" quotePrefix="1" applyFont="1" applyFill="1" applyBorder="1" applyAlignment="1">
      <alignment horizontal="center" vertical="center" wrapText="1"/>
    </xf>
    <xf numFmtId="0" fontId="27" fillId="2" borderId="73" xfId="22" quotePrefix="1" applyFont="1" applyFill="1" applyBorder="1" applyAlignment="1">
      <alignment horizontal="left" vertical="center" wrapText="1"/>
    </xf>
    <xf numFmtId="0" fontId="28" fillId="2" borderId="35" xfId="22" quotePrefix="1" applyFont="1" applyFill="1" applyBorder="1" applyAlignment="1" applyProtection="1">
      <alignment vertical="center" wrapText="1"/>
      <protection locked="0"/>
    </xf>
    <xf numFmtId="0" fontId="28" fillId="2" borderId="6" xfId="22" quotePrefix="1" applyFont="1" applyFill="1" applyBorder="1" applyAlignment="1" applyProtection="1">
      <alignment vertical="center" wrapText="1"/>
      <protection locked="0"/>
    </xf>
    <xf numFmtId="0" fontId="21" fillId="5" borderId="10" xfId="11" quotePrefix="1" applyFont="1" applyFill="1" applyBorder="1" applyAlignment="1" applyProtection="1">
      <alignment horizontal="center" textRotation="90" wrapText="1"/>
      <protection locked="0"/>
    </xf>
    <xf numFmtId="0" fontId="28" fillId="5" borderId="35" xfId="22" quotePrefix="1" applyFont="1" applyFill="1" applyBorder="1" applyAlignment="1" applyProtection="1">
      <alignment vertical="center" wrapText="1"/>
      <protection locked="0"/>
    </xf>
    <xf numFmtId="0" fontId="27" fillId="5" borderId="45" xfId="22" quotePrefix="1" applyFont="1" applyFill="1" applyBorder="1" applyAlignment="1">
      <alignment horizontal="left" vertical="center" wrapText="1"/>
    </xf>
    <xf numFmtId="0" fontId="21" fillId="5" borderId="69" xfId="11" quotePrefix="1" applyFont="1" applyFill="1" applyBorder="1" applyAlignment="1" applyProtection="1">
      <alignment horizontal="center" textRotation="90" wrapText="1"/>
      <protection locked="0"/>
    </xf>
    <xf numFmtId="0" fontId="28" fillId="5" borderId="35" xfId="15" quotePrefix="1" applyFont="1" applyFill="1" applyBorder="1" applyAlignment="1" applyProtection="1">
      <alignment vertical="center" wrapText="1"/>
      <protection locked="0"/>
    </xf>
    <xf numFmtId="0" fontId="27" fillId="5" borderId="14" xfId="22" quotePrefix="1" applyFont="1" applyFill="1" applyBorder="1" applyAlignment="1">
      <alignment horizontal="left" vertical="center" wrapText="1"/>
    </xf>
    <xf numFmtId="0" fontId="45" fillId="5" borderId="10" xfId="11" quotePrefix="1" applyFont="1" applyFill="1" applyBorder="1" applyAlignment="1" applyProtection="1">
      <alignment horizontal="center" textRotation="90" wrapText="1"/>
      <protection locked="0"/>
    </xf>
    <xf numFmtId="0" fontId="27" fillId="5" borderId="29" xfId="15" quotePrefix="1" applyFont="1" applyFill="1" applyBorder="1" applyAlignment="1">
      <alignment horizontal="left" vertical="center" wrapText="1"/>
    </xf>
    <xf numFmtId="0" fontId="36" fillId="5" borderId="69" xfId="11" quotePrefix="1" applyFont="1" applyFill="1" applyBorder="1" applyAlignment="1">
      <alignment horizontal="center" vertical="center" wrapText="1"/>
    </xf>
    <xf numFmtId="0" fontId="37" fillId="5" borderId="69" xfId="11" quotePrefix="1" applyFont="1" applyFill="1" applyBorder="1" applyAlignment="1">
      <alignment horizontal="center" vertical="center" wrapText="1"/>
    </xf>
    <xf numFmtId="0" fontId="38" fillId="5" borderId="59" xfId="11" quotePrefix="1" applyFont="1" applyFill="1" applyBorder="1" applyAlignment="1">
      <alignment horizontal="center" vertical="center" wrapText="1"/>
    </xf>
    <xf numFmtId="0" fontId="12" fillId="2" borderId="2" xfId="8" quotePrefix="1" applyFont="1" applyFill="1" applyBorder="1" applyAlignment="1">
      <alignment horizontal="center" vertical="center" wrapText="1"/>
    </xf>
    <xf numFmtId="0" fontId="129" fillId="5" borderId="0" xfId="0" applyFont="1" applyFill="1" applyBorder="1" applyAlignment="1">
      <alignment horizontal="center" vertical="center" wrapText="1"/>
    </xf>
    <xf numFmtId="0" fontId="36" fillId="5" borderId="144" xfId="11" quotePrefix="1" applyFont="1" applyFill="1" applyBorder="1" applyAlignment="1">
      <alignment horizontal="center" vertical="center" wrapText="1"/>
    </xf>
    <xf numFmtId="0" fontId="37" fillId="5" borderId="144" xfId="11" quotePrefix="1" applyFont="1" applyFill="1" applyBorder="1" applyAlignment="1">
      <alignment horizontal="center" vertical="center" wrapText="1"/>
    </xf>
    <xf numFmtId="0" fontId="38" fillId="5" borderId="140" xfId="11" quotePrefix="1" applyFont="1" applyFill="1" applyBorder="1" applyAlignment="1">
      <alignment horizontal="center" vertical="center" wrapText="1"/>
    </xf>
    <xf numFmtId="0" fontId="75" fillId="5" borderId="145" xfId="15" quotePrefix="1" applyFont="1" applyFill="1" applyBorder="1" applyAlignment="1">
      <alignment vertical="center" wrapText="1"/>
    </xf>
    <xf numFmtId="0" fontId="58" fillId="10" borderId="146" xfId="0" applyFont="1" applyFill="1" applyBorder="1" applyAlignment="1">
      <alignment horizontal="right" vertical="center" wrapText="1"/>
    </xf>
    <xf numFmtId="0" fontId="58" fillId="10" borderId="147" xfId="0" applyFont="1" applyFill="1" applyBorder="1" applyAlignment="1">
      <alignment horizontal="right" vertical="center" wrapText="1"/>
    </xf>
    <xf numFmtId="0" fontId="58" fillId="10" borderId="148" xfId="0" applyFont="1" applyFill="1" applyBorder="1" applyAlignment="1">
      <alignment horizontal="right" vertical="center" wrapText="1"/>
    </xf>
    <xf numFmtId="0" fontId="58" fillId="10" borderId="146" xfId="0" applyFont="1" applyFill="1" applyBorder="1" applyAlignment="1">
      <alignment horizontal="center" vertical="center" wrapText="1"/>
    </xf>
    <xf numFmtId="0" fontId="58" fillId="10" borderId="147" xfId="0" applyFont="1" applyFill="1" applyBorder="1" applyAlignment="1">
      <alignment vertical="center" wrapText="1"/>
    </xf>
    <xf numFmtId="0" fontId="58" fillId="10" borderId="147" xfId="0" applyFont="1" applyFill="1" applyBorder="1" applyAlignment="1">
      <alignment horizontal="center" vertical="center" wrapText="1"/>
    </xf>
    <xf numFmtId="0" fontId="58" fillId="10" borderId="150" xfId="0" applyFont="1" applyFill="1" applyBorder="1" applyAlignment="1">
      <alignment horizontal="center" vertical="center" wrapText="1"/>
    </xf>
    <xf numFmtId="0" fontId="58" fillId="10" borderId="151" xfId="0" applyFont="1" applyFill="1" applyBorder="1" applyAlignment="1">
      <alignment horizontal="center" vertical="center" wrapText="1"/>
    </xf>
    <xf numFmtId="0" fontId="58" fillId="10" borderId="152" xfId="0" applyFont="1" applyFill="1" applyBorder="1" applyAlignment="1">
      <alignment horizontal="center" vertical="center" wrapText="1"/>
    </xf>
    <xf numFmtId="0" fontId="58" fillId="10" borderId="154" xfId="0" applyFont="1" applyFill="1" applyBorder="1" applyAlignment="1">
      <alignment horizontal="center" vertical="center" wrapText="1"/>
    </xf>
    <xf numFmtId="0" fontId="58" fillId="10" borderId="155" xfId="0" applyFont="1" applyFill="1" applyBorder="1" applyAlignment="1">
      <alignment horizontal="center" vertical="center" wrapText="1"/>
    </xf>
    <xf numFmtId="0" fontId="58" fillId="10" borderId="156" xfId="0" applyFont="1" applyFill="1" applyBorder="1" applyAlignment="1">
      <alignment horizontal="center" vertical="center" wrapText="1"/>
    </xf>
    <xf numFmtId="0" fontId="130" fillId="5" borderId="141" xfId="0" applyFont="1" applyFill="1" applyBorder="1" applyAlignment="1">
      <alignment horizontal="left" vertical="center" wrapText="1"/>
    </xf>
    <xf numFmtId="0" fontId="11" fillId="5" borderId="161" xfId="13" quotePrefix="1" applyFont="1" applyFill="1" applyBorder="1" applyAlignment="1">
      <alignment horizontal="center" vertical="center" wrapText="1"/>
    </xf>
    <xf numFmtId="0" fontId="11" fillId="5" borderId="162" xfId="13" quotePrefix="1" applyFont="1" applyFill="1" applyBorder="1" applyAlignment="1">
      <alignment horizontal="center" vertical="center" wrapText="1"/>
    </xf>
    <xf numFmtId="0" fontId="11" fillId="5" borderId="163" xfId="13" quotePrefix="1" applyFont="1" applyFill="1" applyBorder="1" applyAlignment="1">
      <alignment horizontal="center" vertical="center" wrapText="1"/>
    </xf>
    <xf numFmtId="0" fontId="57" fillId="5" borderId="144" xfId="0" applyFont="1" applyFill="1" applyBorder="1" applyAlignment="1">
      <alignment horizontal="center" wrapText="1"/>
    </xf>
    <xf numFmtId="0" fontId="39" fillId="5" borderId="164" xfId="15" quotePrefix="1" applyFont="1" applyFill="1" applyBorder="1" applyAlignment="1">
      <alignment vertical="center" wrapText="1"/>
    </xf>
    <xf numFmtId="0" fontId="119" fillId="5" borderId="145" xfId="13" quotePrefix="1" applyFont="1" applyFill="1" applyBorder="1" applyAlignment="1">
      <alignment horizontal="center" vertical="center" wrapText="1"/>
    </xf>
    <xf numFmtId="0" fontId="119" fillId="5" borderId="146" xfId="13" quotePrefix="1" applyFont="1" applyFill="1" applyBorder="1" applyAlignment="1">
      <alignment horizontal="center" vertical="center" wrapText="1"/>
    </xf>
    <xf numFmtId="0" fontId="131" fillId="5" borderId="0" xfId="0" applyFont="1" applyFill="1" applyBorder="1" applyAlignment="1">
      <alignment horizontal="left" vertical="center" wrapText="1"/>
    </xf>
    <xf numFmtId="0" fontId="129" fillId="0" borderId="0" xfId="0" applyFont="1" applyFill="1" applyBorder="1" applyAlignment="1">
      <alignment horizontal="center" vertical="center" wrapText="1"/>
    </xf>
    <xf numFmtId="0" fontId="53" fillId="0" borderId="145" xfId="11" applyFont="1" applyFill="1" applyBorder="1" applyAlignment="1">
      <alignment horizontal="center" vertical="center" wrapText="1"/>
    </xf>
    <xf numFmtId="0" fontId="54" fillId="0" borderId="145" xfId="11" applyFont="1" applyFill="1" applyBorder="1" applyAlignment="1">
      <alignment horizontal="center" vertical="center" wrapText="1"/>
    </xf>
    <xf numFmtId="0" fontId="55" fillId="0" borderId="146" xfId="11" applyFont="1" applyFill="1" applyBorder="1" applyAlignment="1">
      <alignment horizontal="center" vertical="center" wrapText="1"/>
    </xf>
    <xf numFmtId="0" fontId="56" fillId="0" borderId="141" xfId="15" applyFont="1" applyFill="1" applyBorder="1" applyAlignment="1">
      <alignment vertical="center" wrapText="1"/>
    </xf>
    <xf numFmtId="0" fontId="57" fillId="0" borderId="140" xfId="0" applyFont="1" applyFill="1" applyBorder="1" applyAlignment="1">
      <alignment horizontal="center" vertical="center"/>
    </xf>
    <xf numFmtId="0" fontId="58" fillId="0" borderId="140" xfId="15" applyFont="1" applyFill="1" applyBorder="1" applyAlignment="1">
      <alignment horizontal="center" vertical="center" wrapText="1"/>
    </xf>
    <xf numFmtId="0" fontId="34" fillId="0" borderId="140" xfId="0" applyFont="1" applyFill="1" applyBorder="1" applyAlignment="1">
      <alignment horizontal="center" vertical="center"/>
    </xf>
    <xf numFmtId="0" fontId="52" fillId="0" borderId="140" xfId="13" applyFont="1" applyFill="1" applyBorder="1" applyAlignment="1">
      <alignment horizontal="center" vertical="center" wrapText="1"/>
    </xf>
    <xf numFmtId="0" fontId="131" fillId="0" borderId="0" xfId="0" applyFont="1" applyFill="1" applyBorder="1" applyAlignment="1">
      <alignment horizontal="left" vertical="center" wrapText="1"/>
    </xf>
    <xf numFmtId="0" fontId="129" fillId="0" borderId="0" xfId="0" applyFont="1" applyFill="1" applyBorder="1" applyAlignment="1">
      <alignment wrapText="1"/>
    </xf>
    <xf numFmtId="0" fontId="36" fillId="5" borderId="145" xfId="11" quotePrefix="1" applyFont="1" applyFill="1" applyBorder="1" applyAlignment="1">
      <alignment horizontal="center" vertical="center" wrapText="1"/>
    </xf>
    <xf numFmtId="0" fontId="37" fillId="5" borderId="145" xfId="11" quotePrefix="1" applyFont="1" applyFill="1" applyBorder="1" applyAlignment="1">
      <alignment horizontal="center" vertical="center" wrapText="1"/>
    </xf>
    <xf numFmtId="0" fontId="38" fillId="5" borderId="146" xfId="11" quotePrefix="1" applyFont="1" applyFill="1" applyBorder="1" applyAlignment="1">
      <alignment horizontal="center" vertical="center" wrapText="1"/>
    </xf>
    <xf numFmtId="0" fontId="131" fillId="0" borderId="0" xfId="0" applyFont="1" applyFill="1" applyBorder="1" applyAlignment="1">
      <alignment horizontal="left" vertical="center"/>
    </xf>
    <xf numFmtId="0" fontId="8" fillId="2" borderId="154" xfId="12" applyFont="1" applyFill="1" applyBorder="1" applyAlignment="1">
      <alignment horizontal="center"/>
    </xf>
    <xf numFmtId="0" fontId="8" fillId="2" borderId="155" xfId="12" applyFont="1" applyFill="1" applyBorder="1" applyAlignment="1">
      <alignment horizontal="center"/>
    </xf>
    <xf numFmtId="0" fontId="8" fillId="2" borderId="175" xfId="12" applyFont="1" applyFill="1" applyBorder="1" applyAlignment="1">
      <alignment horizontal="center"/>
    </xf>
    <xf numFmtId="0" fontId="8" fillId="2" borderId="156" xfId="12" applyFont="1" applyFill="1" applyBorder="1" applyAlignment="1">
      <alignment horizontal="center"/>
    </xf>
    <xf numFmtId="0" fontId="8" fillId="2" borderId="176" xfId="12" applyFont="1" applyFill="1" applyBorder="1" applyAlignment="1">
      <alignment horizontal="center"/>
    </xf>
    <xf numFmtId="0" fontId="11" fillId="2" borderId="4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wrapText="1"/>
    </xf>
    <xf numFmtId="0" fontId="107" fillId="0" borderId="182" xfId="0" applyNumberFormat="1" applyFont="1" applyFill="1" applyBorder="1" applyAlignment="1">
      <alignment horizontal="center" vertical="center" wrapText="1"/>
    </xf>
    <xf numFmtId="0" fontId="40" fillId="5" borderId="153" xfId="15" quotePrefix="1" applyFont="1" applyFill="1" applyBorder="1" applyAlignment="1">
      <alignment horizontal="center" vertical="center" wrapText="1"/>
    </xf>
    <xf numFmtId="0" fontId="40" fillId="5" borderId="156" xfId="15" quotePrefix="1" applyFont="1" applyFill="1" applyBorder="1" applyAlignment="1">
      <alignment horizontal="center" vertical="center" wrapText="1"/>
    </xf>
    <xf numFmtId="0" fontId="11" fillId="5" borderId="154" xfId="13" applyFont="1" applyFill="1" applyBorder="1" applyAlignment="1">
      <alignment horizontal="center" vertical="center" wrapText="1"/>
    </xf>
    <xf numFmtId="0" fontId="11" fillId="5" borderId="156" xfId="13" applyFont="1" applyFill="1" applyBorder="1" applyAlignment="1">
      <alignment horizontal="center" vertical="center" wrapText="1"/>
    </xf>
    <xf numFmtId="0" fontId="11" fillId="5" borderId="145" xfId="13" quotePrefix="1" applyFont="1" applyFill="1" applyBorder="1" applyAlignment="1">
      <alignment horizontal="center" vertical="center" wrapText="1"/>
    </xf>
    <xf numFmtId="0" fontId="11" fillId="5" borderId="146" xfId="13" quotePrefix="1" applyFont="1" applyFill="1" applyBorder="1" applyAlignment="1">
      <alignment horizontal="center" vertical="center" wrapText="1"/>
    </xf>
    <xf numFmtId="0" fontId="11" fillId="5" borderId="0" xfId="11" quotePrefix="1" applyFont="1" applyFill="1" applyBorder="1" applyAlignment="1">
      <alignment horizontal="center" vertical="center" textRotation="255" wrapText="1"/>
    </xf>
    <xf numFmtId="0" fontId="11" fillId="5" borderId="162" xfId="13" applyFont="1" applyFill="1" applyBorder="1" applyAlignment="1">
      <alignment horizontal="center" vertical="center" wrapText="1"/>
    </xf>
    <xf numFmtId="0" fontId="40" fillId="5" borderId="191" xfId="13" quotePrefix="1" applyFont="1" applyFill="1" applyBorder="1" applyAlignment="1">
      <alignment horizontal="center" vertical="center" wrapText="1"/>
    </xf>
    <xf numFmtId="0" fontId="11" fillId="5" borderId="193" xfId="13" quotePrefix="1" applyFont="1" applyFill="1" applyBorder="1" applyAlignment="1">
      <alignment horizontal="center" vertical="center" wrapText="1"/>
    </xf>
    <xf numFmtId="0" fontId="11" fillId="5" borderId="150" xfId="13" quotePrefix="1" applyFont="1" applyFill="1" applyBorder="1" applyAlignment="1">
      <alignment horizontal="center" vertical="center" wrapText="1"/>
    </xf>
    <xf numFmtId="0" fontId="11" fillId="5" borderId="151" xfId="13" quotePrefix="1" applyFont="1" applyFill="1" applyBorder="1" applyAlignment="1">
      <alignment horizontal="center" vertical="center" wrapText="1"/>
    </xf>
    <xf numFmtId="0" fontId="11" fillId="5" borderId="152" xfId="13" quotePrefix="1" applyFont="1" applyFill="1" applyBorder="1" applyAlignment="1">
      <alignment horizontal="center" vertical="center" wrapText="1"/>
    </xf>
    <xf numFmtId="0" fontId="40" fillId="5" borderId="155" xfId="15" quotePrefix="1" applyFont="1" applyFill="1" applyBorder="1" applyAlignment="1">
      <alignment horizontal="center" vertical="center" wrapText="1"/>
    </xf>
    <xf numFmtId="0" fontId="11" fillId="5" borderId="155" xfId="13" applyFont="1" applyFill="1" applyBorder="1" applyAlignment="1">
      <alignment horizontal="center" vertical="center" wrapText="1"/>
    </xf>
    <xf numFmtId="0" fontId="11" fillId="2" borderId="145" xfId="13" applyFont="1" applyFill="1" applyBorder="1" applyAlignment="1">
      <alignment horizontal="center" vertical="center" wrapText="1"/>
    </xf>
    <xf numFmtId="0" fontId="11" fillId="2" borderId="171" xfId="13" applyFont="1" applyFill="1" applyBorder="1" applyAlignment="1">
      <alignment horizontal="center" vertical="center" wrapText="1"/>
    </xf>
    <xf numFmtId="0" fontId="11" fillId="2" borderId="172" xfId="13" applyFont="1" applyFill="1" applyBorder="1" applyAlignment="1">
      <alignment horizontal="center" vertical="center" wrapText="1"/>
    </xf>
    <xf numFmtId="0" fontId="11" fillId="5" borderId="184" xfId="13" applyFont="1" applyFill="1" applyBorder="1" applyAlignment="1">
      <alignment horizontal="center" vertical="center" wrapText="1"/>
    </xf>
    <xf numFmtId="0" fontId="11" fillId="5" borderId="185" xfId="13" applyFont="1" applyFill="1" applyBorder="1" applyAlignment="1">
      <alignment horizontal="center" vertical="center" wrapText="1"/>
    </xf>
    <xf numFmtId="0" fontId="40" fillId="5" borderId="154" xfId="15" quotePrefix="1" applyFont="1" applyFill="1" applyBorder="1" applyAlignment="1">
      <alignment horizontal="center" vertical="center" wrapText="1"/>
    </xf>
    <xf numFmtId="0" fontId="11" fillId="5" borderId="164" xfId="15" quotePrefix="1" applyFont="1" applyFill="1" applyBorder="1" applyAlignment="1">
      <alignment horizontal="center" vertical="center" wrapText="1"/>
    </xf>
    <xf numFmtId="0" fontId="11" fillId="5" borderId="146" xfId="15" quotePrefix="1" applyFont="1" applyFill="1" applyBorder="1" applyAlignment="1">
      <alignment horizontal="center" vertical="center" wrapText="1"/>
    </xf>
    <xf numFmtId="0" fontId="131" fillId="5" borderId="145" xfId="0" applyFont="1" applyFill="1" applyBorder="1" applyAlignment="1">
      <alignment horizontal="center" vertical="center"/>
    </xf>
    <xf numFmtId="0" fontId="131" fillId="5" borderId="146" xfId="0" applyFont="1" applyFill="1" applyBorder="1" applyAlignment="1">
      <alignment horizontal="center" vertical="center"/>
    </xf>
    <xf numFmtId="0" fontId="40" fillId="5" borderId="175" xfId="15" quotePrefix="1" applyFont="1" applyFill="1" applyBorder="1" applyAlignment="1">
      <alignment horizontal="center" vertical="center" wrapText="1"/>
    </xf>
    <xf numFmtId="0" fontId="27" fillId="5" borderId="153" xfId="15" quotePrefix="1" applyFont="1" applyFill="1" applyBorder="1" applyAlignment="1">
      <alignment horizontal="left" vertical="center" wrapText="1"/>
    </xf>
    <xf numFmtId="0" fontId="27" fillId="5" borderId="157" xfId="15" quotePrefix="1" applyFont="1" applyFill="1" applyBorder="1" applyAlignment="1">
      <alignment horizontal="left" vertical="center" wrapText="1"/>
    </xf>
    <xf numFmtId="0" fontId="41" fillId="5" borderId="141" xfId="0" applyFont="1" applyFill="1" applyBorder="1" applyAlignment="1">
      <alignment horizontal="left" vertical="center" wrapText="1"/>
    </xf>
    <xf numFmtId="0" fontId="43" fillId="5" borderId="141" xfId="0" applyFont="1" applyFill="1" applyBorder="1" applyAlignment="1">
      <alignment horizontal="left" vertical="center" wrapText="1"/>
    </xf>
    <xf numFmtId="0" fontId="39" fillId="5" borderId="149" xfId="15" applyFont="1" applyFill="1" applyBorder="1" applyAlignment="1">
      <alignment vertical="center" wrapText="1"/>
    </xf>
    <xf numFmtId="0" fontId="10" fillId="5" borderId="164" xfId="0" applyFont="1" applyFill="1" applyBorder="1" applyAlignment="1">
      <alignment horizontal="left" vertical="center" wrapText="1"/>
    </xf>
    <xf numFmtId="0" fontId="41" fillId="5" borderId="164" xfId="0" applyFont="1" applyFill="1" applyBorder="1" applyAlignment="1">
      <alignment horizontal="left" vertical="center" wrapText="1"/>
    </xf>
    <xf numFmtId="0" fontId="11" fillId="5" borderId="144" xfId="15" applyFont="1" applyFill="1" applyBorder="1" applyAlignment="1">
      <alignment vertical="center" wrapText="1"/>
    </xf>
    <xf numFmtId="0" fontId="11" fillId="5" borderId="191" xfId="15" applyFont="1" applyFill="1" applyBorder="1" applyAlignment="1">
      <alignment vertical="center" wrapText="1"/>
    </xf>
    <xf numFmtId="0" fontId="40" fillId="5" borderId="192" xfId="15" applyFont="1" applyFill="1" applyBorder="1" applyAlignment="1">
      <alignment vertical="center" wrapText="1"/>
    </xf>
    <xf numFmtId="0" fontId="41" fillId="5" borderId="191" xfId="0" applyFont="1" applyFill="1" applyBorder="1" applyAlignment="1">
      <alignment horizontal="left" vertical="center" wrapText="1"/>
    </xf>
    <xf numFmtId="0" fontId="41" fillId="5" borderId="192" xfId="0" applyFont="1" applyFill="1" applyBorder="1" applyAlignment="1">
      <alignment horizontal="left" vertical="center" wrapText="1"/>
    </xf>
    <xf numFmtId="0" fontId="41" fillId="5" borderId="145" xfId="0" applyFont="1" applyFill="1" applyBorder="1" applyAlignment="1">
      <alignment horizontal="center" vertical="center"/>
    </xf>
    <xf numFmtId="0" fontId="41" fillId="5" borderId="146" xfId="0" applyFont="1" applyFill="1" applyBorder="1" applyAlignment="1">
      <alignment horizontal="center" vertical="center"/>
    </xf>
    <xf numFmtId="0" fontId="38" fillId="5" borderId="164" xfId="11" quotePrefix="1" applyFont="1" applyFill="1" applyBorder="1" applyAlignment="1">
      <alignment horizontal="center" vertical="center" wrapText="1"/>
    </xf>
    <xf numFmtId="0" fontId="36" fillId="5" borderId="187" xfId="11" quotePrefix="1" applyFont="1" applyFill="1" applyBorder="1" applyAlignment="1">
      <alignment horizontal="center" vertical="center" wrapText="1"/>
    </xf>
    <xf numFmtId="0" fontId="41" fillId="5" borderId="190" xfId="0" applyFont="1" applyFill="1" applyBorder="1" applyAlignment="1">
      <alignment horizontal="left" vertical="center" wrapText="1"/>
    </xf>
    <xf numFmtId="0" fontId="41" fillId="5" borderId="187" xfId="0" applyFont="1" applyFill="1" applyBorder="1" applyAlignment="1">
      <alignment horizontal="center" vertical="center"/>
    </xf>
    <xf numFmtId="0" fontId="117" fillId="5" borderId="154" xfId="15" applyFont="1" applyFill="1" applyBorder="1" applyAlignment="1">
      <alignment horizontal="center" vertical="center" wrapText="1"/>
    </xf>
    <xf numFmtId="0" fontId="117" fillId="5" borderId="155" xfId="15" applyFont="1" applyFill="1" applyBorder="1" applyAlignment="1">
      <alignment horizontal="center" vertical="center" wrapText="1"/>
    </xf>
    <xf numFmtId="0" fontId="117" fillId="5" borderId="156" xfId="15" applyFont="1" applyFill="1" applyBorder="1" applyAlignment="1">
      <alignment horizontal="center" vertical="center" wrapText="1"/>
    </xf>
    <xf numFmtId="0" fontId="135" fillId="5" borderId="176" xfId="0" applyFont="1" applyFill="1" applyBorder="1" applyAlignment="1">
      <alignment horizontal="center" vertical="center" wrapText="1"/>
    </xf>
    <xf numFmtId="0" fontId="135" fillId="5" borderId="155" xfId="0" applyFont="1" applyFill="1" applyBorder="1" applyAlignment="1">
      <alignment horizontal="center" vertical="center" wrapText="1"/>
    </xf>
    <xf numFmtId="0" fontId="135" fillId="5" borderId="156" xfId="0" applyFont="1" applyFill="1" applyBorder="1" applyAlignment="1">
      <alignment horizontal="center" vertical="center" wrapText="1"/>
    </xf>
    <xf numFmtId="0" fontId="117" fillId="5" borderId="158" xfId="15" applyFont="1" applyFill="1" applyBorder="1" applyAlignment="1">
      <alignment horizontal="center" vertical="center" wrapText="1"/>
    </xf>
    <xf numFmtId="0" fontId="117" fillId="5" borderId="159" xfId="15" applyFont="1" applyFill="1" applyBorder="1" applyAlignment="1">
      <alignment horizontal="center" vertical="center" wrapText="1"/>
    </xf>
    <xf numFmtId="0" fontId="117" fillId="5" borderId="160" xfId="15" applyFont="1" applyFill="1" applyBorder="1" applyAlignment="1">
      <alignment horizontal="center" vertical="center" wrapText="1"/>
    </xf>
    <xf numFmtId="0" fontId="12" fillId="5" borderId="145" xfId="13" applyFont="1" applyFill="1" applyBorder="1" applyAlignment="1">
      <alignment horizontal="center" vertical="center" wrapText="1"/>
    </xf>
    <xf numFmtId="0" fontId="12" fillId="5" borderId="164" xfId="13" applyFont="1" applyFill="1" applyBorder="1" applyAlignment="1">
      <alignment horizontal="center" vertical="center" wrapText="1"/>
    </xf>
    <xf numFmtId="0" fontId="12" fillId="5" borderId="146" xfId="13" applyFont="1" applyFill="1" applyBorder="1" applyAlignment="1">
      <alignment horizontal="center" vertical="center" wrapText="1"/>
    </xf>
    <xf numFmtId="0" fontId="12" fillId="5" borderId="187" xfId="13" applyFont="1" applyFill="1" applyBorder="1" applyAlignment="1">
      <alignment horizontal="center" vertical="center" wrapText="1"/>
    </xf>
    <xf numFmtId="0" fontId="12" fillId="5" borderId="144" xfId="13" applyFont="1" applyFill="1" applyBorder="1" applyAlignment="1">
      <alignment horizontal="center" vertical="center" wrapText="1"/>
    </xf>
    <xf numFmtId="0" fontId="12" fillId="5" borderId="190" xfId="13" applyFont="1" applyFill="1" applyBorder="1" applyAlignment="1">
      <alignment horizontal="center" vertical="center" wrapText="1"/>
    </xf>
    <xf numFmtId="0" fontId="12" fillId="5" borderId="3" xfId="13" applyFont="1" applyFill="1" applyBorder="1" applyAlignment="1">
      <alignment horizontal="center" vertical="center" wrapText="1"/>
    </xf>
    <xf numFmtId="0" fontId="12" fillId="5" borderId="196" xfId="13" applyFont="1" applyFill="1" applyBorder="1" applyAlignment="1">
      <alignment horizontal="center" vertical="center" wrapText="1"/>
    </xf>
    <xf numFmtId="0" fontId="12" fillId="2" borderId="191" xfId="13" applyFont="1" applyFill="1" applyBorder="1" applyAlignment="1">
      <alignment horizontal="center" vertical="center" wrapText="1"/>
    </xf>
    <xf numFmtId="0" fontId="12" fillId="5" borderId="192" xfId="13" applyFont="1" applyFill="1" applyBorder="1" applyAlignment="1">
      <alignment horizontal="center" vertical="center" wrapText="1"/>
    </xf>
    <xf numFmtId="0" fontId="117" fillId="5" borderId="191" xfId="13" applyFont="1" applyFill="1" applyBorder="1" applyAlignment="1">
      <alignment horizontal="center" vertical="center" wrapText="1"/>
    </xf>
    <xf numFmtId="0" fontId="117" fillId="5" borderId="196" xfId="13" applyFont="1" applyFill="1" applyBorder="1" applyAlignment="1">
      <alignment horizontal="center" vertical="center" wrapText="1"/>
    </xf>
    <xf numFmtId="0" fontId="12" fillId="5" borderId="187" xfId="15" applyFont="1" applyFill="1" applyBorder="1" applyAlignment="1">
      <alignment horizontal="center" vertical="center" wrapText="1"/>
    </xf>
    <xf numFmtId="0" fontId="12" fillId="5" borderId="145" xfId="15" applyFont="1" applyFill="1" applyBorder="1" applyAlignment="1">
      <alignment horizontal="center" vertical="center" wrapText="1"/>
    </xf>
    <xf numFmtId="0" fontId="12" fillId="5" borderId="146" xfId="15" applyFont="1" applyFill="1" applyBorder="1" applyAlignment="1">
      <alignment horizontal="center" vertical="center" wrapText="1"/>
    </xf>
    <xf numFmtId="0" fontId="117" fillId="2" borderId="145" xfId="13" applyFont="1" applyFill="1" applyBorder="1" applyAlignment="1">
      <alignment horizontal="center" vertical="center" wrapText="1"/>
    </xf>
    <xf numFmtId="0" fontId="117" fillId="2" borderId="187" xfId="13" applyFont="1" applyFill="1" applyBorder="1" applyAlignment="1">
      <alignment horizontal="center" vertical="center" wrapText="1"/>
    </xf>
    <xf numFmtId="0" fontId="117" fillId="5" borderId="147" xfId="13" applyFont="1" applyFill="1" applyBorder="1" applyAlignment="1">
      <alignment horizontal="center" vertical="center" wrapText="1"/>
    </xf>
    <xf numFmtId="0" fontId="29" fillId="5" borderId="190" xfId="0" applyFont="1" applyFill="1" applyBorder="1" applyAlignment="1">
      <alignment horizontal="center" vertical="center" wrapText="1"/>
    </xf>
    <xf numFmtId="0" fontId="29" fillId="5" borderId="191" xfId="0" applyFont="1" applyFill="1" applyBorder="1" applyAlignment="1">
      <alignment horizontal="center" vertical="center" wrapText="1"/>
    </xf>
    <xf numFmtId="0" fontId="29" fillId="5" borderId="192" xfId="0" applyFont="1" applyFill="1" applyBorder="1" applyAlignment="1">
      <alignment horizontal="center" vertical="center" wrapText="1"/>
    </xf>
    <xf numFmtId="0" fontId="12" fillId="5" borderId="164" xfId="15" applyFont="1" applyFill="1" applyBorder="1" applyAlignment="1">
      <alignment horizontal="center" vertical="center" wrapText="1"/>
    </xf>
    <xf numFmtId="0" fontId="12" fillId="5" borderId="148" xfId="15" applyFont="1" applyFill="1" applyBorder="1" applyAlignment="1">
      <alignment horizontal="center" vertical="center" wrapText="1"/>
    </xf>
    <xf numFmtId="0" fontId="12" fillId="5" borderId="148" xfId="13" applyFont="1" applyFill="1" applyBorder="1" applyAlignment="1">
      <alignment horizontal="center" vertical="center" wrapText="1"/>
    </xf>
    <xf numFmtId="0" fontId="100" fillId="0" borderId="180" xfId="0" applyFont="1" applyFill="1" applyBorder="1" applyAlignment="1">
      <alignment horizontal="center"/>
    </xf>
    <xf numFmtId="0" fontId="100" fillId="0" borderId="197" xfId="0" applyFont="1" applyFill="1" applyBorder="1" applyAlignment="1">
      <alignment horizontal="center"/>
    </xf>
    <xf numFmtId="0" fontId="108" fillId="0" borderId="181" xfId="0" applyFont="1" applyFill="1" applyBorder="1" applyAlignment="1">
      <alignment horizontal="center"/>
    </xf>
    <xf numFmtId="0" fontId="108" fillId="0" borderId="182" xfId="0" applyFont="1" applyFill="1" applyBorder="1" applyAlignment="1">
      <alignment horizontal="center"/>
    </xf>
    <xf numFmtId="0" fontId="107" fillId="0" borderId="204" xfId="0" applyNumberFormat="1" applyFont="1" applyFill="1" applyBorder="1" applyAlignment="1">
      <alignment horizontal="center" vertical="center"/>
    </xf>
    <xf numFmtId="0" fontId="107" fillId="0" borderId="205" xfId="0" applyNumberFormat="1" applyFont="1" applyFill="1" applyBorder="1" applyAlignment="1">
      <alignment horizontal="center" vertical="center"/>
    </xf>
    <xf numFmtId="0" fontId="107" fillId="0" borderId="206" xfId="0" applyNumberFormat="1" applyFont="1" applyFill="1" applyBorder="1" applyAlignment="1">
      <alignment horizontal="center" vertical="center"/>
    </xf>
    <xf numFmtId="0" fontId="13" fillId="0" borderId="207" xfId="9" applyNumberFormat="1" applyFont="1" applyFill="1" applyBorder="1" applyAlignment="1">
      <alignment horizontal="center" shrinkToFit="1"/>
    </xf>
    <xf numFmtId="0" fontId="13" fillId="0" borderId="208" xfId="9" applyNumberFormat="1" applyFont="1" applyFill="1" applyBorder="1" applyAlignment="1">
      <alignment horizontal="center" shrinkToFit="1"/>
    </xf>
    <xf numFmtId="0" fontId="127" fillId="0" borderId="0" xfId="9" applyFont="1" applyBorder="1" applyAlignment="1"/>
    <xf numFmtId="0" fontId="11" fillId="2" borderId="191" xfId="13" quotePrefix="1" applyFont="1" applyFill="1" applyBorder="1" applyAlignment="1">
      <alignment horizontal="center" vertical="center" wrapText="1"/>
    </xf>
    <xf numFmtId="0" fontId="40" fillId="2" borderId="145" xfId="13" quotePrefix="1" applyFont="1" applyFill="1" applyBorder="1" applyAlignment="1">
      <alignment horizontal="center" vertical="center" wrapText="1"/>
    </xf>
    <xf numFmtId="0" fontId="40" fillId="2" borderId="209" xfId="15" quotePrefix="1" applyFont="1" applyFill="1" applyBorder="1" applyAlignment="1">
      <alignment horizontal="center" vertical="center" wrapText="1"/>
    </xf>
    <xf numFmtId="0" fontId="129" fillId="5" borderId="0" xfId="0" applyFont="1" applyFill="1" applyBorder="1" applyAlignment="1">
      <alignment wrapText="1"/>
    </xf>
    <xf numFmtId="0" fontId="129" fillId="5" borderId="0" xfId="0" applyFont="1" applyFill="1" applyBorder="1" applyAlignment="1">
      <alignment horizontal="center" wrapText="1"/>
    </xf>
    <xf numFmtId="0" fontId="40" fillId="5" borderId="0" xfId="11" quotePrefix="1" applyFont="1" applyFill="1" applyBorder="1" applyAlignment="1">
      <alignment horizontal="center" vertical="center" wrapText="1"/>
    </xf>
    <xf numFmtId="0" fontId="131" fillId="5" borderId="141" xfId="0" applyFont="1" applyFill="1" applyBorder="1" applyAlignment="1">
      <alignment horizontal="left" vertical="center" wrapText="1"/>
    </xf>
    <xf numFmtId="0" fontId="40" fillId="5" borderId="0" xfId="13" quotePrefix="1" applyFont="1" applyFill="1" applyBorder="1" applyAlignment="1">
      <alignment vertical="center" wrapText="1"/>
    </xf>
    <xf numFmtId="0" fontId="40" fillId="5" borderId="0" xfId="15" quotePrefix="1" applyFont="1" applyFill="1" applyBorder="1" applyAlignment="1">
      <alignment vertical="center" wrapText="1"/>
    </xf>
    <xf numFmtId="0" fontId="39" fillId="5" borderId="146" xfId="15" quotePrefix="1" applyFont="1" applyFill="1" applyBorder="1" applyAlignment="1">
      <alignment vertical="center" wrapText="1"/>
    </xf>
    <xf numFmtId="0" fontId="11" fillId="5" borderId="0" xfId="13" quotePrefix="1" applyFont="1" applyFill="1" applyBorder="1" applyAlignment="1">
      <alignment horizontal="left" vertical="center" wrapText="1"/>
    </xf>
    <xf numFmtId="0" fontId="131" fillId="5" borderId="164" xfId="0" applyFont="1" applyFill="1" applyBorder="1" applyAlignment="1">
      <alignment horizontal="left" vertical="center" wrapText="1"/>
    </xf>
    <xf numFmtId="0" fontId="129" fillId="2" borderId="0" xfId="0" applyFont="1" applyFill="1" applyBorder="1" applyAlignment="1">
      <alignment horizontal="center" vertical="center" wrapText="1"/>
    </xf>
    <xf numFmtId="0" fontId="38" fillId="2" borderId="164" xfId="11" quotePrefix="1" applyFont="1" applyFill="1" applyBorder="1" applyAlignment="1">
      <alignment horizontal="center" vertical="center" wrapText="1"/>
    </xf>
    <xf numFmtId="0" fontId="40" fillId="2" borderId="0" xfId="15" quotePrefix="1" applyFont="1" applyFill="1" applyBorder="1" applyAlignment="1">
      <alignment horizontal="center" vertical="center" wrapText="1"/>
    </xf>
    <xf numFmtId="0" fontId="40" fillId="2" borderId="187" xfId="13" quotePrefix="1" applyFont="1" applyFill="1" applyBorder="1" applyAlignment="1">
      <alignment horizontal="center" vertical="center" wrapText="1"/>
    </xf>
    <xf numFmtId="0" fontId="11" fillId="2" borderId="162" xfId="13" applyFont="1" applyFill="1" applyBorder="1" applyAlignment="1">
      <alignment horizontal="center" vertical="center" wrapText="1"/>
    </xf>
    <xf numFmtId="0" fontId="11" fillId="2" borderId="163" xfId="13" applyFont="1" applyFill="1" applyBorder="1" applyAlignment="1">
      <alignment horizontal="center" vertical="center" wrapText="1"/>
    </xf>
    <xf numFmtId="0" fontId="40" fillId="2" borderId="163" xfId="15" quotePrefix="1" applyFont="1" applyFill="1" applyBorder="1" applyAlignment="1">
      <alignment horizontal="center" vertical="center" wrapText="1"/>
    </xf>
    <xf numFmtId="0" fontId="57" fillId="2" borderId="162" xfId="0" applyFont="1" applyFill="1" applyBorder="1" applyAlignment="1">
      <alignment horizontal="center" vertical="center"/>
    </xf>
    <xf numFmtId="0" fontId="40" fillId="2" borderId="210" xfId="15" quotePrefix="1" applyFont="1" applyFill="1" applyBorder="1" applyAlignment="1">
      <alignment horizontal="center" vertical="center" wrapText="1"/>
    </xf>
    <xf numFmtId="0" fontId="39" fillId="5" borderId="189" xfId="15" quotePrefix="1" applyFont="1" applyFill="1" applyBorder="1" applyAlignment="1">
      <alignment vertical="center" wrapText="1"/>
    </xf>
    <xf numFmtId="0" fontId="11" fillId="5" borderId="188" xfId="15" quotePrefix="1" applyFont="1" applyFill="1" applyBorder="1" applyAlignment="1">
      <alignment vertical="center" wrapText="1"/>
    </xf>
    <xf numFmtId="0" fontId="11" fillId="5" borderId="162" xfId="15" quotePrefix="1" applyFont="1" applyFill="1" applyBorder="1" applyAlignment="1">
      <alignment vertical="center" wrapText="1"/>
    </xf>
    <xf numFmtId="0" fontId="40" fillId="5" borderId="163" xfId="15" quotePrefix="1" applyFont="1" applyFill="1" applyBorder="1" applyAlignment="1">
      <alignment vertical="center" wrapText="1"/>
    </xf>
    <xf numFmtId="0" fontId="40" fillId="5" borderId="210" xfId="15" quotePrefix="1" applyFont="1" applyFill="1" applyBorder="1" applyAlignment="1">
      <alignment vertical="center" wrapText="1"/>
    </xf>
    <xf numFmtId="0" fontId="131" fillId="5" borderId="188" xfId="0" applyFont="1" applyFill="1" applyBorder="1" applyAlignment="1">
      <alignment horizontal="left" vertical="center" wrapText="1"/>
    </xf>
    <xf numFmtId="0" fontId="131" fillId="5" borderId="162" xfId="0" applyFont="1" applyFill="1" applyBorder="1" applyAlignment="1">
      <alignment horizontal="left" vertical="center" wrapText="1"/>
    </xf>
    <xf numFmtId="0" fontId="131" fillId="5" borderId="163" xfId="0" applyFont="1" applyFill="1" applyBorder="1" applyAlignment="1">
      <alignment horizontal="left" vertical="center" wrapText="1"/>
    </xf>
    <xf numFmtId="0" fontId="131" fillId="5" borderId="153" xfId="0" applyFont="1" applyFill="1" applyBorder="1" applyAlignment="1">
      <alignment horizontal="center" vertical="center" wrapText="1"/>
    </xf>
    <xf numFmtId="0" fontId="131" fillId="5" borderId="155" xfId="0" applyFont="1" applyFill="1" applyBorder="1" applyAlignment="1">
      <alignment horizontal="center" vertical="center" wrapText="1"/>
    </xf>
    <xf numFmtId="0" fontId="131" fillId="5" borderId="156" xfId="0" applyFont="1" applyFill="1" applyBorder="1" applyAlignment="1">
      <alignment horizontal="center" vertical="center" wrapText="1"/>
    </xf>
    <xf numFmtId="0" fontId="11" fillId="5" borderId="144" xfId="13" quotePrefix="1" applyFont="1" applyFill="1" applyBorder="1" applyAlignment="1">
      <alignment horizontal="center" vertical="center" wrapText="1"/>
    </xf>
    <xf numFmtId="0" fontId="11" fillId="5" borderId="190" xfId="13" quotePrefix="1" applyFont="1" applyFill="1" applyBorder="1" applyAlignment="1">
      <alignment horizontal="center" vertical="center" wrapText="1"/>
    </xf>
    <xf numFmtId="0" fontId="11" fillId="5" borderId="3" xfId="13" quotePrefix="1" applyFont="1" applyFill="1" applyBorder="1" applyAlignment="1">
      <alignment horizontal="center" vertical="center" wrapText="1"/>
    </xf>
    <xf numFmtId="0" fontId="11" fillId="5" borderId="141" xfId="13" quotePrefix="1" applyFont="1" applyFill="1" applyBorder="1" applyAlignment="1">
      <alignment horizontal="center" vertical="center" wrapText="1"/>
    </xf>
    <xf numFmtId="0" fontId="11" fillId="5" borderId="196" xfId="13" quotePrefix="1" applyFont="1" applyFill="1" applyBorder="1" applyAlignment="1">
      <alignment horizontal="center" vertical="center" wrapText="1"/>
    </xf>
    <xf numFmtId="0" fontId="40" fillId="5" borderId="196" xfId="13" quotePrefix="1" applyFont="1" applyFill="1" applyBorder="1" applyAlignment="1">
      <alignment horizontal="center" vertical="center" wrapText="1"/>
    </xf>
    <xf numFmtId="0" fontId="11" fillId="5" borderId="154" xfId="15" quotePrefix="1" applyFont="1" applyFill="1" applyBorder="1" applyAlignment="1">
      <alignment horizontal="center" vertical="center" wrapText="1"/>
    </xf>
    <xf numFmtId="0" fontId="11" fillId="5" borderId="145" xfId="15" quotePrefix="1" applyFont="1" applyFill="1" applyBorder="1" applyAlignment="1">
      <alignment horizontal="center" vertical="center" wrapText="1"/>
    </xf>
    <xf numFmtId="0" fontId="39" fillId="5" borderId="166" xfId="15" applyFont="1" applyFill="1" applyBorder="1" applyAlignment="1">
      <alignment vertical="center" wrapText="1"/>
    </xf>
    <xf numFmtId="0" fontId="40" fillId="5" borderId="148" xfId="13" quotePrefix="1" applyFont="1" applyFill="1" applyBorder="1" applyAlignment="1">
      <alignment horizontal="center" vertical="center" wrapText="1"/>
    </xf>
    <xf numFmtId="0" fontId="40" fillId="5" borderId="147" xfId="13" quotePrefix="1" applyFont="1" applyFill="1" applyBorder="1" applyAlignment="1">
      <alignment horizontal="center" vertical="center" wrapText="1"/>
    </xf>
    <xf numFmtId="0" fontId="131" fillId="5" borderId="144" xfId="0" applyFont="1" applyFill="1" applyBorder="1" applyAlignment="1">
      <alignment horizontal="center" vertical="center" wrapText="1"/>
    </xf>
    <xf numFmtId="0" fontId="131" fillId="5" borderId="191" xfId="0" applyFont="1" applyFill="1" applyBorder="1" applyAlignment="1">
      <alignment horizontal="center" vertical="center" wrapText="1"/>
    </xf>
    <xf numFmtId="0" fontId="131" fillId="5" borderId="192" xfId="0" applyFont="1" applyFill="1" applyBorder="1" applyAlignment="1">
      <alignment horizontal="center" vertical="center" wrapText="1"/>
    </xf>
    <xf numFmtId="0" fontId="40" fillId="5" borderId="183" xfId="15" quotePrefix="1" applyFont="1" applyFill="1" applyBorder="1" applyAlignment="1">
      <alignment horizontal="center" vertical="center" wrapText="1"/>
    </xf>
    <xf numFmtId="0" fontId="40" fillId="5" borderId="184" xfId="15" quotePrefix="1" applyFont="1" applyFill="1" applyBorder="1" applyAlignment="1">
      <alignment horizontal="center" vertical="center" wrapText="1"/>
    </xf>
    <xf numFmtId="0" fontId="40" fillId="5" borderId="161" xfId="15" quotePrefix="1" applyFont="1" applyFill="1" applyBorder="1" applyAlignment="1">
      <alignment horizontal="center" vertical="center" wrapText="1"/>
    </xf>
    <xf numFmtId="0" fontId="40" fillId="5" borderId="194" xfId="15" quotePrefix="1" applyFont="1" applyFill="1" applyBorder="1" applyAlignment="1">
      <alignment horizontal="center" vertical="center" wrapText="1"/>
    </xf>
    <xf numFmtId="0" fontId="131" fillId="5" borderId="150" xfId="0" applyFont="1" applyFill="1" applyBorder="1" applyAlignment="1">
      <alignment horizontal="center" vertical="center" wrapText="1"/>
    </xf>
    <xf numFmtId="0" fontId="131" fillId="5" borderId="151" xfId="0" applyFont="1" applyFill="1" applyBorder="1" applyAlignment="1">
      <alignment horizontal="center" vertical="center" wrapText="1"/>
    </xf>
    <xf numFmtId="0" fontId="131" fillId="5" borderId="152" xfId="0" applyFont="1" applyFill="1" applyBorder="1" applyAlignment="1">
      <alignment horizontal="center" vertical="center" wrapText="1"/>
    </xf>
    <xf numFmtId="0" fontId="11" fillId="5" borderId="164" xfId="13" quotePrefix="1" applyFont="1" applyFill="1" applyBorder="1" applyAlignment="1">
      <alignment horizontal="center" vertical="center" wrapText="1"/>
    </xf>
    <xf numFmtId="0" fontId="131" fillId="5" borderId="0" xfId="0" applyFont="1" applyFill="1" applyBorder="1" applyAlignment="1">
      <alignment horizontal="left" vertical="center"/>
    </xf>
    <xf numFmtId="0" fontId="131" fillId="5" borderId="164" xfId="0" applyFont="1" applyFill="1" applyBorder="1" applyAlignment="1">
      <alignment horizontal="center" vertical="center"/>
    </xf>
    <xf numFmtId="0" fontId="129" fillId="2" borderId="0" xfId="0" applyFont="1" applyFill="1" applyBorder="1" applyAlignment="1">
      <alignment wrapText="1"/>
    </xf>
    <xf numFmtId="0" fontId="40" fillId="2" borderId="0" xfId="11" quotePrefix="1" applyFont="1" applyFill="1" applyBorder="1" applyAlignment="1">
      <alignment horizontal="center" vertical="center" wrapText="1"/>
    </xf>
    <xf numFmtId="0" fontId="131" fillId="2" borderId="162" xfId="0" applyFont="1" applyFill="1" applyBorder="1" applyAlignment="1">
      <alignment horizontal="left" vertical="center" wrapText="1"/>
    </xf>
    <xf numFmtId="0" fontId="131" fillId="2" borderId="163" xfId="0" applyFont="1" applyFill="1" applyBorder="1" applyAlignment="1">
      <alignment horizontal="left" vertical="center" wrapText="1"/>
    </xf>
    <xf numFmtId="0" fontId="40" fillId="2" borderId="0" xfId="13" quotePrefix="1" applyFont="1" applyFill="1" applyBorder="1" applyAlignment="1">
      <alignment vertical="center" wrapText="1"/>
    </xf>
    <xf numFmtId="0" fontId="40" fillId="2" borderId="0" xfId="15" quotePrefix="1" applyFont="1" applyFill="1" applyBorder="1" applyAlignment="1">
      <alignment vertical="center" wrapText="1"/>
    </xf>
    <xf numFmtId="0" fontId="40" fillId="2" borderId="0" xfId="13" quotePrefix="1" applyFont="1" applyFill="1" applyBorder="1" applyAlignment="1">
      <alignment horizontal="center" vertical="center" wrapText="1"/>
    </xf>
    <xf numFmtId="0" fontId="131" fillId="2" borderId="0" xfId="0" applyFont="1" applyFill="1" applyBorder="1" applyAlignment="1">
      <alignment horizontal="left" vertical="center"/>
    </xf>
    <xf numFmtId="0" fontId="26" fillId="5" borderId="0" xfId="0" applyFont="1" applyFill="1" applyAlignment="1">
      <alignment horizontal="center"/>
    </xf>
    <xf numFmtId="0" fontId="28" fillId="2" borderId="162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0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62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62" xfId="11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162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quotePrefix="1" applyFont="1" applyFill="1"/>
    <xf numFmtId="0" fontId="136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0" xfId="15" quotePrefix="1" applyFont="1" applyFill="1" applyBorder="1" applyAlignment="1" applyProtection="1">
      <alignment horizontal="center" vertical="center" wrapText="1"/>
      <protection locked="0"/>
    </xf>
    <xf numFmtId="0" fontId="25" fillId="2" borderId="162" xfId="13" quotePrefix="1" applyFont="1" applyFill="1" applyBorder="1" applyAlignment="1" applyProtection="1">
      <alignment horizontal="center" vertical="center" wrapText="1"/>
      <protection locked="0"/>
    </xf>
    <xf numFmtId="0" fontId="25" fillId="2" borderId="162" xfId="0" applyFont="1" applyFill="1" applyBorder="1" applyAlignment="1" applyProtection="1">
      <alignment horizontal="center" vertical="center" wrapText="1"/>
      <protection locked="0"/>
    </xf>
    <xf numFmtId="0" fontId="25" fillId="2" borderId="163" xfId="0" applyFont="1" applyFill="1" applyBorder="1" applyAlignment="1" applyProtection="1">
      <alignment horizontal="center" vertical="center" wrapText="1"/>
      <protection locked="0"/>
    </xf>
    <xf numFmtId="0" fontId="27" fillId="2" borderId="162" xfId="13" quotePrefix="1" applyFont="1" applyFill="1" applyBorder="1" applyAlignment="1" applyProtection="1">
      <alignment horizontal="center" vertical="center" wrapText="1"/>
      <protection locked="0"/>
    </xf>
    <xf numFmtId="0" fontId="11" fillId="2" borderId="151" xfId="13" applyFont="1" applyFill="1" applyBorder="1" applyAlignment="1">
      <alignment horizontal="center" vertical="center" wrapText="1"/>
    </xf>
    <xf numFmtId="0" fontId="11" fillId="8" borderId="176" xfId="13" quotePrefix="1" applyFont="1" applyFill="1" applyBorder="1" applyAlignment="1">
      <alignment horizontal="center" vertical="center" wrapText="1"/>
    </xf>
    <xf numFmtId="0" fontId="11" fillId="2" borderId="149" xfId="15" quotePrefix="1" applyFont="1" applyFill="1" applyBorder="1" applyAlignment="1">
      <alignment vertical="center" wrapText="1"/>
    </xf>
    <xf numFmtId="0" fontId="57" fillId="2" borderId="150" xfId="0" applyFont="1" applyFill="1" applyBorder="1" applyAlignment="1">
      <alignment horizontal="center" vertical="center"/>
    </xf>
    <xf numFmtId="0" fontId="57" fillId="2" borderId="151" xfId="0" applyFont="1" applyFill="1" applyBorder="1" applyAlignment="1">
      <alignment horizontal="center" vertical="center"/>
    </xf>
    <xf numFmtId="0" fontId="40" fillId="2" borderId="152" xfId="15" quotePrefix="1" applyFont="1" applyFill="1" applyBorder="1" applyAlignment="1">
      <alignment horizontal="center" vertical="center" wrapText="1"/>
    </xf>
    <xf numFmtId="0" fontId="11" fillId="2" borderId="150" xfId="13" applyFont="1" applyFill="1" applyBorder="1" applyAlignment="1">
      <alignment horizontal="center" vertical="center" wrapText="1"/>
    </xf>
    <xf numFmtId="0" fontId="127" fillId="0" borderId="0" xfId="9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39" fillId="5" borderId="141" xfId="15" quotePrefix="1" applyFont="1" applyFill="1" applyBorder="1" applyAlignment="1">
      <alignment vertical="center" wrapText="1"/>
    </xf>
    <xf numFmtId="0" fontId="11" fillId="0" borderId="0" xfId="11" quotePrefix="1" applyFont="1" applyFill="1" applyBorder="1" applyAlignment="1">
      <alignment horizontal="center" vertical="center" textRotation="255" wrapText="1"/>
    </xf>
    <xf numFmtId="0" fontId="11" fillId="0" borderId="154" xfId="13" applyFont="1" applyFill="1" applyBorder="1" applyAlignment="1">
      <alignment horizontal="center" vertical="center" wrapText="1"/>
    </xf>
    <xf numFmtId="0" fontId="11" fillId="0" borderId="155" xfId="13" applyFont="1" applyFill="1" applyBorder="1" applyAlignment="1">
      <alignment horizontal="center" vertical="center" wrapText="1"/>
    </xf>
    <xf numFmtId="0" fontId="11" fillId="0" borderId="156" xfId="13" applyFont="1" applyFill="1" applyBorder="1" applyAlignment="1">
      <alignment horizontal="center" vertical="center" wrapText="1"/>
    </xf>
    <xf numFmtId="0" fontId="11" fillId="5" borderId="164" xfId="15" applyFont="1" applyFill="1" applyBorder="1" applyAlignment="1">
      <alignment vertical="center" wrapText="1"/>
    </xf>
    <xf numFmtId="0" fontId="57" fillId="5" borderId="141" xfId="0" applyFont="1" applyFill="1" applyBorder="1" applyAlignment="1">
      <alignment horizontal="center" vertical="center"/>
    </xf>
    <xf numFmtId="0" fontId="57" fillId="5" borderId="190" xfId="0" applyFont="1" applyFill="1" applyBorder="1" applyAlignment="1">
      <alignment horizontal="center" vertical="center"/>
    </xf>
    <xf numFmtId="0" fontId="40" fillId="5" borderId="196" xfId="15" quotePrefix="1" applyFont="1" applyFill="1" applyBorder="1" applyAlignment="1">
      <alignment horizontal="center" vertical="center" wrapText="1"/>
    </xf>
    <xf numFmtId="0" fontId="34" fillId="5" borderId="190" xfId="0" applyFont="1" applyFill="1" applyBorder="1" applyAlignment="1">
      <alignment horizontal="center" vertical="center"/>
    </xf>
    <xf numFmtId="0" fontId="40" fillId="5" borderId="219" xfId="15" applyFont="1" applyFill="1" applyBorder="1" applyAlignment="1">
      <alignment vertical="center" wrapText="1"/>
    </xf>
    <xf numFmtId="0" fontId="40" fillId="5" borderId="219" xfId="15" quotePrefix="1" applyFont="1" applyFill="1" applyBorder="1" applyAlignment="1">
      <alignment vertical="center" wrapText="1"/>
    </xf>
    <xf numFmtId="0" fontId="11" fillId="9" borderId="220" xfId="0" applyFont="1" applyFill="1" applyBorder="1" applyAlignment="1">
      <alignment horizontal="center" vertical="center" wrapText="1"/>
    </xf>
    <xf numFmtId="0" fontId="11" fillId="9" borderId="221" xfId="0" applyFont="1" applyFill="1" applyBorder="1" applyAlignment="1">
      <alignment horizontal="center" vertical="center" wrapText="1"/>
    </xf>
    <xf numFmtId="0" fontId="40" fillId="9" borderId="220" xfId="0" applyFont="1" applyFill="1" applyBorder="1" applyAlignment="1">
      <alignment horizontal="center" vertical="center"/>
    </xf>
    <xf numFmtId="0" fontId="40" fillId="9" borderId="221" xfId="0" applyFont="1" applyFill="1" applyBorder="1" applyAlignment="1">
      <alignment horizontal="center" vertical="center"/>
    </xf>
    <xf numFmtId="0" fontId="40" fillId="9" borderId="222" xfId="0" applyFont="1" applyFill="1" applyBorder="1" applyAlignment="1">
      <alignment horizontal="center" vertical="center" wrapText="1"/>
    </xf>
    <xf numFmtId="0" fontId="139" fillId="9" borderId="119" xfId="0" applyFont="1" applyFill="1" applyBorder="1" applyAlignment="1">
      <alignment horizontal="center" vertical="center"/>
    </xf>
    <xf numFmtId="0" fontId="139" fillId="9" borderId="137" xfId="0" applyFont="1" applyFill="1" applyBorder="1" applyAlignment="1">
      <alignment horizontal="center" vertical="center"/>
    </xf>
    <xf numFmtId="0" fontId="10" fillId="5" borderId="216" xfId="0" applyFont="1" applyFill="1" applyBorder="1" applyAlignment="1">
      <alignment horizontal="left" vertical="center" wrapText="1"/>
    </xf>
    <xf numFmtId="0" fontId="11" fillId="9" borderId="223" xfId="0" applyFont="1" applyFill="1" applyBorder="1" applyAlignment="1">
      <alignment horizontal="center" vertical="center" wrapText="1"/>
    </xf>
    <xf numFmtId="0" fontId="11" fillId="9" borderId="224" xfId="0" applyFont="1" applyFill="1" applyBorder="1" applyAlignment="1">
      <alignment horizontal="center" vertical="center" wrapText="1"/>
    </xf>
    <xf numFmtId="0" fontId="63" fillId="5" borderId="145" xfId="11" quotePrefix="1" applyFont="1" applyFill="1" applyBorder="1" applyAlignment="1">
      <alignment horizontal="center" vertical="center" wrapText="1"/>
    </xf>
    <xf numFmtId="0" fontId="63" fillId="5" borderId="164" xfId="11" quotePrefix="1" applyFont="1" applyFill="1" applyBorder="1" applyAlignment="1">
      <alignment horizontal="center" vertical="center" wrapText="1"/>
    </xf>
    <xf numFmtId="0" fontId="63" fillId="5" borderId="146" xfId="11" quotePrefix="1" applyFont="1" applyFill="1" applyBorder="1" applyAlignment="1">
      <alignment horizontal="center" vertical="center" wrapText="1"/>
    </xf>
    <xf numFmtId="0" fontId="131" fillId="5" borderId="216" xfId="0" applyFont="1" applyFill="1" applyBorder="1" applyAlignment="1">
      <alignment horizontal="left" vertical="center" wrapText="1"/>
    </xf>
    <xf numFmtId="0" fontId="11" fillId="9" borderId="225" xfId="0" applyFont="1" applyFill="1" applyBorder="1" applyAlignment="1">
      <alignment horizontal="center" vertical="center" wrapText="1"/>
    </xf>
    <xf numFmtId="0" fontId="11" fillId="9" borderId="226" xfId="0" applyFont="1" applyFill="1" applyBorder="1" applyAlignment="1">
      <alignment horizontal="center" vertical="center" wrapText="1"/>
    </xf>
    <xf numFmtId="0" fontId="39" fillId="5" borderId="227" xfId="15" quotePrefix="1" applyFont="1" applyFill="1" applyBorder="1" applyAlignment="1">
      <alignment vertical="center" wrapText="1"/>
    </xf>
    <xf numFmtId="0" fontId="11" fillId="9" borderId="228" xfId="0" applyFont="1" applyFill="1" applyBorder="1" applyAlignment="1">
      <alignment horizontal="center" vertical="center" wrapText="1"/>
    </xf>
    <xf numFmtId="0" fontId="10" fillId="5" borderId="227" xfId="0" applyFont="1" applyFill="1" applyBorder="1" applyAlignment="1">
      <alignment horizontal="left" vertical="center" wrapText="1"/>
    </xf>
    <xf numFmtId="0" fontId="40" fillId="5" borderId="3" xfId="15" quotePrefix="1" applyFont="1" applyFill="1" applyBorder="1" applyAlignment="1">
      <alignment horizontal="center" vertical="center" wrapText="1"/>
    </xf>
    <xf numFmtId="0" fontId="57" fillId="5" borderId="230" xfId="0" applyFont="1" applyFill="1" applyBorder="1" applyAlignment="1">
      <alignment horizontal="center" vertical="center"/>
    </xf>
    <xf numFmtId="0" fontId="40" fillId="5" borderId="4" xfId="15" quotePrefix="1" applyFont="1" applyFill="1" applyBorder="1" applyAlignment="1">
      <alignment horizontal="center" vertical="center" wrapText="1"/>
    </xf>
    <xf numFmtId="0" fontId="34" fillId="5" borderId="230" xfId="0" applyFont="1" applyFill="1" applyBorder="1" applyAlignment="1">
      <alignment horizontal="center" vertical="center"/>
    </xf>
    <xf numFmtId="0" fontId="40" fillId="5" borderId="237" xfId="13" quotePrefix="1" applyFont="1" applyFill="1" applyBorder="1" applyAlignment="1">
      <alignment horizontal="center" vertical="center" wrapText="1"/>
    </xf>
    <xf numFmtId="0" fontId="40" fillId="5" borderId="0" xfId="13" quotePrefix="1" applyFont="1" applyFill="1" applyBorder="1" applyAlignment="1">
      <alignment horizontal="center" vertical="center" wrapText="1"/>
    </xf>
    <xf numFmtId="0" fontId="89" fillId="0" borderId="235" xfId="9" applyFont="1" applyBorder="1" applyAlignment="1">
      <alignment horizontal="center" vertical="center" wrapText="1"/>
    </xf>
    <xf numFmtId="0" fontId="89" fillId="0" borderId="239" xfId="9" applyFont="1" applyBorder="1" applyAlignment="1">
      <alignment horizontal="center" vertical="center" wrapText="1"/>
    </xf>
    <xf numFmtId="0" fontId="89" fillId="0" borderId="183" xfId="9" applyFont="1" applyBorder="1" applyAlignment="1">
      <alignment horizontal="center" vertical="center" wrapText="1"/>
    </xf>
    <xf numFmtId="0" fontId="89" fillId="0" borderId="231" xfId="9" applyFont="1" applyBorder="1" applyAlignment="1">
      <alignment horizontal="center" vertical="center" wrapText="1"/>
    </xf>
    <xf numFmtId="0" fontId="89" fillId="0" borderId="240" xfId="9" applyFont="1" applyBorder="1" applyAlignment="1">
      <alignment horizontal="center" vertical="center" wrapText="1"/>
    </xf>
    <xf numFmtId="0" fontId="91" fillId="0" borderId="180" xfId="9" applyFont="1" applyBorder="1" applyAlignment="1">
      <alignment horizontal="center" vertical="center" wrapText="1"/>
    </xf>
    <xf numFmtId="0" fontId="92" fillId="0" borderId="197" xfId="9" applyFont="1" applyBorder="1" applyAlignment="1">
      <alignment horizontal="center" wrapText="1"/>
    </xf>
    <xf numFmtId="0" fontId="93" fillId="0" borderId="232" xfId="9" applyFont="1" applyBorder="1" applyAlignment="1">
      <alignment horizontal="center" vertical="center"/>
    </xf>
    <xf numFmtId="0" fontId="93" fillId="0" borderId="240" xfId="9" applyFont="1" applyBorder="1" applyAlignment="1">
      <alignment horizontal="center" vertical="center"/>
    </xf>
    <xf numFmtId="0" fontId="114" fillId="0" borderId="246" xfId="9" applyFont="1" applyBorder="1" applyAlignment="1">
      <alignment horizontal="center" vertical="center" textRotation="90" wrapText="1"/>
    </xf>
    <xf numFmtId="0" fontId="114" fillId="0" borderId="245" xfId="9" applyFont="1" applyBorder="1"/>
    <xf numFmtId="0" fontId="114" fillId="0" borderId="203" xfId="9" applyFont="1" applyBorder="1"/>
    <xf numFmtId="0" fontId="100" fillId="0" borderId="183" xfId="0" applyFont="1" applyFill="1" applyBorder="1" applyAlignment="1">
      <alignment horizontal="left"/>
    </xf>
    <xf numFmtId="0" fontId="97" fillId="0" borderId="195" xfId="0" applyFont="1" applyFill="1" applyBorder="1" applyAlignment="1">
      <alignment horizontal="center"/>
    </xf>
    <xf numFmtId="0" fontId="127" fillId="0" borderId="0" xfId="9" applyFont="1" applyFill="1"/>
    <xf numFmtId="0" fontId="127" fillId="0" borderId="0" xfId="9" applyFont="1"/>
    <xf numFmtId="49" fontId="100" fillId="0" borderId="153" xfId="0" applyNumberFormat="1" applyFont="1" applyFill="1" applyBorder="1" applyAlignment="1">
      <alignment horizontal="left"/>
    </xf>
    <xf numFmtId="0" fontId="100" fillId="0" borderId="153" xfId="0" applyFont="1" applyFill="1" applyBorder="1" applyAlignment="1">
      <alignment horizontal="left"/>
    </xf>
    <xf numFmtId="17" fontId="100" fillId="0" borderId="153" xfId="0" applyNumberFormat="1" applyFont="1" applyFill="1" applyBorder="1" applyAlignment="1">
      <alignment horizontal="left"/>
    </xf>
    <xf numFmtId="49" fontId="100" fillId="0" borderId="219" xfId="0" applyNumberFormat="1" applyFont="1" applyFill="1" applyBorder="1" applyAlignment="1">
      <alignment horizontal="left"/>
    </xf>
    <xf numFmtId="0" fontId="100" fillId="0" borderId="247" xfId="0" applyFont="1" applyFill="1" applyBorder="1" applyAlignment="1">
      <alignment horizontal="center"/>
    </xf>
    <xf numFmtId="0" fontId="100" fillId="0" borderId="248" xfId="0" applyFont="1" applyFill="1" applyBorder="1" applyAlignment="1">
      <alignment horizontal="center"/>
    </xf>
    <xf numFmtId="0" fontId="97" fillId="0" borderId="234" xfId="0" applyFont="1" applyFill="1" applyBorder="1" applyAlignment="1">
      <alignment horizontal="center"/>
    </xf>
    <xf numFmtId="49" fontId="108" fillId="0" borderId="183" xfId="0" applyNumberFormat="1" applyFont="1" applyFill="1" applyBorder="1" applyAlignment="1">
      <alignment horizontal="left"/>
    </xf>
    <xf numFmtId="0" fontId="109" fillId="0" borderId="246" xfId="9" applyFont="1" applyFill="1" applyBorder="1" applyAlignment="1">
      <alignment horizontal="center" vertical="center" wrapText="1"/>
    </xf>
    <xf numFmtId="0" fontId="109" fillId="0" borderId="199" xfId="9" applyFont="1" applyFill="1" applyBorder="1" applyAlignment="1">
      <alignment horizontal="center" vertical="center" wrapText="1"/>
    </xf>
    <xf numFmtId="0" fontId="115" fillId="0" borderId="195" xfId="9" applyFont="1" applyFill="1" applyBorder="1" applyAlignment="1">
      <alignment horizontal="center" vertical="center" wrapText="1"/>
    </xf>
    <xf numFmtId="49" fontId="107" fillId="0" borderId="183" xfId="0" applyNumberFormat="1" applyFont="1" applyFill="1" applyBorder="1" applyAlignment="1">
      <alignment horizontal="left"/>
    </xf>
    <xf numFmtId="0" fontId="100" fillId="0" borderId="246" xfId="9" applyFont="1" applyFill="1" applyBorder="1" applyAlignment="1">
      <alignment horizontal="center" vertical="center" wrapText="1"/>
    </xf>
    <xf numFmtId="0" fontId="100" fillId="0" borderId="199" xfId="9" applyFont="1" applyFill="1" applyBorder="1" applyAlignment="1">
      <alignment horizontal="center" vertical="center" wrapText="1"/>
    </xf>
    <xf numFmtId="0" fontId="97" fillId="0" borderId="195" xfId="9" applyFont="1" applyFill="1" applyBorder="1" applyAlignment="1">
      <alignment horizontal="center" vertical="center" wrapText="1"/>
    </xf>
    <xf numFmtId="0" fontId="100" fillId="0" borderId="247" xfId="9" applyFont="1" applyFill="1" applyBorder="1" applyAlignment="1">
      <alignment horizontal="center" vertical="center" wrapText="1"/>
    </xf>
    <xf numFmtId="0" fontId="100" fillId="0" borderId="248" xfId="9" applyFont="1" applyFill="1" applyBorder="1" applyAlignment="1">
      <alignment horizontal="center" vertical="center" wrapText="1"/>
    </xf>
    <xf numFmtId="0" fontId="97" fillId="0" borderId="242" xfId="9" applyFont="1" applyFill="1" applyBorder="1" applyAlignment="1">
      <alignment horizontal="center" vertical="center" wrapText="1"/>
    </xf>
    <xf numFmtId="0" fontId="108" fillId="0" borderId="234" xfId="0" applyFont="1" applyFill="1" applyBorder="1" applyAlignment="1">
      <alignment horizontal="center"/>
    </xf>
    <xf numFmtId="0" fontId="108" fillId="0" borderId="246" xfId="9" applyFont="1" applyFill="1" applyBorder="1" applyAlignment="1">
      <alignment horizontal="center" vertical="center" wrapText="1"/>
    </xf>
    <xf numFmtId="0" fontId="108" fillId="0" borderId="244" xfId="9" applyFont="1" applyFill="1" applyBorder="1" applyAlignment="1">
      <alignment horizontal="center" vertical="center" wrapText="1"/>
    </xf>
    <xf numFmtId="0" fontId="97" fillId="0" borderId="249" xfId="9" applyFont="1" applyFill="1" applyBorder="1" applyAlignment="1">
      <alignment horizontal="center" vertical="center" wrapText="1"/>
    </xf>
    <xf numFmtId="0" fontId="100" fillId="0" borderId="199" xfId="0" applyNumberFormat="1" applyFont="1" applyFill="1" applyBorder="1" applyAlignment="1">
      <alignment horizontal="center" vertical="center" wrapText="1"/>
    </xf>
    <xf numFmtId="0" fontId="100" fillId="0" borderId="244" xfId="0" applyNumberFormat="1" applyFont="1" applyFill="1" applyBorder="1" applyAlignment="1">
      <alignment horizontal="center" vertical="center" wrapText="1"/>
    </xf>
    <xf numFmtId="0" fontId="97" fillId="0" borderId="195" xfId="0" applyNumberFormat="1" applyFont="1" applyFill="1" applyBorder="1" applyAlignment="1">
      <alignment horizontal="center" vertical="center" wrapText="1"/>
    </xf>
    <xf numFmtId="49" fontId="100" fillId="0" borderId="241" xfId="0" applyNumberFormat="1" applyFont="1" applyFill="1" applyBorder="1" applyAlignment="1">
      <alignment horizontal="left"/>
    </xf>
    <xf numFmtId="0" fontId="100" fillId="0" borderId="241" xfId="0" applyFont="1" applyFill="1" applyBorder="1" applyAlignment="1">
      <alignment horizontal="left"/>
    </xf>
    <xf numFmtId="0" fontId="97" fillId="0" borderId="234" xfId="0" applyNumberFormat="1" applyFont="1" applyFill="1" applyBorder="1" applyAlignment="1">
      <alignment horizontal="center" vertical="center" wrapText="1"/>
    </xf>
    <xf numFmtId="0" fontId="87" fillId="0" borderId="199" xfId="0" applyNumberFormat="1" applyFont="1" applyFill="1" applyBorder="1" applyAlignment="1">
      <alignment horizontal="center" vertical="center" wrapText="1"/>
    </xf>
    <xf numFmtId="0" fontId="87" fillId="0" borderId="244" xfId="0" applyNumberFormat="1" applyFont="1" applyFill="1" applyBorder="1" applyAlignment="1">
      <alignment horizontal="center" vertical="center" wrapText="1"/>
    </xf>
    <xf numFmtId="0" fontId="100" fillId="0" borderId="231" xfId="0" applyFont="1" applyFill="1" applyBorder="1" applyAlignment="1">
      <alignment horizontal="left"/>
    </xf>
    <xf numFmtId="49" fontId="107" fillId="0" borderId="157" xfId="0" applyNumberFormat="1" applyFont="1" applyFill="1" applyBorder="1" applyAlignment="1">
      <alignment horizontal="left"/>
    </xf>
    <xf numFmtId="0" fontId="108" fillId="0" borderId="204" xfId="0" applyNumberFormat="1" applyFont="1" applyFill="1" applyBorder="1" applyAlignment="1">
      <alignment horizontal="center" vertical="center" wrapText="1"/>
    </xf>
    <xf numFmtId="0" fontId="108" fillId="0" borderId="205" xfId="0" applyNumberFormat="1" applyFont="1" applyFill="1" applyBorder="1" applyAlignment="1">
      <alignment horizontal="center" vertical="center" wrapText="1"/>
    </xf>
    <xf numFmtId="0" fontId="97" fillId="0" borderId="201" xfId="0" applyNumberFormat="1" applyFont="1" applyFill="1" applyBorder="1" applyAlignment="1">
      <alignment horizontal="center" vertical="center" wrapText="1"/>
    </xf>
    <xf numFmtId="49" fontId="111" fillId="0" borderId="216" xfId="0" applyNumberFormat="1" applyFont="1" applyFill="1" applyBorder="1" applyAlignment="1">
      <alignment horizontal="left"/>
    </xf>
    <xf numFmtId="0" fontId="13" fillId="0" borderId="258" xfId="9" applyFont="1" applyFill="1" applyBorder="1" applyAlignment="1">
      <alignment horizontal="left" shrinkToFit="1"/>
    </xf>
    <xf numFmtId="0" fontId="127" fillId="0" borderId="40" xfId="9" applyFont="1" applyFill="1" applyBorder="1"/>
    <xf numFmtId="0" fontId="13" fillId="0" borderId="243" xfId="9" applyFont="1" applyFill="1" applyBorder="1" applyAlignment="1">
      <alignment horizontal="left" shrinkToFit="1"/>
    </xf>
    <xf numFmtId="0" fontId="127" fillId="0" borderId="199" xfId="9" applyNumberFormat="1" applyFont="1" applyFill="1" applyBorder="1" applyAlignment="1">
      <alignment horizontal="center" vertical="center"/>
    </xf>
    <xf numFmtId="0" fontId="100" fillId="0" borderId="35" xfId="0" applyNumberFormat="1" applyFont="1" applyFill="1" applyBorder="1" applyAlignment="1">
      <alignment horizontal="center" vertical="center" wrapText="1"/>
    </xf>
    <xf numFmtId="0" fontId="100" fillId="0" borderId="183" xfId="0" applyNumberFormat="1" applyFont="1" applyFill="1" applyBorder="1" applyAlignment="1">
      <alignment horizontal="center" vertical="center" wrapText="1"/>
    </xf>
    <xf numFmtId="0" fontId="100" fillId="0" borderId="195" xfId="0" applyNumberFormat="1" applyFont="1" applyFill="1" applyBorder="1" applyAlignment="1">
      <alignment horizontal="center" vertical="center" wrapText="1"/>
    </xf>
    <xf numFmtId="0" fontId="100" fillId="0" borderId="200" xfId="0" applyNumberFormat="1" applyFont="1" applyFill="1" applyBorder="1" applyAlignment="1">
      <alignment horizontal="center" vertical="center" wrapText="1"/>
    </xf>
    <xf numFmtId="0" fontId="100" fillId="0" borderId="259" xfId="0" applyNumberFormat="1" applyFont="1" applyFill="1" applyBorder="1" applyAlignment="1">
      <alignment horizontal="center" vertical="center" wrapText="1"/>
    </xf>
    <xf numFmtId="0" fontId="108" fillId="0" borderId="250" xfId="0" applyFont="1" applyFill="1" applyBorder="1" applyAlignment="1">
      <alignment horizontal="center"/>
    </xf>
    <xf numFmtId="0" fontId="108" fillId="0" borderId="251" xfId="0" applyFont="1" applyFill="1" applyBorder="1" applyAlignment="1">
      <alignment horizontal="center"/>
    </xf>
    <xf numFmtId="0" fontId="97" fillId="0" borderId="253" xfId="0" applyFont="1" applyFill="1" applyBorder="1" applyAlignment="1">
      <alignment horizontal="center"/>
    </xf>
    <xf numFmtId="0" fontId="100" fillId="0" borderId="134" xfId="9" applyFont="1" applyFill="1" applyBorder="1" applyAlignment="1">
      <alignment horizontal="center" vertical="center" wrapText="1"/>
    </xf>
    <xf numFmtId="0" fontId="97" fillId="0" borderId="260" xfId="9" applyFont="1" applyFill="1" applyBorder="1" applyAlignment="1">
      <alignment horizontal="center" vertical="center" wrapText="1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70" fillId="7" borderId="233" xfId="0" applyFont="1" applyFill="1" applyBorder="1" applyAlignment="1">
      <alignment horizontal="center" vertical="center" wrapText="1"/>
    </xf>
    <xf numFmtId="0" fontId="70" fillId="7" borderId="261" xfId="0" applyFont="1" applyFill="1" applyBorder="1" applyAlignment="1">
      <alignment horizontal="center" vertical="center" wrapText="1"/>
    </xf>
    <xf numFmtId="0" fontId="70" fillId="7" borderId="262" xfId="0" applyFont="1" applyFill="1" applyBorder="1" applyAlignment="1">
      <alignment horizontal="center" vertical="center" wrapText="1"/>
    </xf>
    <xf numFmtId="0" fontId="70" fillId="7" borderId="263" xfId="0" applyFont="1" applyFill="1" applyBorder="1" applyAlignment="1">
      <alignment horizontal="center" vertical="center" wrapText="1"/>
    </xf>
    <xf numFmtId="0" fontId="70" fillId="7" borderId="168" xfId="0" applyFont="1" applyFill="1" applyBorder="1" applyAlignment="1">
      <alignment horizontal="center" vertical="center" wrapText="1"/>
    </xf>
    <xf numFmtId="0" fontId="9" fillId="0" borderId="0" xfId="21" applyFont="1" applyFill="1" applyBorder="1" applyAlignment="1">
      <alignment horizontal="left" vertical="center" textRotation="255" wrapText="1"/>
    </xf>
    <xf numFmtId="0" fontId="42" fillId="0" borderId="0" xfId="13" applyFont="1" applyFill="1" applyBorder="1" applyAlignment="1">
      <alignment horizontal="left" vertical="center" wrapText="1"/>
    </xf>
    <xf numFmtId="0" fontId="14" fillId="0" borderId="280" xfId="0" applyFont="1" applyFill="1" applyBorder="1" applyAlignment="1">
      <alignment horizontal="center" vertical="center" wrapText="1"/>
    </xf>
    <xf numFmtId="0" fontId="14" fillId="0" borderId="283" xfId="0" applyFont="1" applyFill="1" applyBorder="1" applyAlignment="1">
      <alignment horizontal="center" vertical="center" wrapText="1"/>
    </xf>
    <xf numFmtId="0" fontId="14" fillId="0" borderId="189" xfId="0" applyFont="1" applyFill="1" applyBorder="1" applyAlignment="1">
      <alignment horizontal="center" vertical="center" wrapText="1"/>
    </xf>
    <xf numFmtId="0" fontId="14" fillId="0" borderId="142" xfId="0" applyFont="1" applyFill="1" applyBorder="1" applyAlignment="1">
      <alignment horizontal="center" vertical="center" wrapText="1"/>
    </xf>
    <xf numFmtId="0" fontId="14" fillId="0" borderId="285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left" vertical="center" wrapText="1"/>
    </xf>
    <xf numFmtId="0" fontId="14" fillId="0" borderId="281" xfId="0" applyFont="1" applyFill="1" applyBorder="1" applyAlignment="1">
      <alignment horizontal="center" vertical="center" wrapText="1"/>
    </xf>
    <xf numFmtId="0" fontId="14" fillId="0" borderId="292" xfId="0" applyFont="1" applyFill="1" applyBorder="1" applyAlignment="1">
      <alignment horizontal="center" vertical="center" wrapText="1"/>
    </xf>
    <xf numFmtId="0" fontId="14" fillId="0" borderId="294" xfId="0" applyFont="1" applyFill="1" applyBorder="1" applyAlignment="1">
      <alignment horizontal="center" vertical="center" wrapText="1"/>
    </xf>
    <xf numFmtId="0" fontId="80" fillId="2" borderId="0" xfId="0" applyFont="1" applyFill="1" applyAlignment="1">
      <alignment vertical="center" wrapText="1"/>
    </xf>
    <xf numFmtId="0" fontId="9" fillId="0" borderId="296" xfId="0" applyFont="1" applyFill="1" applyBorder="1" applyAlignment="1">
      <alignment horizontal="center" vertical="center" wrapText="1"/>
    </xf>
    <xf numFmtId="0" fontId="9" fillId="0" borderId="283" xfId="0" applyFont="1" applyFill="1" applyBorder="1" applyAlignment="1">
      <alignment horizontal="center" vertical="center" wrapText="1"/>
    </xf>
    <xf numFmtId="0" fontId="9" fillId="0" borderId="290" xfId="0" applyFont="1" applyFill="1" applyBorder="1" applyAlignment="1">
      <alignment horizontal="center" vertical="center" wrapText="1"/>
    </xf>
    <xf numFmtId="0" fontId="42" fillId="0" borderId="274" xfId="0" applyFont="1" applyFill="1" applyBorder="1" applyAlignment="1">
      <alignment horizontal="left"/>
    </xf>
    <xf numFmtId="0" fontId="42" fillId="0" borderId="297" xfId="0" applyFont="1" applyFill="1" applyBorder="1" applyAlignment="1">
      <alignment horizontal="left"/>
    </xf>
    <xf numFmtId="0" fontId="42" fillId="0" borderId="297" xfId="0" applyFont="1" applyFill="1" applyBorder="1" applyAlignment="1">
      <alignment horizontal="center"/>
    </xf>
    <xf numFmtId="0" fontId="42" fillId="0" borderId="275" xfId="0" applyFont="1" applyFill="1" applyBorder="1" applyAlignment="1">
      <alignment horizontal="center"/>
    </xf>
    <xf numFmtId="0" fontId="14" fillId="0" borderId="276" xfId="0" applyFont="1" applyFill="1" applyBorder="1" applyAlignment="1">
      <alignment horizontal="center"/>
    </xf>
    <xf numFmtId="0" fontId="42" fillId="0" borderId="277" xfId="0" applyFont="1" applyFill="1" applyBorder="1" applyAlignment="1">
      <alignment horizontal="center"/>
    </xf>
    <xf numFmtId="0" fontId="42" fillId="0" borderId="189" xfId="0" applyFont="1" applyFill="1" applyBorder="1" applyAlignment="1">
      <alignment vertical="center" wrapText="1"/>
    </xf>
    <xf numFmtId="0" fontId="14" fillId="0" borderId="142" xfId="0" applyFont="1" applyFill="1" applyBorder="1" applyAlignment="1">
      <alignment vertical="center" wrapText="1"/>
    </xf>
    <xf numFmtId="0" fontId="42" fillId="0" borderId="296" xfId="0" applyFont="1" applyFill="1" applyBorder="1" applyAlignment="1">
      <alignment horizontal="left"/>
    </xf>
    <xf numFmtId="0" fontId="42" fillId="0" borderId="300" xfId="0" applyFont="1" applyFill="1" applyBorder="1" applyAlignment="1">
      <alignment horizontal="left"/>
    </xf>
    <xf numFmtId="0" fontId="42" fillId="0" borderId="300" xfId="0" applyFont="1" applyFill="1" applyBorder="1" applyAlignment="1">
      <alignment horizontal="center"/>
    </xf>
    <xf numFmtId="0" fontId="42" fillId="0" borderId="301" xfId="0" applyFont="1" applyFill="1" applyBorder="1" applyAlignment="1">
      <alignment horizontal="center"/>
    </xf>
    <xf numFmtId="0" fontId="14" fillId="0" borderId="283" xfId="0" applyFont="1" applyFill="1" applyBorder="1" applyAlignment="1">
      <alignment horizontal="center"/>
    </xf>
    <xf numFmtId="0" fontId="42" fillId="0" borderId="290" xfId="0" applyFont="1" applyFill="1" applyBorder="1" applyAlignment="1">
      <alignment horizontal="center"/>
    </xf>
    <xf numFmtId="0" fontId="14" fillId="0" borderId="302" xfId="0" applyFont="1" applyFill="1" applyBorder="1" applyAlignment="1">
      <alignment horizontal="center" vertical="center" wrapText="1"/>
    </xf>
    <xf numFmtId="0" fontId="14" fillId="0" borderId="303" xfId="0" applyFont="1" applyFill="1" applyBorder="1" applyAlignment="1">
      <alignment horizontal="center" vertical="center" wrapText="1"/>
    </xf>
    <xf numFmtId="0" fontId="14" fillId="0" borderId="305" xfId="0" applyFont="1" applyFill="1" applyBorder="1" applyAlignment="1">
      <alignment horizontal="center" vertical="center" wrapText="1"/>
    </xf>
    <xf numFmtId="0" fontId="14" fillId="0" borderId="306" xfId="0" applyFont="1" applyFill="1" applyBorder="1" applyAlignment="1">
      <alignment horizontal="center" vertical="center" wrapText="1"/>
    </xf>
    <xf numFmtId="0" fontId="14" fillId="0" borderId="307" xfId="0" applyFont="1" applyFill="1" applyBorder="1" applyAlignment="1">
      <alignment horizontal="center" vertical="center" wrapText="1"/>
    </xf>
    <xf numFmtId="0" fontId="14" fillId="0" borderId="308" xfId="0" applyFont="1" applyFill="1" applyBorder="1" applyAlignment="1">
      <alignment horizontal="center" vertical="center" wrapText="1"/>
    </xf>
    <xf numFmtId="0" fontId="14" fillId="0" borderId="274" xfId="0" applyFont="1" applyFill="1" applyBorder="1" applyAlignment="1">
      <alignment horizontal="center" vertical="center" wrapText="1"/>
    </xf>
    <xf numFmtId="0" fontId="14" fillId="0" borderId="275" xfId="0" applyFont="1" applyFill="1" applyBorder="1" applyAlignment="1">
      <alignment horizontal="center" vertical="center" wrapText="1"/>
    </xf>
    <xf numFmtId="0" fontId="14" fillId="0" borderId="276" xfId="0" applyFont="1" applyFill="1" applyBorder="1" applyAlignment="1">
      <alignment horizontal="center" vertical="center" wrapText="1"/>
    </xf>
    <xf numFmtId="0" fontId="14" fillId="0" borderId="277" xfId="0" applyFont="1" applyFill="1" applyBorder="1" applyAlignment="1">
      <alignment horizontal="center" vertical="center" wrapText="1"/>
    </xf>
    <xf numFmtId="0" fontId="14" fillId="0" borderId="301" xfId="0" applyFont="1" applyFill="1" applyBorder="1" applyAlignment="1">
      <alignment horizontal="center" vertical="center" wrapText="1"/>
    </xf>
    <xf numFmtId="0" fontId="9" fillId="0" borderId="279" xfId="0" applyFont="1" applyFill="1" applyBorder="1" applyAlignment="1">
      <alignment horizontal="center" vertical="center" wrapText="1"/>
    </xf>
    <xf numFmtId="0" fontId="42" fillId="0" borderId="322" xfId="0" applyFont="1" applyFill="1" applyBorder="1" applyAlignment="1">
      <alignment horizontal="left"/>
    </xf>
    <xf numFmtId="0" fontId="42" fillId="0" borderId="323" xfId="0" applyFont="1" applyFill="1" applyBorder="1" applyAlignment="1">
      <alignment horizontal="left"/>
    </xf>
    <xf numFmtId="0" fontId="42" fillId="0" borderId="323" xfId="0" applyFont="1" applyFill="1" applyBorder="1" applyAlignment="1">
      <alignment horizontal="center"/>
    </xf>
    <xf numFmtId="0" fontId="42" fillId="0" borderId="324" xfId="0" applyFont="1" applyFill="1" applyBorder="1" applyAlignment="1">
      <alignment horizontal="center"/>
    </xf>
    <xf numFmtId="0" fontId="14" fillId="0" borderId="325" xfId="0" applyFont="1" applyFill="1" applyBorder="1" applyAlignment="1">
      <alignment horizontal="center"/>
    </xf>
    <xf numFmtId="0" fontId="42" fillId="0" borderId="326" xfId="0" applyFont="1" applyFill="1" applyBorder="1" applyAlignment="1">
      <alignment horizontal="center"/>
    </xf>
    <xf numFmtId="0" fontId="42" fillId="0" borderId="313" xfId="0" applyFont="1" applyFill="1" applyBorder="1" applyAlignment="1">
      <alignment vertical="center" wrapText="1"/>
    </xf>
    <xf numFmtId="0" fontId="42" fillId="0" borderId="314" xfId="0" applyFont="1" applyFill="1" applyBorder="1" applyAlignment="1">
      <alignment vertical="center" wrapText="1"/>
    </xf>
    <xf numFmtId="0" fontId="14" fillId="0" borderId="320" xfId="0" applyFont="1" applyFill="1" applyBorder="1" applyAlignment="1">
      <alignment vertical="center" wrapText="1"/>
    </xf>
    <xf numFmtId="0" fontId="14" fillId="0" borderId="313" xfId="0" applyFont="1" applyFill="1" applyBorder="1" applyAlignment="1">
      <alignment horizontal="center" vertical="center" wrapText="1"/>
    </xf>
    <xf numFmtId="0" fontId="14" fillId="0" borderId="314" xfId="0" applyFont="1" applyFill="1" applyBorder="1" applyAlignment="1">
      <alignment horizontal="center" vertical="center" wrapText="1"/>
    </xf>
    <xf numFmtId="0" fontId="14" fillId="0" borderId="320" xfId="0" applyFont="1" applyFill="1" applyBorder="1" applyAlignment="1">
      <alignment horizontal="center" vertical="center" wrapText="1"/>
    </xf>
    <xf numFmtId="0" fontId="61" fillId="0" borderId="319" xfId="21" applyFont="1" applyFill="1" applyBorder="1" applyAlignment="1">
      <alignment horizontal="center" vertical="center" wrapText="1"/>
    </xf>
    <xf numFmtId="0" fontId="61" fillId="0" borderId="316" xfId="21" applyFont="1" applyFill="1" applyBorder="1" applyAlignment="1">
      <alignment horizontal="center" vertical="center" wrapText="1"/>
    </xf>
    <xf numFmtId="0" fontId="61" fillId="0" borderId="320" xfId="21" applyFont="1" applyFill="1" applyBorder="1" applyAlignment="1">
      <alignment horizontal="center" vertical="center" wrapText="1"/>
    </xf>
    <xf numFmtId="0" fontId="61" fillId="0" borderId="321" xfId="21" applyFont="1" applyFill="1" applyBorder="1" applyAlignment="1">
      <alignment horizontal="center" vertical="center" wrapText="1"/>
    </xf>
    <xf numFmtId="0" fontId="22" fillId="0" borderId="302" xfId="0" applyFont="1" applyFill="1" applyBorder="1" applyAlignment="1">
      <alignment horizontal="center" vertical="center" wrapText="1"/>
    </xf>
    <xf numFmtId="0" fontId="22" fillId="0" borderId="310" xfId="0" applyFont="1" applyFill="1" applyBorder="1" applyAlignment="1">
      <alignment horizontal="center" vertical="center" wrapText="1"/>
    </xf>
    <xf numFmtId="0" fontId="22" fillId="0" borderId="284" xfId="0" applyFont="1" applyFill="1" applyBorder="1" applyAlignment="1">
      <alignment horizontal="center" vertical="center" wrapText="1"/>
    </xf>
    <xf numFmtId="0" fontId="22" fillId="0" borderId="290" xfId="0" applyFont="1" applyFill="1" applyBorder="1" applyAlignment="1">
      <alignment horizontal="center" vertical="center" wrapText="1"/>
    </xf>
    <xf numFmtId="0" fontId="22" fillId="0" borderId="301" xfId="0" applyFont="1" applyFill="1" applyBorder="1" applyAlignment="1">
      <alignment horizontal="center" vertical="center" wrapText="1"/>
    </xf>
    <xf numFmtId="0" fontId="22" fillId="0" borderId="283" xfId="0" applyFont="1" applyFill="1" applyBorder="1" applyAlignment="1">
      <alignment horizontal="center" vertical="center" wrapText="1"/>
    </xf>
    <xf numFmtId="0" fontId="143" fillId="0" borderId="0" xfId="0" applyFont="1" applyFill="1" applyBorder="1" applyAlignment="1">
      <alignment wrapText="1"/>
    </xf>
    <xf numFmtId="0" fontId="9" fillId="0" borderId="313" xfId="0" applyFont="1" applyFill="1" applyBorder="1" applyAlignment="1">
      <alignment horizontal="center" vertical="center"/>
    </xf>
    <xf numFmtId="0" fontId="9" fillId="0" borderId="320" xfId="0" applyFont="1" applyFill="1" applyBorder="1" applyAlignment="1">
      <alignment horizontal="center" vertical="center"/>
    </xf>
    <xf numFmtId="0" fontId="9" fillId="0" borderId="314" xfId="0" applyFont="1" applyFill="1" applyBorder="1" applyAlignment="1">
      <alignment horizontal="center" vertical="center"/>
    </xf>
    <xf numFmtId="0" fontId="9" fillId="0" borderId="321" xfId="0" applyFont="1" applyFill="1" applyBorder="1" applyAlignment="1">
      <alignment horizontal="center" vertical="center"/>
    </xf>
    <xf numFmtId="0" fontId="42" fillId="0" borderId="324" xfId="0" applyFont="1" applyFill="1" applyBorder="1" applyAlignment="1">
      <alignment horizontal="left"/>
    </xf>
    <xf numFmtId="0" fontId="42" fillId="0" borderId="322" xfId="0" applyFont="1" applyFill="1" applyBorder="1" applyAlignment="1">
      <alignment horizontal="center"/>
    </xf>
    <xf numFmtId="0" fontId="42" fillId="0" borderId="275" xfId="0" applyFont="1" applyFill="1" applyBorder="1" applyAlignment="1">
      <alignment horizontal="left"/>
    </xf>
    <xf numFmtId="0" fontId="42" fillId="0" borderId="274" xfId="0" applyFont="1" applyFill="1" applyBorder="1" applyAlignment="1">
      <alignment horizontal="center"/>
    </xf>
    <xf numFmtId="0" fontId="14" fillId="0" borderId="288" xfId="0" applyFont="1" applyFill="1" applyBorder="1" applyAlignment="1">
      <alignment horizontal="center" vertical="center" wrapText="1"/>
    </xf>
    <xf numFmtId="0" fontId="14" fillId="0" borderId="294" xfId="0" applyFont="1" applyFill="1" applyBorder="1" applyAlignment="1">
      <alignment horizontal="center" vertical="center"/>
    </xf>
    <xf numFmtId="0" fontId="14" fillId="0" borderId="283" xfId="0" applyFont="1" applyFill="1" applyBorder="1" applyAlignment="1">
      <alignment horizontal="center" vertical="center"/>
    </xf>
    <xf numFmtId="0" fontId="143" fillId="0" borderId="0" xfId="0" applyFont="1" applyFill="1" applyBorder="1" applyAlignment="1">
      <alignment horizontal="left" vertical="center" wrapText="1"/>
    </xf>
    <xf numFmtId="0" fontId="143" fillId="0" borderId="0" xfId="0" applyFont="1" applyFill="1" applyBorder="1" applyAlignment="1">
      <alignment vertical="center" wrapText="1"/>
    </xf>
    <xf numFmtId="0" fontId="9" fillId="0" borderId="342" xfId="0" applyFont="1" applyFill="1" applyBorder="1" applyAlignment="1">
      <alignment horizontal="center" vertical="center"/>
    </xf>
    <xf numFmtId="0" fontId="42" fillId="0" borderId="296" xfId="0" applyFont="1" applyFill="1" applyBorder="1" applyAlignment="1">
      <alignment horizontal="left" vertical="center"/>
    </xf>
    <xf numFmtId="0" fontId="42" fillId="0" borderId="301" xfId="0" applyFont="1" applyFill="1" applyBorder="1" applyAlignment="1">
      <alignment horizontal="center" vertical="center"/>
    </xf>
    <xf numFmtId="0" fontId="42" fillId="0" borderId="290" xfId="0" applyFont="1" applyFill="1" applyBorder="1" applyAlignment="1">
      <alignment horizontal="center" vertical="center"/>
    </xf>
    <xf numFmtId="0" fontId="42" fillId="0" borderId="290" xfId="0" applyFont="1" applyFill="1" applyBorder="1" applyAlignment="1">
      <alignment horizontal="center" vertical="center" wrapText="1"/>
    </xf>
    <xf numFmtId="0" fontId="42" fillId="0" borderId="296" xfId="0" applyFont="1" applyFill="1" applyBorder="1" applyAlignment="1">
      <alignment horizontal="left" vertical="center" wrapText="1"/>
    </xf>
    <xf numFmtId="0" fontId="42" fillId="0" borderId="301" xfId="0" applyFont="1" applyFill="1" applyBorder="1" applyAlignment="1">
      <alignment horizontal="center" vertical="center" wrapText="1"/>
    </xf>
    <xf numFmtId="0" fontId="42" fillId="0" borderId="314" xfId="0" applyFont="1" applyFill="1" applyBorder="1" applyAlignment="1">
      <alignment horizontal="center" vertical="center" wrapText="1"/>
    </xf>
    <xf numFmtId="0" fontId="14" fillId="0" borderId="336" xfId="0" applyFont="1" applyFill="1" applyBorder="1" applyAlignment="1">
      <alignment horizontal="center" vertical="center" wrapText="1"/>
    </xf>
    <xf numFmtId="0" fontId="14" fillId="0" borderId="335" xfId="0" applyFont="1" applyFill="1" applyBorder="1" applyAlignment="1">
      <alignment horizontal="center" vertical="center" wrapText="1"/>
    </xf>
    <xf numFmtId="0" fontId="14" fillId="0" borderId="343" xfId="0" applyFont="1" applyFill="1" applyBorder="1" applyAlignment="1">
      <alignment horizontal="center" vertical="center" wrapText="1"/>
    </xf>
    <xf numFmtId="0" fontId="42" fillId="0" borderId="335" xfId="0" applyFont="1" applyFill="1" applyBorder="1" applyAlignment="1">
      <alignment horizontal="center" vertical="center" wrapText="1"/>
    </xf>
    <xf numFmtId="0" fontId="14" fillId="0" borderId="344" xfId="0" applyFont="1" applyFill="1" applyBorder="1" applyAlignment="1">
      <alignment horizontal="center" vertical="center" wrapText="1"/>
    </xf>
    <xf numFmtId="0" fontId="42" fillId="0" borderId="308" xfId="0" applyFont="1" applyFill="1" applyBorder="1" applyAlignment="1">
      <alignment horizontal="center" vertical="center" wrapText="1"/>
    </xf>
    <xf numFmtId="0" fontId="14" fillId="0" borderId="345" xfId="0" applyFont="1" applyFill="1" applyBorder="1" applyAlignment="1">
      <alignment horizontal="center" vertical="center" wrapText="1"/>
    </xf>
    <xf numFmtId="0" fontId="14" fillId="0" borderId="346" xfId="0" applyFont="1" applyFill="1" applyBorder="1" applyAlignment="1">
      <alignment horizontal="center" vertical="center" wrapText="1"/>
    </xf>
    <xf numFmtId="0" fontId="14" fillId="0" borderId="347" xfId="0" applyFont="1" applyFill="1" applyBorder="1" applyAlignment="1">
      <alignment horizontal="center" vertical="center" wrapText="1"/>
    </xf>
    <xf numFmtId="0" fontId="42" fillId="0" borderId="347" xfId="0" applyFont="1" applyFill="1" applyBorder="1" applyAlignment="1">
      <alignment horizontal="center" vertical="center" wrapText="1"/>
    </xf>
    <xf numFmtId="0" fontId="79" fillId="0" borderId="321" xfId="21" applyFont="1" applyFill="1" applyBorder="1" applyAlignment="1">
      <alignment horizontal="center" vertical="center" wrapText="1"/>
    </xf>
    <xf numFmtId="0" fontId="42" fillId="0" borderId="349" xfId="0" applyFont="1" applyFill="1" applyBorder="1" applyAlignment="1">
      <alignment vertical="center" wrapText="1"/>
    </xf>
    <xf numFmtId="0" fontId="42" fillId="0" borderId="350" xfId="0" applyFont="1" applyFill="1" applyBorder="1" applyAlignment="1">
      <alignment vertical="center" wrapText="1"/>
    </xf>
    <xf numFmtId="0" fontId="14" fillId="0" borderId="348" xfId="0" applyFont="1" applyFill="1" applyBorder="1" applyAlignment="1">
      <alignment vertical="center" wrapText="1"/>
    </xf>
    <xf numFmtId="0" fontId="42" fillId="0" borderId="301" xfId="0" applyFont="1" applyFill="1" applyBorder="1" applyAlignment="1">
      <alignment horizontal="left" vertical="center" wrapText="1"/>
    </xf>
    <xf numFmtId="0" fontId="42" fillId="0" borderId="296" xfId="0" applyFont="1" applyFill="1" applyBorder="1" applyAlignment="1">
      <alignment horizontal="center" vertical="center"/>
    </xf>
    <xf numFmtId="0" fontId="42" fillId="0" borderId="296" xfId="0" applyFont="1" applyFill="1" applyBorder="1" applyAlignment="1">
      <alignment horizontal="center" vertical="center" wrapText="1"/>
    </xf>
    <xf numFmtId="0" fontId="14" fillId="0" borderId="351" xfId="0" applyFont="1" applyFill="1" applyBorder="1" applyAlignment="1">
      <alignment horizontal="center" vertical="center" wrapText="1"/>
    </xf>
    <xf numFmtId="0" fontId="14" fillId="0" borderId="352" xfId="0" applyFont="1" applyFill="1" applyBorder="1" applyAlignment="1">
      <alignment horizontal="center" vertical="center" wrapText="1"/>
    </xf>
    <xf numFmtId="0" fontId="11" fillId="0" borderId="292" xfId="0" applyFont="1" applyFill="1" applyBorder="1" applyAlignment="1">
      <alignment horizontal="center" vertical="center" wrapText="1"/>
    </xf>
    <xf numFmtId="0" fontId="11" fillId="0" borderId="293" xfId="0" applyFont="1" applyFill="1" applyBorder="1" applyAlignment="1">
      <alignment horizontal="center" vertical="center" wrapText="1"/>
    </xf>
    <xf numFmtId="0" fontId="11" fillId="0" borderId="294" xfId="0" applyFont="1" applyFill="1" applyBorder="1" applyAlignment="1">
      <alignment horizontal="center" vertical="center" wrapText="1"/>
    </xf>
    <xf numFmtId="0" fontId="11" fillId="0" borderId="335" xfId="0" applyFont="1" applyFill="1" applyBorder="1" applyAlignment="1">
      <alignment horizontal="center" vertical="center" wrapText="1"/>
    </xf>
    <xf numFmtId="0" fontId="11" fillId="0" borderId="336" xfId="0" applyFont="1" applyFill="1" applyBorder="1" applyAlignment="1">
      <alignment horizontal="center" vertical="center" wrapText="1"/>
    </xf>
    <xf numFmtId="0" fontId="40" fillId="0" borderId="335" xfId="0" applyFont="1" applyFill="1" applyBorder="1" applyAlignment="1">
      <alignment horizontal="center" vertical="center" wrapText="1"/>
    </xf>
    <xf numFmtId="0" fontId="9" fillId="0" borderId="313" xfId="0" applyFont="1" applyFill="1" applyBorder="1" applyAlignment="1">
      <alignment horizontal="center" vertical="center" wrapText="1"/>
    </xf>
    <xf numFmtId="0" fontId="9" fillId="0" borderId="320" xfId="0" applyFont="1" applyFill="1" applyBorder="1" applyAlignment="1">
      <alignment horizontal="center" vertical="center" wrapText="1"/>
    </xf>
    <xf numFmtId="0" fontId="42" fillId="0" borderId="270" xfId="0" applyFont="1" applyFill="1" applyBorder="1" applyAlignment="1">
      <alignment horizontal="left"/>
    </xf>
    <xf numFmtId="0" fontId="42" fillId="0" borderId="271" xfId="0" applyFont="1" applyFill="1" applyBorder="1" applyAlignment="1">
      <alignment horizontal="left"/>
    </xf>
    <xf numFmtId="0" fontId="42" fillId="0" borderId="270" xfId="0" applyFont="1" applyFill="1" applyBorder="1" applyAlignment="1">
      <alignment horizontal="center"/>
    </xf>
    <xf numFmtId="0" fontId="42" fillId="0" borderId="271" xfId="0" applyFont="1" applyFill="1" applyBorder="1" applyAlignment="1">
      <alignment horizontal="center"/>
    </xf>
    <xf numFmtId="0" fontId="14" fillId="0" borderId="272" xfId="0" applyFont="1" applyFill="1" applyBorder="1" applyAlignment="1">
      <alignment horizontal="center"/>
    </xf>
    <xf numFmtId="0" fontId="42" fillId="0" borderId="273" xfId="0" applyFont="1" applyFill="1" applyBorder="1" applyAlignment="1">
      <alignment horizontal="center"/>
    </xf>
    <xf numFmtId="0" fontId="78" fillId="0" borderId="189" xfId="0" applyFont="1" applyFill="1" applyBorder="1" applyAlignment="1">
      <alignment vertical="center" wrapText="1"/>
    </xf>
    <xf numFmtId="0" fontId="76" fillId="0" borderId="142" xfId="0" applyFont="1" applyFill="1" applyBorder="1" applyAlignment="1">
      <alignment vertical="center" wrapText="1"/>
    </xf>
    <xf numFmtId="0" fontId="14" fillId="0" borderId="355" xfId="0" applyFont="1" applyFill="1" applyBorder="1" applyAlignment="1">
      <alignment horizontal="center" vertical="center" wrapText="1"/>
    </xf>
    <xf numFmtId="0" fontId="14" fillId="0" borderId="356" xfId="0" applyFont="1" applyFill="1" applyBorder="1" applyAlignment="1">
      <alignment horizontal="center" vertical="center" wrapText="1"/>
    </xf>
    <xf numFmtId="0" fontId="14" fillId="0" borderId="357" xfId="0" applyFont="1" applyFill="1" applyBorder="1" applyAlignment="1">
      <alignment horizontal="center" vertical="center" wrapText="1"/>
    </xf>
    <xf numFmtId="0" fontId="14" fillId="0" borderId="358" xfId="0" applyFont="1" applyFill="1" applyBorder="1" applyAlignment="1">
      <alignment horizontal="center" vertical="center" wrapText="1"/>
    </xf>
    <xf numFmtId="0" fontId="14" fillId="0" borderId="35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4" xfId="0" applyFont="1" applyFill="1" applyBorder="1" applyAlignment="1">
      <alignment horizontal="center" vertical="center" wrapText="1"/>
    </xf>
    <xf numFmtId="0" fontId="78" fillId="0" borderId="0" xfId="0" applyFont="1" applyFill="1"/>
    <xf numFmtId="0" fontId="14" fillId="0" borderId="289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/>
    </xf>
    <xf numFmtId="0" fontId="78" fillId="0" borderId="313" xfId="0" applyFont="1" applyFill="1" applyBorder="1" applyAlignment="1">
      <alignment vertical="center" wrapText="1"/>
    </xf>
    <xf numFmtId="0" fontId="78" fillId="0" borderId="314" xfId="0" applyFont="1" applyFill="1" applyBorder="1" applyAlignment="1">
      <alignment vertical="center" wrapText="1"/>
    </xf>
    <xf numFmtId="0" fontId="76" fillId="0" borderId="320" xfId="0" applyFont="1" applyFill="1" applyBorder="1" applyAlignment="1">
      <alignment vertical="center" wrapText="1"/>
    </xf>
    <xf numFmtId="0" fontId="78" fillId="0" borderId="216" xfId="0" applyFont="1" applyFill="1" applyBorder="1" applyAlignment="1">
      <alignment vertical="center" wrapText="1"/>
    </xf>
    <xf numFmtId="0" fontId="78" fillId="0" borderId="333" xfId="0" applyFont="1" applyFill="1" applyBorder="1" applyAlignment="1">
      <alignment vertical="center" wrapText="1"/>
    </xf>
    <xf numFmtId="0" fontId="76" fillId="0" borderId="294" xfId="0" applyFont="1" applyFill="1" applyBorder="1" applyAlignment="1">
      <alignment vertical="center" wrapText="1"/>
    </xf>
    <xf numFmtId="0" fontId="14" fillId="0" borderId="333" xfId="0" applyFont="1" applyFill="1" applyBorder="1" applyAlignment="1">
      <alignment horizontal="center" vertical="center" wrapText="1"/>
    </xf>
    <xf numFmtId="0" fontId="14" fillId="0" borderId="334" xfId="0" applyFont="1" applyFill="1" applyBorder="1" applyAlignment="1">
      <alignment horizontal="center" vertical="center" wrapText="1"/>
    </xf>
    <xf numFmtId="0" fontId="14" fillId="0" borderId="304" xfId="0" applyFont="1" applyFill="1" applyBorder="1" applyAlignment="1">
      <alignment horizontal="center" vertical="center" wrapText="1"/>
    </xf>
    <xf numFmtId="0" fontId="14" fillId="0" borderId="309" xfId="0" applyFont="1" applyFill="1" applyBorder="1" applyAlignment="1">
      <alignment horizontal="center" vertical="center" wrapText="1"/>
    </xf>
    <xf numFmtId="0" fontId="14" fillId="0" borderId="369" xfId="0" applyFont="1" applyFill="1" applyBorder="1" applyAlignment="1">
      <alignment horizontal="center" vertical="center" wrapText="1"/>
    </xf>
    <xf numFmtId="0" fontId="76" fillId="0" borderId="0" xfId="0" applyFont="1" applyFill="1"/>
    <xf numFmtId="0" fontId="77" fillId="0" borderId="0" xfId="0" applyFont="1" applyFill="1"/>
    <xf numFmtId="0" fontId="0" fillId="0" borderId="0" xfId="0" applyFont="1" applyFill="1"/>
    <xf numFmtId="0" fontId="61" fillId="0" borderId="353" xfId="21" applyFont="1" applyFill="1" applyBorder="1" applyAlignment="1">
      <alignment horizontal="center" vertical="center" wrapText="1"/>
    </xf>
    <xf numFmtId="0" fontId="61" fillId="0" borderId="314" xfId="21" applyFont="1" applyFill="1" applyBorder="1" applyAlignment="1">
      <alignment horizontal="center" vertical="center" wrapText="1"/>
    </xf>
    <xf numFmtId="0" fontId="22" fillId="0" borderId="372" xfId="0" applyFont="1" applyFill="1" applyBorder="1" applyAlignment="1">
      <alignment horizontal="center" vertical="center" wrapText="1"/>
    </xf>
    <xf numFmtId="0" fontId="22" fillId="0" borderId="361" xfId="0" applyFont="1" applyFill="1" applyBorder="1" applyAlignment="1">
      <alignment horizontal="center" vertical="center" wrapText="1"/>
    </xf>
    <xf numFmtId="0" fontId="22" fillId="0" borderId="371" xfId="0" applyFont="1" applyFill="1" applyBorder="1" applyAlignment="1">
      <alignment horizontal="center" vertical="center" wrapText="1"/>
    </xf>
    <xf numFmtId="0" fontId="22" fillId="0" borderId="360" xfId="0" applyFont="1" applyFill="1" applyBorder="1" applyAlignment="1">
      <alignment horizontal="center" vertical="center" wrapText="1"/>
    </xf>
    <xf numFmtId="0" fontId="22" fillId="0" borderId="373" xfId="0" applyFont="1" applyFill="1" applyBorder="1" applyAlignment="1">
      <alignment horizontal="center" vertical="center" wrapText="1"/>
    </xf>
    <xf numFmtId="0" fontId="22" fillId="0" borderId="338" xfId="0" applyFont="1" applyFill="1" applyBorder="1" applyAlignment="1">
      <alignment horizontal="center" vertical="center" wrapText="1"/>
    </xf>
    <xf numFmtId="0" fontId="11" fillId="5" borderId="366" xfId="13" quotePrefix="1" applyFont="1" applyFill="1" applyBorder="1" applyAlignment="1">
      <alignment horizontal="center" vertical="center" wrapText="1"/>
    </xf>
    <xf numFmtId="0" fontId="11" fillId="5" borderId="385" xfId="13" quotePrefix="1" applyFont="1" applyFill="1" applyBorder="1" applyAlignment="1">
      <alignment horizontal="center" vertical="center" wrapText="1"/>
    </xf>
    <xf numFmtId="0" fontId="11" fillId="5" borderId="386" xfId="13" quotePrefix="1" applyFont="1" applyFill="1" applyBorder="1" applyAlignment="1">
      <alignment horizontal="center" vertical="center" wrapText="1"/>
    </xf>
    <xf numFmtId="0" fontId="57" fillId="5" borderId="388" xfId="0" applyFont="1" applyFill="1" applyBorder="1" applyAlignment="1">
      <alignment horizontal="center" vertical="top" wrapText="1"/>
    </xf>
    <xf numFmtId="0" fontId="21" fillId="2" borderId="398" xfId="11" quotePrefix="1" applyNumberFormat="1" applyFont="1" applyFill="1" applyBorder="1" applyAlignment="1" applyProtection="1">
      <alignment horizontal="center" textRotation="90" wrapText="1"/>
      <protection locked="0"/>
    </xf>
    <xf numFmtId="0" fontId="28" fillId="2" borderId="398" xfId="15" quotePrefix="1" applyNumberFormat="1" applyFont="1" applyFill="1" applyBorder="1" applyAlignment="1" applyProtection="1">
      <alignment vertical="center" wrapText="1"/>
      <protection locked="0"/>
    </xf>
    <xf numFmtId="0" fontId="25" fillId="2" borderId="401" xfId="15" quotePrefix="1" applyNumberFormat="1" applyFont="1" applyFill="1" applyBorder="1" applyAlignment="1" applyProtection="1">
      <alignment vertical="center" wrapText="1"/>
      <protection locked="0"/>
    </xf>
    <xf numFmtId="0" fontId="25" fillId="2" borderId="398" xfId="15" quotePrefix="1" applyFont="1" applyFill="1" applyBorder="1" applyAlignment="1">
      <alignment horizontal="left" vertical="center" wrapText="1"/>
    </xf>
    <xf numFmtId="0" fontId="25" fillId="2" borderId="401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403" xfId="15" quotePrefix="1" applyFont="1" applyFill="1" applyBorder="1" applyAlignment="1">
      <alignment horizontal="left" vertical="center" wrapText="1"/>
    </xf>
    <xf numFmtId="0" fontId="27" fillId="2" borderId="378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374" xfId="15" quotePrefix="1" applyFont="1" applyFill="1" applyBorder="1" applyAlignment="1">
      <alignment horizontal="left" vertical="center" wrapText="1"/>
    </xf>
    <xf numFmtId="0" fontId="27" fillId="2" borderId="405" xfId="15" quotePrefix="1" applyNumberFormat="1" applyFont="1" applyFill="1" applyBorder="1" applyAlignment="1" applyProtection="1">
      <alignment horizontal="center" vertical="center" wrapText="1"/>
      <protection locked="0"/>
    </xf>
    <xf numFmtId="0" fontId="21" fillId="2" borderId="399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402" xfId="15" quotePrefix="1" applyNumberFormat="1" applyFont="1" applyFill="1" applyBorder="1" applyAlignment="1" applyProtection="1">
      <alignment vertical="center" wrapText="1"/>
      <protection locked="0"/>
    </xf>
    <xf numFmtId="0" fontId="27" fillId="2" borderId="401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01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402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81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03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81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378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403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04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74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04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405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374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399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406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07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99" xfId="15" quotePrefix="1" applyNumberFormat="1" applyFont="1" applyFill="1" applyBorder="1" applyAlignment="1" applyProtection="1">
      <alignment horizontal="center" vertical="center" wrapText="1"/>
      <protection locked="0"/>
    </xf>
    <xf numFmtId="0" fontId="28" fillId="2" borderId="398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398" xfId="15" quotePrefix="1" applyNumberFormat="1" applyFont="1" applyFill="1" applyBorder="1" applyAlignment="1" applyProtection="1">
      <alignment vertical="center" wrapText="1"/>
      <protection locked="0"/>
    </xf>
    <xf numFmtId="0" fontId="28" fillId="2" borderId="398" xfId="15" applyNumberFormat="1" applyFont="1" applyFill="1" applyBorder="1" applyAlignment="1" applyProtection="1">
      <alignment vertical="center" wrapText="1"/>
      <protection locked="0"/>
    </xf>
    <xf numFmtId="0" fontId="25" fillId="2" borderId="398" xfId="0" applyNumberFormat="1" applyFont="1" applyFill="1" applyBorder="1" applyAlignment="1" applyProtection="1">
      <alignment horizontal="left" vertical="center" wrapText="1"/>
      <protection locked="0"/>
    </xf>
    <xf numFmtId="0" fontId="144" fillId="2" borderId="401" xfId="15" quotePrefix="1" applyNumberFormat="1" applyFont="1" applyFill="1" applyBorder="1" applyAlignment="1" applyProtection="1">
      <alignment horizontal="center" vertical="center" wrapText="1"/>
      <protection locked="0"/>
    </xf>
    <xf numFmtId="0" fontId="144" fillId="2" borderId="407" xfId="15" quotePrefix="1" applyNumberFormat="1" applyFont="1" applyFill="1" applyBorder="1" applyAlignment="1" applyProtection="1">
      <alignment horizontal="center" vertical="center" wrapText="1"/>
      <protection locked="0"/>
    </xf>
    <xf numFmtId="0" fontId="144" fillId="2" borderId="399" xfId="15" quotePrefix="1" applyNumberFormat="1" applyFont="1" applyFill="1" applyBorder="1" applyAlignment="1" applyProtection="1">
      <alignment horizontal="center" vertical="center" wrapText="1"/>
      <protection locked="0"/>
    </xf>
    <xf numFmtId="0" fontId="144" fillId="2" borderId="406" xfId="15" quotePrefix="1" applyNumberFormat="1" applyFont="1" applyFill="1" applyBorder="1" applyAlignment="1" applyProtection="1">
      <alignment horizontal="center" vertical="center" wrapText="1"/>
      <protection locked="0"/>
    </xf>
    <xf numFmtId="0" fontId="28" fillId="2" borderId="398" xfId="15" quotePrefix="1" applyFont="1" applyFill="1" applyBorder="1" applyAlignment="1" applyProtection="1">
      <alignment vertical="center" wrapText="1"/>
      <protection locked="0"/>
    </xf>
    <xf numFmtId="0" fontId="27" fillId="2" borderId="401" xfId="15" quotePrefix="1" applyFont="1" applyFill="1" applyBorder="1" applyAlignment="1" applyProtection="1">
      <alignment horizontal="center" vertical="center" wrapText="1"/>
      <protection locked="0"/>
    </xf>
    <xf numFmtId="0" fontId="27" fillId="2" borderId="348" xfId="15" quotePrefix="1" applyFont="1" applyFill="1" applyBorder="1" applyAlignment="1">
      <alignment horizontal="left" vertical="center" wrapText="1"/>
    </xf>
    <xf numFmtId="0" fontId="27" fillId="2" borderId="243" xfId="15" quotePrefix="1" applyFont="1" applyFill="1" applyBorder="1" applyAlignment="1" applyProtection="1">
      <alignment horizontal="center" vertical="center" wrapText="1"/>
      <protection locked="0"/>
    </xf>
    <xf numFmtId="0" fontId="28" fillId="2" borderId="398" xfId="15" applyFont="1" applyFill="1" applyBorder="1" applyAlignment="1" applyProtection="1">
      <alignment vertical="center" wrapText="1"/>
      <protection locked="0"/>
    </xf>
    <xf numFmtId="0" fontId="21" fillId="2" borderId="417" xfId="11" quotePrefix="1" applyFont="1" applyFill="1" applyBorder="1" applyAlignment="1" applyProtection="1">
      <alignment horizontal="left" textRotation="90" wrapText="1"/>
      <protection locked="0"/>
    </xf>
    <xf numFmtId="0" fontId="21" fillId="0" borderId="417" xfId="11" quotePrefix="1" applyFont="1" applyFill="1" applyBorder="1" applyAlignment="1" applyProtection="1">
      <alignment horizontal="left" textRotation="90" wrapText="1"/>
      <protection locked="0"/>
    </xf>
    <xf numFmtId="0" fontId="21" fillId="2" borderId="393" xfId="11" quotePrefix="1" applyFont="1" applyFill="1" applyBorder="1" applyAlignment="1" applyProtection="1">
      <alignment horizontal="left" textRotation="90" wrapText="1"/>
      <protection locked="0"/>
    </xf>
    <xf numFmtId="0" fontId="32" fillId="2" borderId="404" xfId="15" quotePrefix="1" applyFont="1" applyFill="1" applyBorder="1" applyAlignment="1" applyProtection="1">
      <alignment horizontal="center" vertical="center" wrapText="1"/>
      <protection locked="0"/>
    </xf>
    <xf numFmtId="0" fontId="32" fillId="2" borderId="405" xfId="15" quotePrefix="1" applyFont="1" applyFill="1" applyBorder="1" applyAlignment="1" applyProtection="1">
      <alignment horizontal="center" vertical="center" wrapText="1"/>
      <protection locked="0"/>
    </xf>
    <xf numFmtId="0" fontId="32" fillId="2" borderId="404" xfId="15" quotePrefix="1" applyFont="1" applyFill="1" applyBorder="1" applyAlignment="1">
      <alignment horizontal="center" vertical="center" wrapText="1"/>
    </xf>
    <xf numFmtId="0" fontId="32" fillId="2" borderId="405" xfId="15" quotePrefix="1" applyFont="1" applyFill="1" applyBorder="1" applyAlignment="1">
      <alignment horizontal="center" vertical="center" wrapText="1"/>
    </xf>
    <xf numFmtId="0" fontId="28" fillId="2" borderId="398" xfId="0" applyFont="1" applyFill="1" applyBorder="1" applyAlignment="1" applyProtection="1">
      <alignment horizontal="left" vertical="center" wrapText="1"/>
      <protection locked="0"/>
    </xf>
    <xf numFmtId="0" fontId="31" fillId="2" borderId="401" xfId="13" quotePrefix="1" applyFont="1" applyFill="1" applyBorder="1" applyAlignment="1" applyProtection="1">
      <alignment horizontal="center" vertical="center" wrapText="1"/>
      <protection locked="0"/>
    </xf>
    <xf numFmtId="0" fontId="32" fillId="2" borderId="401" xfId="15" quotePrefix="1" applyFont="1" applyFill="1" applyBorder="1" applyAlignment="1" applyProtection="1">
      <alignment horizontal="center" vertical="center" wrapText="1"/>
      <protection locked="0"/>
    </xf>
    <xf numFmtId="0" fontId="31" fillId="2" borderId="401" xfId="13" applyFont="1" applyFill="1" applyBorder="1" applyAlignment="1" applyProtection="1">
      <alignment horizontal="center" vertical="center" wrapText="1"/>
      <protection locked="0"/>
    </xf>
    <xf numFmtId="0" fontId="31" fillId="2" borderId="402" xfId="15" quotePrefix="1" applyFont="1" applyFill="1" applyBorder="1" applyAlignment="1" applyProtection="1">
      <alignment horizontal="center" vertical="center" wrapText="1"/>
      <protection locked="0"/>
    </xf>
    <xf numFmtId="0" fontId="31" fillId="2" borderId="401" xfId="0" applyFont="1" applyFill="1" applyBorder="1" applyAlignment="1" applyProtection="1">
      <alignment horizontal="center" vertical="center"/>
      <protection locked="0"/>
    </xf>
    <xf numFmtId="0" fontId="20" fillId="2" borderId="403" xfId="28" quotePrefix="1" applyFont="1" applyFill="1" applyBorder="1" applyAlignment="1">
      <alignment vertical="center" wrapText="1"/>
    </xf>
    <xf numFmtId="0" fontId="33" fillId="2" borderId="404" xfId="28" quotePrefix="1" applyFont="1" applyFill="1" applyBorder="1" applyAlignment="1">
      <alignment horizontal="center" vertical="center" wrapText="1"/>
    </xf>
    <xf numFmtId="0" fontId="33" fillId="2" borderId="405" xfId="28" quotePrefix="1" applyFont="1" applyFill="1" applyBorder="1" applyAlignment="1">
      <alignment horizontal="center" vertical="center" wrapText="1"/>
    </xf>
    <xf numFmtId="0" fontId="27" fillId="2" borderId="401" xfId="0" applyFont="1" applyFill="1" applyBorder="1" applyAlignment="1" applyProtection="1">
      <alignment horizontal="center" vertical="center"/>
      <protection locked="0"/>
    </xf>
    <xf numFmtId="0" fontId="25" fillId="2" borderId="401" xfId="13" applyFont="1" applyFill="1" applyBorder="1" applyAlignment="1" applyProtection="1">
      <alignment horizontal="center" vertical="center" wrapText="1"/>
      <protection locked="0"/>
    </xf>
    <xf numFmtId="0" fontId="25" fillId="2" borderId="402" xfId="13" applyFont="1" applyFill="1" applyBorder="1" applyAlignment="1" applyProtection="1">
      <alignment horizontal="center" vertical="center" wrapText="1"/>
      <protection locked="0"/>
    </xf>
    <xf numFmtId="0" fontId="31" fillId="2" borderId="401" xfId="15" quotePrefix="1" applyFont="1" applyFill="1" applyBorder="1" applyAlignment="1" applyProtection="1">
      <alignment horizontal="center" vertical="center" wrapText="1"/>
      <protection locked="0"/>
    </xf>
    <xf numFmtId="0" fontId="32" fillId="2" borderId="402" xfId="15" quotePrefix="1" applyFont="1" applyFill="1" applyBorder="1" applyAlignment="1" applyProtection="1">
      <alignment horizontal="center" vertical="center" wrapText="1"/>
      <protection locked="0"/>
    </xf>
    <xf numFmtId="0" fontId="31" fillId="2" borderId="403" xfId="15" quotePrefix="1" applyFont="1" applyFill="1" applyBorder="1" applyAlignment="1" applyProtection="1">
      <alignment horizontal="center" vertical="center" wrapText="1"/>
      <protection locked="0"/>
    </xf>
    <xf numFmtId="0" fontId="32" fillId="2" borderId="401" xfId="13" quotePrefix="1" applyFont="1" applyFill="1" applyBorder="1" applyAlignment="1" applyProtection="1">
      <alignment horizontal="center" vertical="center" wrapText="1"/>
      <protection locked="0"/>
    </xf>
    <xf numFmtId="0" fontId="33" fillId="2" borderId="403" xfId="28" quotePrefix="1" applyFont="1" applyFill="1" applyBorder="1" applyAlignment="1">
      <alignment horizontal="center" vertical="center" wrapText="1"/>
    </xf>
    <xf numFmtId="0" fontId="31" fillId="2" borderId="404" xfId="13" applyFont="1" applyFill="1" applyBorder="1" applyAlignment="1" applyProtection="1">
      <alignment horizontal="center" vertical="center" wrapText="1"/>
      <protection locked="0"/>
    </xf>
    <xf numFmtId="0" fontId="31" fillId="2" borderId="405" xfId="13" applyFont="1" applyFill="1" applyBorder="1" applyAlignment="1" applyProtection="1">
      <alignment horizontal="center" vertical="center" wrapText="1"/>
      <protection locked="0"/>
    </xf>
    <xf numFmtId="0" fontId="32" fillId="2" borderId="418" xfId="15" quotePrefix="1" applyFont="1" applyFill="1" applyBorder="1" applyAlignment="1" applyProtection="1">
      <alignment horizontal="center" vertical="center" wrapText="1"/>
      <protection locked="0"/>
    </xf>
    <xf numFmtId="0" fontId="32" fillId="2" borderId="419" xfId="15" quotePrefix="1" applyFont="1" applyFill="1" applyBorder="1" applyAlignment="1" applyProtection="1">
      <alignment horizontal="center" vertical="center" wrapText="1"/>
      <protection locked="0"/>
    </xf>
    <xf numFmtId="0" fontId="32" fillId="2" borderId="418" xfId="15" quotePrefix="1" applyFont="1" applyFill="1" applyBorder="1" applyAlignment="1">
      <alignment horizontal="center" vertical="center" wrapText="1"/>
    </xf>
    <xf numFmtId="0" fontId="32" fillId="2" borderId="419" xfId="15" quotePrefix="1" applyFont="1" applyFill="1" applyBorder="1" applyAlignment="1">
      <alignment horizontal="center" vertical="center" wrapText="1"/>
    </xf>
    <xf numFmtId="0" fontId="31" fillId="2" borderId="418" xfId="13" applyFont="1" applyFill="1" applyBorder="1" applyAlignment="1" applyProtection="1">
      <alignment horizontal="center" vertical="center" wrapText="1"/>
      <protection locked="0"/>
    </xf>
    <xf numFmtId="0" fontId="31" fillId="2" borderId="419" xfId="13" applyFont="1" applyFill="1" applyBorder="1" applyAlignment="1" applyProtection="1">
      <alignment horizontal="center" vertical="center" wrapText="1"/>
      <protection locked="0"/>
    </xf>
    <xf numFmtId="0" fontId="31" fillId="2" borderId="374" xfId="15" quotePrefix="1" applyFont="1" applyFill="1" applyBorder="1" applyAlignment="1" applyProtection="1">
      <alignment horizontal="center" vertical="center" wrapText="1"/>
      <protection locked="0"/>
    </xf>
    <xf numFmtId="0" fontId="32" fillId="2" borderId="383" xfId="15" quotePrefix="1" applyFont="1" applyFill="1" applyBorder="1" applyAlignment="1">
      <alignment horizontal="center" vertical="center" wrapText="1"/>
    </xf>
    <xf numFmtId="0" fontId="32" fillId="2" borderId="379" xfId="15" quotePrefix="1" applyFont="1" applyFill="1" applyBorder="1" applyAlignment="1">
      <alignment horizontal="center" vertical="center" wrapText="1"/>
    </xf>
    <xf numFmtId="0" fontId="31" fillId="2" borderId="348" xfId="15" quotePrefix="1" applyFont="1" applyFill="1" applyBorder="1" applyAlignment="1" applyProtection="1">
      <alignment horizontal="center" vertical="center" wrapText="1"/>
      <protection locked="0"/>
    </xf>
    <xf numFmtId="0" fontId="31" fillId="2" borderId="383" xfId="13" applyFont="1" applyFill="1" applyBorder="1" applyAlignment="1" applyProtection="1">
      <alignment horizontal="center" vertical="center" wrapText="1"/>
      <protection locked="0"/>
    </xf>
    <xf numFmtId="0" fontId="31" fillId="2" borderId="379" xfId="13" applyFont="1" applyFill="1" applyBorder="1" applyAlignment="1" applyProtection="1">
      <alignment horizontal="center" vertical="center" wrapText="1"/>
      <protection locked="0"/>
    </xf>
    <xf numFmtId="0" fontId="33" fillId="2" borderId="418" xfId="28" quotePrefix="1" applyFont="1" applyFill="1" applyBorder="1" applyAlignment="1">
      <alignment horizontal="center" vertical="center" wrapText="1"/>
    </xf>
    <xf numFmtId="0" fontId="33" fillId="2" borderId="419" xfId="28" quotePrefix="1" applyFont="1" applyFill="1" applyBorder="1" applyAlignment="1">
      <alignment horizontal="center" vertical="center" wrapText="1"/>
    </xf>
    <xf numFmtId="0" fontId="33" fillId="2" borderId="374" xfId="28" quotePrefix="1" applyFont="1" applyFill="1" applyBorder="1" applyAlignment="1">
      <alignment horizontal="center" vertical="center" wrapText="1"/>
    </xf>
    <xf numFmtId="0" fontId="33" fillId="2" borderId="383" xfId="28" quotePrefix="1" applyFont="1" applyFill="1" applyBorder="1" applyAlignment="1">
      <alignment horizontal="center" vertical="center" wrapText="1"/>
    </xf>
    <xf numFmtId="0" fontId="33" fillId="2" borderId="379" xfId="28" quotePrefix="1" applyFont="1" applyFill="1" applyBorder="1" applyAlignment="1">
      <alignment horizontal="center" vertical="center" wrapText="1"/>
    </xf>
    <xf numFmtId="0" fontId="33" fillId="2" borderId="348" xfId="28" quotePrefix="1" applyFont="1" applyFill="1" applyBorder="1" applyAlignment="1">
      <alignment horizontal="center" vertical="center" wrapText="1"/>
    </xf>
    <xf numFmtId="0" fontId="144" fillId="2" borderId="398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408" xfId="13" quotePrefix="1" applyFont="1" applyFill="1" applyBorder="1" applyAlignment="1">
      <alignment horizontal="center" vertical="center" wrapText="1"/>
    </xf>
    <xf numFmtId="0" fontId="11" fillId="5" borderId="237" xfId="11" quotePrefix="1" applyFont="1" applyFill="1" applyBorder="1" applyAlignment="1">
      <alignment horizontal="center" vertical="center" textRotation="255" wrapText="1"/>
    </xf>
    <xf numFmtId="0" fontId="40" fillId="5" borderId="382" xfId="13" quotePrefix="1" applyFont="1" applyFill="1" applyBorder="1" applyAlignment="1">
      <alignment horizontal="center" vertical="center" wrapText="1"/>
    </xf>
    <xf numFmtId="0" fontId="11" fillId="5" borderId="417" xfId="11" quotePrefix="1" applyFont="1" applyFill="1" applyBorder="1" applyAlignment="1">
      <alignment horizontal="center" vertical="center" textRotation="255" wrapText="1"/>
    </xf>
    <xf numFmtId="0" fontId="11" fillId="5" borderId="382" xfId="11" quotePrefix="1" applyFont="1" applyFill="1" applyBorder="1" applyAlignment="1">
      <alignment horizontal="center" vertical="center" textRotation="255" wrapText="1"/>
    </xf>
    <xf numFmtId="0" fontId="11" fillId="5" borderId="396" xfId="11" quotePrefix="1" applyFont="1" applyFill="1" applyBorder="1" applyAlignment="1">
      <alignment horizontal="center" vertical="center" textRotation="255" wrapText="1"/>
    </xf>
    <xf numFmtId="0" fontId="40" fillId="5" borderId="387" xfId="13" quotePrefix="1" applyFont="1" applyFill="1" applyBorder="1" applyAlignment="1">
      <alignment horizontal="center" vertical="center" wrapText="1"/>
    </xf>
    <xf numFmtId="0" fontId="11" fillId="5" borderId="388" xfId="13" quotePrefix="1" applyFont="1" applyFill="1" applyBorder="1" applyAlignment="1">
      <alignment horizontal="center" vertical="center" wrapText="1"/>
    </xf>
    <xf numFmtId="0" fontId="40" fillId="2" borderId="400" xfId="15" quotePrefix="1" applyFont="1" applyFill="1" applyBorder="1" applyAlignment="1">
      <alignment horizontal="center" vertical="center" wrapText="1"/>
    </xf>
    <xf numFmtId="0" fontId="40" fillId="2" borderId="411" xfId="15" quotePrefix="1" applyFont="1" applyFill="1" applyBorder="1" applyAlignment="1">
      <alignment horizontal="center" vertical="center" wrapText="1"/>
    </xf>
    <xf numFmtId="0" fontId="11" fillId="5" borderId="398" xfId="13" quotePrefix="1" applyFont="1" applyFill="1" applyBorder="1" applyAlignment="1">
      <alignment horizontal="center" vertical="center" wrapText="1"/>
    </xf>
    <xf numFmtId="0" fontId="11" fillId="5" borderId="423" xfId="13" quotePrefix="1" applyFont="1" applyFill="1" applyBorder="1" applyAlignment="1">
      <alignment horizontal="center" vertical="center" wrapText="1"/>
    </xf>
    <xf numFmtId="0" fontId="40" fillId="5" borderId="400" xfId="15" quotePrefix="1" applyFont="1" applyFill="1" applyBorder="1" applyAlignment="1">
      <alignment horizontal="center" vertical="center" wrapText="1"/>
    </xf>
    <xf numFmtId="0" fontId="40" fillId="5" borderId="411" xfId="15" quotePrefix="1" applyFont="1" applyFill="1" applyBorder="1" applyAlignment="1">
      <alignment horizontal="center" vertical="center" wrapText="1"/>
    </xf>
    <xf numFmtId="0" fontId="11" fillId="2" borderId="420" xfId="15" quotePrefix="1" applyFont="1" applyFill="1" applyBorder="1" applyAlignment="1">
      <alignment vertical="center" wrapText="1"/>
    </xf>
    <xf numFmtId="0" fontId="11" fillId="2" borderId="422" xfId="15" quotePrefix="1" applyFont="1" applyFill="1" applyBorder="1" applyAlignment="1">
      <alignment vertical="center" wrapText="1"/>
    </xf>
    <xf numFmtId="0" fontId="11" fillId="2" borderId="412" xfId="15" quotePrefix="1" applyFont="1" applyFill="1" applyBorder="1" applyAlignment="1">
      <alignment vertical="center" wrapText="1"/>
    </xf>
    <xf numFmtId="0" fontId="11" fillId="2" borderId="424" xfId="15" quotePrefix="1" applyFont="1" applyFill="1" applyBorder="1" applyAlignment="1">
      <alignment vertical="center" wrapText="1"/>
    </xf>
    <xf numFmtId="0" fontId="11" fillId="2" borderId="418" xfId="13" applyFont="1" applyFill="1" applyBorder="1" applyAlignment="1">
      <alignment vertical="center" wrapText="1"/>
    </xf>
    <xf numFmtId="0" fontId="11" fillId="2" borderId="412" xfId="13" applyFont="1" applyFill="1" applyBorder="1" applyAlignment="1">
      <alignment vertical="center" wrapText="1"/>
    </xf>
    <xf numFmtId="0" fontId="11" fillId="2" borderId="424" xfId="13" applyFont="1" applyFill="1" applyBorder="1" applyAlignment="1">
      <alignment vertical="center" wrapText="1"/>
    </xf>
    <xf numFmtId="0" fontId="40" fillId="2" borderId="421" xfId="15" applyFont="1" applyFill="1" applyBorder="1" applyAlignment="1">
      <alignment vertical="center" wrapText="1"/>
    </xf>
    <xf numFmtId="0" fontId="40" fillId="2" borderId="364" xfId="15" quotePrefix="1" applyFont="1" applyFill="1" applyBorder="1" applyAlignment="1">
      <alignment horizontal="center" vertical="center" wrapText="1"/>
    </xf>
    <xf numFmtId="0" fontId="11" fillId="2" borderId="404" xfId="13" applyFont="1" applyFill="1" applyBorder="1" applyAlignment="1">
      <alignment horizontal="center" vertical="center" wrapText="1"/>
    </xf>
    <xf numFmtId="0" fontId="11" fillId="2" borderId="400" xfId="13" applyFont="1" applyFill="1" applyBorder="1" applyAlignment="1">
      <alignment horizontal="center" vertical="center" wrapText="1"/>
    </xf>
    <xf numFmtId="0" fontId="11" fillId="2" borderId="411" xfId="13" applyFont="1" applyFill="1" applyBorder="1" applyAlignment="1">
      <alignment horizontal="center" vertical="center" wrapText="1"/>
    </xf>
    <xf numFmtId="0" fontId="57" fillId="2" borderId="421" xfId="15" applyFont="1" applyFill="1" applyBorder="1" applyAlignment="1">
      <alignment vertical="center" wrapText="1"/>
    </xf>
    <xf numFmtId="0" fontId="57" fillId="2" borderId="421" xfId="15" applyFont="1" applyFill="1" applyBorder="1" applyAlignment="1">
      <alignment vertical="center"/>
    </xf>
    <xf numFmtId="0" fontId="60" fillId="2" borderId="349" xfId="0" applyFont="1" applyFill="1" applyBorder="1" applyAlignment="1">
      <alignment horizontal="left" vertical="center" wrapText="1"/>
    </xf>
    <xf numFmtId="0" fontId="11" fillId="2" borderId="365" xfId="13" quotePrefix="1" applyFont="1" applyFill="1" applyBorder="1" applyAlignment="1">
      <alignment horizontal="center" vertical="center" wrapText="1"/>
    </xf>
    <xf numFmtId="0" fontId="11" fillId="2" borderId="377" xfId="13" quotePrefix="1" applyFont="1" applyFill="1" applyBorder="1" applyAlignment="1">
      <alignment horizontal="center" vertical="center" wrapText="1"/>
    </xf>
    <xf numFmtId="0" fontId="11" fillId="2" borderId="389" xfId="13" quotePrefix="1" applyFont="1" applyFill="1" applyBorder="1" applyAlignment="1">
      <alignment horizontal="center" vertical="center" wrapText="1"/>
    </xf>
    <xf numFmtId="0" fontId="11" fillId="2" borderId="383" xfId="13" quotePrefix="1" applyFont="1" applyFill="1" applyBorder="1" applyAlignment="1">
      <alignment horizontal="center" vertical="center" wrapText="1"/>
    </xf>
    <xf numFmtId="0" fontId="60" fillId="2" borderId="420" xfId="0" applyFont="1" applyFill="1" applyBorder="1" applyAlignment="1">
      <alignment horizontal="left" vertical="center" wrapText="1"/>
    </xf>
    <xf numFmtId="0" fontId="60" fillId="2" borderId="421" xfId="0" applyFont="1" applyFill="1" applyBorder="1" applyAlignment="1">
      <alignment horizontal="left" vertical="center" wrapText="1"/>
    </xf>
    <xf numFmtId="0" fontId="40" fillId="2" borderId="364" xfId="13" quotePrefix="1" applyFont="1" applyFill="1" applyBorder="1" applyAlignment="1">
      <alignment vertical="center" wrapText="1"/>
    </xf>
    <xf numFmtId="0" fontId="40" fillId="2" borderId="400" xfId="13" quotePrefix="1" applyFont="1" applyFill="1" applyBorder="1" applyAlignment="1">
      <alignment vertical="center" wrapText="1"/>
    </xf>
    <xf numFmtId="0" fontId="11" fillId="2" borderId="411" xfId="13" quotePrefix="1" applyFont="1" applyFill="1" applyBorder="1" applyAlignment="1">
      <alignment vertical="center" wrapText="1"/>
    </xf>
    <xf numFmtId="0" fontId="11" fillId="2" borderId="404" xfId="13" quotePrefix="1" applyFont="1" applyFill="1" applyBorder="1" applyAlignment="1">
      <alignment vertical="center" wrapText="1"/>
    </xf>
    <xf numFmtId="0" fontId="11" fillId="2" borderId="400" xfId="13" quotePrefix="1" applyFont="1" applyFill="1" applyBorder="1" applyAlignment="1">
      <alignment vertical="center" wrapText="1"/>
    </xf>
    <xf numFmtId="0" fontId="11" fillId="2" borderId="349" xfId="15" applyFont="1" applyFill="1" applyBorder="1" applyAlignment="1">
      <alignment vertical="center" wrapText="1"/>
    </xf>
    <xf numFmtId="0" fontId="11" fillId="2" borderId="420" xfId="15" applyFont="1" applyFill="1" applyBorder="1" applyAlignment="1">
      <alignment vertical="center" wrapText="1"/>
    </xf>
    <xf numFmtId="0" fontId="11" fillId="2" borderId="418" xfId="13" applyFont="1" applyFill="1" applyBorder="1" applyAlignment="1">
      <alignment horizontal="center" vertical="center" wrapText="1"/>
    </xf>
    <xf numFmtId="0" fontId="11" fillId="2" borderId="412" xfId="13" applyFont="1" applyFill="1" applyBorder="1" applyAlignment="1">
      <alignment horizontal="center" vertical="center" wrapText="1"/>
    </xf>
    <xf numFmtId="0" fontId="11" fillId="2" borderId="424" xfId="13" applyFont="1" applyFill="1" applyBorder="1" applyAlignment="1">
      <alignment horizontal="center" vertical="center" wrapText="1"/>
    </xf>
    <xf numFmtId="0" fontId="57" fillId="2" borderId="411" xfId="15" quotePrefix="1" applyFont="1" applyFill="1" applyBorder="1" applyAlignment="1">
      <alignment horizontal="center" vertical="center" wrapText="1"/>
    </xf>
    <xf numFmtId="0" fontId="11" fillId="2" borderId="349" xfId="15" quotePrefix="1" applyFont="1" applyFill="1" applyBorder="1" applyAlignment="1">
      <alignment vertical="center" wrapText="1"/>
    </xf>
    <xf numFmtId="0" fontId="11" fillId="2" borderId="400" xfId="13" quotePrefix="1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left" vertical="center" wrapText="1"/>
    </xf>
    <xf numFmtId="0" fontId="60" fillId="2" borderId="0" xfId="0" applyFont="1" applyFill="1" applyBorder="1" applyAlignment="1">
      <alignment horizontal="center" vertical="center"/>
    </xf>
    <xf numFmtId="0" fontId="11" fillId="2" borderId="0" xfId="13" quotePrefix="1" applyFont="1" applyFill="1" applyBorder="1" applyAlignment="1">
      <alignment horizontal="left" vertical="center" wrapText="1"/>
    </xf>
    <xf numFmtId="0" fontId="40" fillId="2" borderId="421" xfId="15" applyFont="1" applyFill="1" applyBorder="1" applyAlignment="1">
      <alignment vertical="center"/>
    </xf>
    <xf numFmtId="0" fontId="11" fillId="2" borderId="364" xfId="13" applyFont="1" applyFill="1" applyBorder="1" applyAlignment="1">
      <alignment horizontal="center" vertical="center" wrapText="1"/>
    </xf>
    <xf numFmtId="0" fontId="60" fillId="2" borderId="391" xfId="0" applyFont="1" applyFill="1" applyBorder="1" applyAlignment="1">
      <alignment horizontal="center" vertical="center" wrapText="1"/>
    </xf>
    <xf numFmtId="0" fontId="40" fillId="2" borderId="391" xfId="15" quotePrefix="1" applyFont="1" applyFill="1" applyBorder="1" applyAlignment="1">
      <alignment horizontal="center" vertical="center" wrapText="1"/>
    </xf>
    <xf numFmtId="0" fontId="129" fillId="5" borderId="0" xfId="0" applyFont="1" applyFill="1" applyBorder="1" applyAlignment="1">
      <alignment horizontal="center" wrapText="1"/>
    </xf>
    <xf numFmtId="0" fontId="58" fillId="0" borderId="219" xfId="15" applyFont="1" applyFill="1" applyBorder="1" applyAlignment="1">
      <alignment vertical="center" wrapText="1"/>
    </xf>
    <xf numFmtId="0" fontId="58" fillId="0" borderId="366" xfId="15" applyFont="1" applyFill="1" applyBorder="1" applyAlignment="1">
      <alignment horizontal="center" vertical="center" wrapText="1"/>
    </xf>
    <xf numFmtId="0" fontId="52" fillId="0" borderId="423" xfId="13" applyFont="1" applyFill="1" applyBorder="1" applyAlignment="1">
      <alignment horizontal="center" vertical="center" wrapText="1"/>
    </xf>
    <xf numFmtId="0" fontId="131" fillId="0" borderId="408" xfId="0" applyFont="1" applyFill="1" applyBorder="1" applyAlignment="1">
      <alignment horizontal="left" vertical="center" wrapText="1"/>
    </xf>
    <xf numFmtId="0" fontId="43" fillId="0" borderId="394" xfId="0" applyFont="1" applyFill="1" applyBorder="1" applyAlignment="1">
      <alignment horizontal="left" vertical="center" wrapText="1"/>
    </xf>
    <xf numFmtId="0" fontId="52" fillId="0" borderId="423" xfId="15" applyFont="1" applyFill="1" applyBorder="1" applyAlignment="1">
      <alignment horizontal="center" vertical="center" wrapText="1"/>
    </xf>
    <xf numFmtId="0" fontId="56" fillId="0" borderId="393" xfId="15" applyFont="1" applyFill="1" applyBorder="1" applyAlignment="1">
      <alignment vertical="center" wrapText="1"/>
    </xf>
    <xf numFmtId="0" fontId="10" fillId="0" borderId="408" xfId="0" applyFont="1" applyFill="1" applyBorder="1" applyAlignment="1">
      <alignment horizontal="left" vertical="center" wrapText="1"/>
    </xf>
    <xf numFmtId="0" fontId="58" fillId="0" borderId="423" xfId="15" applyFont="1" applyFill="1" applyBorder="1" applyAlignment="1">
      <alignment horizontal="center" vertical="center" wrapText="1"/>
    </xf>
    <xf numFmtId="0" fontId="56" fillId="0" borderId="394" xfId="15" applyFont="1" applyFill="1" applyBorder="1" applyAlignment="1">
      <alignment vertical="center" wrapText="1"/>
    </xf>
    <xf numFmtId="0" fontId="131" fillId="0" borderId="394" xfId="0" applyFont="1" applyFill="1" applyBorder="1" applyAlignment="1">
      <alignment horizontal="left" vertical="center" wrapText="1"/>
    </xf>
    <xf numFmtId="0" fontId="43" fillId="0" borderId="393" xfId="0" applyFont="1" applyFill="1" applyBorder="1" applyAlignment="1">
      <alignment horizontal="left" vertical="center" wrapText="1"/>
    </xf>
    <xf numFmtId="0" fontId="56" fillId="0" borderId="398" xfId="15" applyFont="1" applyFill="1" applyBorder="1" applyAlignment="1">
      <alignment vertical="center" wrapText="1"/>
    </xf>
    <xf numFmtId="0" fontId="41" fillId="0" borderId="423" xfId="0" applyFont="1" applyFill="1" applyBorder="1" applyAlignment="1">
      <alignment horizontal="center" vertical="center" wrapText="1"/>
    </xf>
    <xf numFmtId="0" fontId="58" fillId="0" borderId="420" xfId="15" applyFont="1" applyFill="1" applyBorder="1" applyAlignment="1">
      <alignment vertical="center" wrapText="1"/>
    </xf>
    <xf numFmtId="0" fontId="58" fillId="0" borderId="403" xfId="15" applyFont="1" applyFill="1" applyBorder="1" applyAlignment="1">
      <alignment horizontal="center" vertical="center" wrapText="1"/>
    </xf>
    <xf numFmtId="0" fontId="52" fillId="0" borderId="403" xfId="13" applyFont="1" applyFill="1" applyBorder="1" applyAlignment="1">
      <alignment horizontal="center" vertical="center" wrapText="1"/>
    </xf>
    <xf numFmtId="0" fontId="58" fillId="0" borderId="421" xfId="15" applyFont="1" applyFill="1" applyBorder="1" applyAlignment="1">
      <alignment vertical="center" wrapText="1"/>
    </xf>
    <xf numFmtId="0" fontId="58" fillId="0" borderId="374" xfId="15" applyFont="1" applyFill="1" applyBorder="1" applyAlignment="1">
      <alignment horizontal="center" vertical="center" wrapText="1"/>
    </xf>
    <xf numFmtId="0" fontId="52" fillId="0" borderId="374" xfId="13" applyFont="1" applyFill="1" applyBorder="1" applyAlignment="1">
      <alignment horizontal="center" vertical="center" wrapText="1"/>
    </xf>
    <xf numFmtId="0" fontId="58" fillId="0" borderId="349" xfId="15" applyFont="1" applyFill="1" applyBorder="1" applyAlignment="1">
      <alignment vertical="center" wrapText="1"/>
    </xf>
    <xf numFmtId="0" fontId="58" fillId="0" borderId="348" xfId="15" applyFont="1" applyFill="1" applyBorder="1" applyAlignment="1">
      <alignment horizontal="center" vertical="center" wrapText="1"/>
    </xf>
    <xf numFmtId="0" fontId="52" fillId="0" borderId="348" xfId="13" applyFont="1" applyFill="1" applyBorder="1" applyAlignment="1">
      <alignment horizontal="center" vertical="center" wrapText="1"/>
    </xf>
    <xf numFmtId="0" fontId="58" fillId="0" borderId="393" xfId="15" applyFont="1" applyFill="1" applyBorder="1" applyAlignment="1">
      <alignment horizontal="center" vertical="center" wrapText="1"/>
    </xf>
    <xf numFmtId="0" fontId="58" fillId="0" borderId="393" xfId="13" applyFont="1" applyFill="1" applyBorder="1" applyAlignment="1">
      <alignment horizontal="center" vertical="center" wrapText="1"/>
    </xf>
    <xf numFmtId="0" fontId="52" fillId="0" borderId="393" xfId="13" applyFont="1" applyFill="1" applyBorder="1" applyAlignment="1">
      <alignment horizontal="center" vertical="center" wrapText="1"/>
    </xf>
    <xf numFmtId="0" fontId="53" fillId="0" borderId="398" xfId="11" applyFont="1" applyFill="1" applyBorder="1" applyAlignment="1">
      <alignment horizontal="center" vertical="center" wrapText="1"/>
    </xf>
    <xf numFmtId="0" fontId="54" fillId="0" borderId="398" xfId="11" applyFont="1" applyFill="1" applyBorder="1" applyAlignment="1">
      <alignment horizontal="center" vertical="center" wrapText="1"/>
    </xf>
    <xf numFmtId="0" fontId="55" fillId="0" borderId="423" xfId="11" applyFont="1" applyFill="1" applyBorder="1" applyAlignment="1">
      <alignment horizontal="center" vertical="center" wrapText="1"/>
    </xf>
    <xf numFmtId="0" fontId="57" fillId="0" borderId="423" xfId="0" applyFont="1" applyFill="1" applyBorder="1" applyAlignment="1">
      <alignment horizontal="center" vertical="center"/>
    </xf>
    <xf numFmtId="0" fontId="34" fillId="0" borderId="423" xfId="0" applyFont="1" applyFill="1" applyBorder="1" applyAlignment="1">
      <alignment horizontal="center" vertical="center"/>
    </xf>
    <xf numFmtId="0" fontId="11" fillId="2" borderId="2" xfId="8" quotePrefix="1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29" fillId="5" borderId="0" xfId="0" applyFont="1" applyFill="1" applyAlignment="1">
      <alignment wrapText="1"/>
    </xf>
    <xf numFmtId="0" fontId="129" fillId="5" borderId="0" xfId="0" applyFont="1" applyFill="1" applyAlignment="1">
      <alignment horizontal="center" wrapText="1"/>
    </xf>
    <xf numFmtId="0" fontId="129" fillId="5" borderId="0" xfId="0" applyFont="1" applyFill="1" applyAlignment="1">
      <alignment horizontal="center" vertical="center" wrapText="1"/>
    </xf>
    <xf numFmtId="0" fontId="40" fillId="5" borderId="0" xfId="11" quotePrefix="1" applyFont="1" applyFill="1" applyAlignment="1">
      <alignment horizontal="center" vertical="center" wrapText="1"/>
    </xf>
    <xf numFmtId="0" fontId="36" fillId="5" borderId="398" xfId="11" quotePrefix="1" applyFont="1" applyFill="1" applyBorder="1" applyAlignment="1">
      <alignment horizontal="center" vertical="center" wrapText="1"/>
    </xf>
    <xf numFmtId="0" fontId="37" fillId="5" borderId="398" xfId="11" quotePrefix="1" applyFont="1" applyFill="1" applyBorder="1" applyAlignment="1">
      <alignment horizontal="center" vertical="center" wrapText="1"/>
    </xf>
    <xf numFmtId="0" fontId="38" fillId="5" borderId="408" xfId="11" quotePrefix="1" applyFont="1" applyFill="1" applyBorder="1" applyAlignment="1">
      <alignment horizontal="center" vertical="center" wrapText="1"/>
    </xf>
    <xf numFmtId="0" fontId="38" fillId="5" borderId="423" xfId="11" quotePrefix="1" applyFont="1" applyFill="1" applyBorder="1" applyAlignment="1">
      <alignment horizontal="center" vertical="center" wrapText="1"/>
    </xf>
    <xf numFmtId="0" fontId="39" fillId="5" borderId="408" xfId="15" quotePrefix="1" applyFont="1" applyFill="1" applyBorder="1" applyAlignment="1">
      <alignment vertical="center" wrapText="1"/>
    </xf>
    <xf numFmtId="0" fontId="11" fillId="5" borderId="408" xfId="15" quotePrefix="1" applyFont="1" applyFill="1" applyBorder="1" applyAlignment="1">
      <alignment vertical="center" wrapText="1"/>
    </xf>
    <xf numFmtId="0" fontId="11" fillId="5" borderId="423" xfId="15" quotePrefix="1" applyFont="1" applyFill="1" applyBorder="1" applyAlignment="1">
      <alignment vertical="center" wrapText="1"/>
    </xf>
    <xf numFmtId="0" fontId="11" fillId="5" borderId="409" xfId="15" quotePrefix="1" applyFont="1" applyFill="1" applyBorder="1" applyAlignment="1">
      <alignment vertical="center" wrapText="1"/>
    </xf>
    <xf numFmtId="0" fontId="40" fillId="5" borderId="421" xfId="15" quotePrefix="1" applyFont="1" applyFill="1" applyBorder="1" applyAlignment="1">
      <alignment horizontal="center" vertical="center" wrapText="1"/>
    </xf>
    <xf numFmtId="0" fontId="131" fillId="5" borderId="394" xfId="0" applyFont="1" applyFill="1" applyBorder="1" applyAlignment="1">
      <alignment horizontal="left" vertical="center" wrapText="1"/>
    </xf>
    <xf numFmtId="0" fontId="11" fillId="5" borderId="434" xfId="11" quotePrefix="1" applyFont="1" applyFill="1" applyBorder="1" applyAlignment="1">
      <alignment horizontal="center" vertical="center" textRotation="255" wrapText="1"/>
    </xf>
    <xf numFmtId="0" fontId="11" fillId="5" borderId="429" xfId="13" applyFont="1" applyFill="1" applyBorder="1" applyAlignment="1">
      <alignment horizontal="center" vertical="center" wrapText="1"/>
    </xf>
    <xf numFmtId="0" fontId="40" fillId="5" borderId="0" xfId="13" quotePrefix="1" applyFont="1" applyFill="1" applyAlignment="1">
      <alignment vertical="center" wrapText="1"/>
    </xf>
    <xf numFmtId="0" fontId="43" fillId="5" borderId="394" xfId="0" applyFont="1" applyFill="1" applyBorder="1" applyAlignment="1">
      <alignment horizontal="left" vertical="center" wrapText="1"/>
    </xf>
    <xf numFmtId="0" fontId="131" fillId="5" borderId="0" xfId="0" applyFont="1" applyFill="1" applyAlignment="1">
      <alignment horizontal="left" vertical="center" wrapText="1"/>
    </xf>
    <xf numFmtId="0" fontId="39" fillId="5" borderId="423" xfId="15" quotePrefix="1" applyFont="1" applyFill="1" applyBorder="1" applyAlignment="1">
      <alignment vertical="center" wrapText="1"/>
    </xf>
    <xf numFmtId="0" fontId="39" fillId="5" borderId="429" xfId="15" applyFont="1" applyFill="1" applyBorder="1" applyAlignment="1">
      <alignment vertical="center" wrapText="1"/>
    </xf>
    <xf numFmtId="0" fontId="11" fillId="5" borderId="408" xfId="15" quotePrefix="1" applyFont="1" applyFill="1" applyBorder="1" applyAlignment="1">
      <alignment horizontal="center" vertical="center" wrapText="1"/>
    </xf>
    <xf numFmtId="0" fontId="10" fillId="5" borderId="408" xfId="0" applyFont="1" applyFill="1" applyBorder="1" applyAlignment="1">
      <alignment horizontal="left" vertical="center" wrapText="1"/>
    </xf>
    <xf numFmtId="0" fontId="131" fillId="5" borderId="408" xfId="0" applyFont="1" applyFill="1" applyBorder="1" applyAlignment="1">
      <alignment horizontal="left" vertical="center" wrapText="1"/>
    </xf>
    <xf numFmtId="0" fontId="131" fillId="5" borderId="398" xfId="0" applyFont="1" applyFill="1" applyBorder="1" applyAlignment="1">
      <alignment horizontal="center" vertical="center"/>
    </xf>
    <xf numFmtId="0" fontId="131" fillId="5" borderId="423" xfId="0" applyFont="1" applyFill="1" applyBorder="1" applyAlignment="1">
      <alignment horizontal="center" vertical="center"/>
    </xf>
    <xf numFmtId="0" fontId="11" fillId="5" borderId="364" xfId="13" applyFont="1" applyFill="1" applyBorder="1" applyAlignment="1">
      <alignment horizontal="center" vertical="center" wrapText="1"/>
    </xf>
    <xf numFmtId="0" fontId="11" fillId="5" borderId="400" xfId="13" applyFont="1" applyFill="1" applyBorder="1" applyAlignment="1">
      <alignment horizontal="center" vertical="center" wrapText="1"/>
    </xf>
    <xf numFmtId="0" fontId="11" fillId="5" borderId="411" xfId="13" applyFont="1" applyFill="1" applyBorder="1" applyAlignment="1">
      <alignment horizontal="center" vertical="center" wrapText="1"/>
    </xf>
    <xf numFmtId="0" fontId="11" fillId="5" borderId="422" xfId="13" applyFont="1" applyFill="1" applyBorder="1" applyAlignment="1">
      <alignment horizontal="center" vertical="center" wrapText="1"/>
    </xf>
    <xf numFmtId="0" fontId="11" fillId="5" borderId="424" xfId="13" applyFont="1" applyFill="1" applyBorder="1" applyAlignment="1">
      <alignment horizontal="center" vertical="center" wrapText="1"/>
    </xf>
    <xf numFmtId="0" fontId="11" fillId="5" borderId="422" xfId="13" quotePrefix="1" applyFont="1" applyFill="1" applyBorder="1" applyAlignment="1">
      <alignment horizontal="center" vertical="center" wrapText="1"/>
    </xf>
    <xf numFmtId="0" fontId="11" fillId="5" borderId="412" xfId="13" quotePrefix="1" applyFont="1" applyFill="1" applyBorder="1" applyAlignment="1">
      <alignment horizontal="center" vertical="center" wrapText="1"/>
    </xf>
    <xf numFmtId="0" fontId="11" fillId="5" borderId="424" xfId="13" quotePrefix="1" applyFont="1" applyFill="1" applyBorder="1" applyAlignment="1">
      <alignment horizontal="center" vertical="center" wrapText="1"/>
    </xf>
    <xf numFmtId="0" fontId="11" fillId="5" borderId="385" xfId="13" applyFont="1" applyFill="1" applyBorder="1" applyAlignment="1">
      <alignment horizontal="center" vertical="center" wrapText="1"/>
    </xf>
    <xf numFmtId="0" fontId="11" fillId="5" borderId="417" xfId="13" quotePrefix="1" applyFont="1" applyFill="1" applyBorder="1" applyAlignment="1">
      <alignment horizontal="center" vertical="center" wrapText="1"/>
    </xf>
    <xf numFmtId="0" fontId="40" fillId="5" borderId="429" xfId="15" quotePrefix="1" applyFont="1" applyFill="1" applyBorder="1" applyAlignment="1">
      <alignment vertical="center" wrapText="1"/>
    </xf>
    <xf numFmtId="0" fontId="11" fillId="5" borderId="366" xfId="13" applyFont="1" applyFill="1" applyBorder="1" applyAlignment="1">
      <alignment horizontal="center" vertical="center" wrapText="1"/>
    </xf>
    <xf numFmtId="0" fontId="11" fillId="5" borderId="386" xfId="13" applyFont="1" applyFill="1" applyBorder="1" applyAlignment="1">
      <alignment horizontal="center" vertical="center" wrapText="1"/>
    </xf>
    <xf numFmtId="0" fontId="63" fillId="5" borderId="398" xfId="11" quotePrefix="1" applyFont="1" applyFill="1" applyBorder="1" applyAlignment="1">
      <alignment horizontal="center" vertical="center" wrapText="1"/>
    </xf>
    <xf numFmtId="0" fontId="148" fillId="5" borderId="398" xfId="0" applyFont="1" applyFill="1" applyBorder="1" applyAlignment="1">
      <alignment horizontal="center" vertical="center"/>
    </xf>
    <xf numFmtId="0" fontId="148" fillId="5" borderId="423" xfId="0" applyFont="1" applyFill="1" applyBorder="1" applyAlignment="1">
      <alignment horizontal="center" vertical="center"/>
    </xf>
    <xf numFmtId="0" fontId="39" fillId="5" borderId="429" xfId="15" quotePrefix="1" applyFont="1" applyFill="1" applyBorder="1" applyAlignment="1">
      <alignment vertical="center" wrapText="1"/>
    </xf>
    <xf numFmtId="0" fontId="40" fillId="5" borderId="237" xfId="15" quotePrefix="1" applyFont="1" applyFill="1" applyBorder="1" applyAlignment="1">
      <alignment horizontal="center" vertical="center" wrapText="1"/>
    </xf>
    <xf numFmtId="0" fontId="11" fillId="5" borderId="387" xfId="13" quotePrefix="1" applyFont="1" applyFill="1" applyBorder="1" applyAlignment="1">
      <alignment horizontal="center" vertical="center" wrapText="1"/>
    </xf>
    <xf numFmtId="0" fontId="40" fillId="5" borderId="0" xfId="15" quotePrefix="1" applyFont="1" applyFill="1" applyAlignment="1">
      <alignment vertical="center" wrapText="1"/>
    </xf>
    <xf numFmtId="0" fontId="40" fillId="6" borderId="237" xfId="15" quotePrefix="1" applyFont="1" applyFill="1" applyBorder="1" applyAlignment="1">
      <alignment horizontal="center" vertical="center" wrapText="1"/>
    </xf>
    <xf numFmtId="0" fontId="131" fillId="5" borderId="237" xfId="0" applyFont="1" applyFill="1" applyBorder="1" applyAlignment="1">
      <alignment horizontal="center" vertical="center" wrapText="1"/>
    </xf>
    <xf numFmtId="0" fontId="11" fillId="5" borderId="423" xfId="15" quotePrefix="1" applyFont="1" applyFill="1" applyBorder="1" applyAlignment="1">
      <alignment horizontal="center" vertical="center" wrapText="1"/>
    </xf>
    <xf numFmtId="0" fontId="39" fillId="5" borderId="403" xfId="15" applyFont="1" applyFill="1" applyBorder="1" applyAlignment="1">
      <alignment vertical="center" wrapText="1"/>
    </xf>
    <xf numFmtId="0" fontId="40" fillId="5" borderId="398" xfId="13" quotePrefix="1" applyFont="1" applyFill="1" applyBorder="1" applyAlignment="1">
      <alignment horizontal="center" vertical="center" wrapText="1"/>
    </xf>
    <xf numFmtId="0" fontId="40" fillId="5" borderId="427" xfId="15" quotePrefix="1" applyFont="1" applyFill="1" applyBorder="1" applyAlignment="1">
      <alignment horizontal="center" vertical="center" wrapText="1"/>
    </xf>
    <xf numFmtId="0" fontId="11" fillId="5" borderId="0" xfId="13" quotePrefix="1" applyFont="1" applyFill="1" applyAlignment="1">
      <alignment horizontal="left" vertical="center" wrapText="1"/>
    </xf>
    <xf numFmtId="0" fontId="131" fillId="5" borderId="0" xfId="0" applyFont="1" applyFill="1" applyAlignment="1">
      <alignment horizontal="left" vertical="center"/>
    </xf>
    <xf numFmtId="0" fontId="40" fillId="5" borderId="427" xfId="15" quotePrefix="1" applyFont="1" applyFill="1" applyBorder="1" applyAlignment="1">
      <alignment vertical="center" wrapText="1"/>
    </xf>
    <xf numFmtId="0" fontId="40" fillId="5" borderId="403" xfId="15" applyFont="1" applyFill="1" applyBorder="1" applyAlignment="1">
      <alignment vertical="center" wrapText="1"/>
    </xf>
    <xf numFmtId="0" fontId="40" fillId="5" borderId="408" xfId="13" quotePrefix="1" applyFont="1" applyFill="1" applyBorder="1" applyAlignment="1">
      <alignment horizontal="center" vertical="center" wrapText="1"/>
    </xf>
    <xf numFmtId="0" fontId="40" fillId="5" borderId="408" xfId="15" quotePrefix="1" applyFont="1" applyFill="1" applyBorder="1" applyAlignment="1">
      <alignment horizontal="center" vertical="center" wrapText="1"/>
    </xf>
    <xf numFmtId="0" fontId="148" fillId="5" borderId="408" xfId="0" applyFont="1" applyFill="1" applyBorder="1" applyAlignment="1">
      <alignment horizontal="left" vertical="center" wrapText="1"/>
    </xf>
    <xf numFmtId="0" fontId="146" fillId="5" borderId="398" xfId="0" applyFont="1" applyFill="1" applyBorder="1" applyAlignment="1">
      <alignment horizontal="center" vertical="center"/>
    </xf>
    <xf numFmtId="0" fontId="146" fillId="5" borderId="408" xfId="0" applyFont="1" applyFill="1" applyBorder="1" applyAlignment="1">
      <alignment horizontal="center" vertical="center"/>
    </xf>
    <xf numFmtId="0" fontId="146" fillId="5" borderId="423" xfId="0" applyFont="1" applyFill="1" applyBorder="1" applyAlignment="1">
      <alignment horizontal="center" vertical="center"/>
    </xf>
    <xf numFmtId="0" fontId="132" fillId="5" borderId="219" xfId="15" quotePrefix="1" applyFont="1" applyFill="1" applyBorder="1" applyAlignment="1">
      <alignment horizontal="left" vertical="center" wrapText="1"/>
    </xf>
    <xf numFmtId="0" fontId="11" fillId="2" borderId="398" xfId="13" applyFont="1" applyFill="1" applyBorder="1" applyAlignment="1">
      <alignment horizontal="center" vertical="center" wrapText="1"/>
    </xf>
    <xf numFmtId="0" fontId="11" fillId="2" borderId="401" xfId="13" applyFont="1" applyFill="1" applyBorder="1" applyAlignment="1">
      <alignment horizontal="center" vertical="center" wrapText="1"/>
    </xf>
    <xf numFmtId="0" fontId="11" fillId="2" borderId="402" xfId="13" applyFont="1" applyFill="1" applyBorder="1" applyAlignment="1">
      <alignment horizontal="center" vertical="center" wrapText="1"/>
    </xf>
    <xf numFmtId="0" fontId="150" fillId="2" borderId="0" xfId="9" applyFont="1" applyFill="1" applyProtection="1">
      <protection locked="0"/>
    </xf>
    <xf numFmtId="0" fontId="133" fillId="2" borderId="0" xfId="9" applyFont="1" applyFill="1" applyBorder="1" applyAlignment="1" applyProtection="1">
      <alignment horizontal="center" vertical="center" wrapText="1"/>
      <protection locked="0"/>
    </xf>
    <xf numFmtId="0" fontId="132" fillId="2" borderId="0" xfId="9" applyFont="1" applyFill="1" applyProtection="1">
      <protection locked="0"/>
    </xf>
    <xf numFmtId="0" fontId="143" fillId="5" borderId="417" xfId="21" quotePrefix="1" applyFont="1" applyFill="1" applyBorder="1" applyAlignment="1" applyProtection="1">
      <alignment horizontal="left" textRotation="90" wrapText="1"/>
      <protection locked="0"/>
    </xf>
    <xf numFmtId="0" fontId="134" fillId="5" borderId="408" xfId="22" quotePrefix="1" applyFont="1" applyFill="1" applyBorder="1" applyAlignment="1" applyProtection="1">
      <alignment vertical="center" wrapText="1"/>
      <protection locked="0"/>
    </xf>
    <xf numFmtId="0" fontId="132" fillId="2" borderId="398" xfId="9" applyFont="1" applyFill="1" applyBorder="1" applyAlignment="1" applyProtection="1">
      <alignment horizontal="center" vertical="center"/>
      <protection locked="0"/>
    </xf>
    <xf numFmtId="0" fontId="132" fillId="2" borderId="401" xfId="9" applyFont="1" applyFill="1" applyBorder="1" applyAlignment="1" applyProtection="1">
      <alignment horizontal="center" vertical="center"/>
      <protection locked="0"/>
    </xf>
    <xf numFmtId="0" fontId="132" fillId="2" borderId="402" xfId="22" applyFont="1" applyFill="1" applyBorder="1" applyAlignment="1" applyProtection="1">
      <alignment horizontal="center" vertical="center" wrapText="1"/>
      <protection locked="0"/>
    </xf>
    <xf numFmtId="0" fontId="132" fillId="2" borderId="406" xfId="9" applyFont="1" applyFill="1" applyBorder="1" applyAlignment="1" applyProtection="1">
      <alignment horizontal="center" vertical="center"/>
      <protection locked="0"/>
    </xf>
    <xf numFmtId="0" fontId="132" fillId="2" borderId="409" xfId="22" applyFont="1" applyFill="1" applyBorder="1" applyAlignment="1" applyProtection="1">
      <alignment horizontal="center" vertical="center" wrapText="1"/>
      <protection locked="0"/>
    </xf>
    <xf numFmtId="0" fontId="132" fillId="2" borderId="410" xfId="22" applyFont="1" applyFill="1" applyBorder="1" applyAlignment="1" applyProtection="1">
      <alignment horizontal="center" vertical="center" wrapText="1"/>
      <protection locked="0"/>
    </xf>
    <xf numFmtId="0" fontId="133" fillId="2" borderId="398" xfId="5" applyFont="1" applyFill="1" applyBorder="1" applyAlignment="1" applyProtection="1">
      <alignment horizontal="center" vertical="center" wrapText="1"/>
      <protection locked="0"/>
    </xf>
    <xf numFmtId="0" fontId="133" fillId="2" borderId="406" xfId="5" applyFont="1" applyFill="1" applyBorder="1" applyAlignment="1" applyProtection="1">
      <alignment horizontal="center" vertical="center" wrapText="1"/>
      <protection locked="0"/>
    </xf>
    <xf numFmtId="0" fontId="133" fillId="2" borderId="410" xfId="5" applyFont="1" applyFill="1" applyBorder="1" applyAlignment="1" applyProtection="1">
      <alignment horizontal="center" vertical="center" wrapText="1"/>
      <protection locked="0"/>
    </xf>
    <xf numFmtId="0" fontId="134" fillId="2" borderId="394" xfId="9" applyFont="1" applyFill="1" applyBorder="1" applyAlignment="1" applyProtection="1">
      <alignment horizontal="left" vertical="center" wrapText="1"/>
      <protection locked="0"/>
    </xf>
    <xf numFmtId="0" fontId="133" fillId="2" borderId="417" xfId="5" applyFont="1" applyFill="1" applyBorder="1" applyAlignment="1" applyProtection="1">
      <alignment horizontal="center" vertical="center" wrapText="1"/>
      <protection locked="0"/>
    </xf>
    <xf numFmtId="0" fontId="133" fillId="2" borderId="401" xfId="5" applyFont="1" applyFill="1" applyBorder="1" applyAlignment="1" applyProtection="1">
      <alignment horizontal="center" vertical="center" wrapText="1"/>
      <protection locked="0"/>
    </xf>
    <xf numFmtId="0" fontId="133" fillId="2" borderId="402" xfId="5" applyFont="1" applyFill="1" applyBorder="1" applyAlignment="1" applyProtection="1">
      <alignment horizontal="center" vertical="center" wrapText="1"/>
      <protection locked="0"/>
    </xf>
    <xf numFmtId="0" fontId="134" fillId="2" borderId="408" xfId="9" applyFont="1" applyFill="1" applyBorder="1" applyAlignment="1" applyProtection="1">
      <alignment horizontal="left" vertical="center" wrapText="1"/>
      <protection locked="0"/>
    </xf>
    <xf numFmtId="0" fontId="133" fillId="2" borderId="384" xfId="5" applyFont="1" applyFill="1" applyBorder="1" applyAlignment="1" applyProtection="1">
      <alignment horizontal="center" vertical="center" wrapText="1"/>
      <protection locked="0"/>
    </xf>
    <xf numFmtId="0" fontId="134" fillId="2" borderId="393" xfId="9" applyFont="1" applyFill="1" applyBorder="1" applyAlignment="1" applyProtection="1">
      <alignment horizontal="left" vertical="center" wrapText="1"/>
      <protection locked="0"/>
    </xf>
    <xf numFmtId="0" fontId="134" fillId="2" borderId="403" xfId="22" applyFont="1" applyFill="1" applyBorder="1" applyAlignment="1" applyProtection="1">
      <alignment vertical="center" wrapText="1"/>
      <protection locked="0"/>
    </xf>
    <xf numFmtId="0" fontId="132" fillId="2" borderId="422" xfId="5" applyFont="1" applyFill="1" applyBorder="1" applyAlignment="1" applyProtection="1">
      <alignment horizontal="center" vertical="center" wrapText="1"/>
      <protection locked="0"/>
    </xf>
    <xf numFmtId="0" fontId="132" fillId="2" borderId="16" xfId="5" applyFont="1" applyFill="1" applyBorder="1" applyAlignment="1" applyProtection="1">
      <alignment horizontal="center" vertical="center" wrapText="1"/>
      <protection locked="0"/>
    </xf>
    <xf numFmtId="0" fontId="133" fillId="2" borderId="434" xfId="5" applyFont="1" applyFill="1" applyBorder="1" applyAlignment="1" applyProtection="1">
      <alignment horizontal="center" vertical="center" wrapText="1"/>
      <protection locked="0"/>
    </xf>
    <xf numFmtId="0" fontId="134" fillId="2" borderId="408" xfId="9" applyNumberFormat="1" applyFont="1" applyFill="1" applyBorder="1" applyAlignment="1" applyProtection="1">
      <alignment horizontal="left" vertical="center" wrapText="1"/>
      <protection locked="0"/>
    </xf>
    <xf numFmtId="0" fontId="134" fillId="2" borderId="0" xfId="9" applyFont="1" applyFill="1" applyBorder="1" applyAlignment="1" applyProtection="1">
      <alignment horizontal="left" vertical="center" wrapText="1"/>
      <protection locked="0"/>
    </xf>
    <xf numFmtId="0" fontId="134" fillId="2" borderId="0" xfId="9" applyFont="1" applyFill="1" applyBorder="1" applyProtection="1">
      <protection locked="0"/>
    </xf>
    <xf numFmtId="0" fontId="27" fillId="2" borderId="0" xfId="9" applyFont="1" applyFill="1" applyBorder="1" applyAlignment="1" applyProtection="1">
      <alignment horizontal="left" vertical="center"/>
      <protection locked="0"/>
    </xf>
    <xf numFmtId="0" fontId="132" fillId="2" borderId="0" xfId="9" applyFont="1" applyFill="1" applyBorder="1" applyProtection="1">
      <protection locked="0"/>
    </xf>
    <xf numFmtId="0" fontId="151" fillId="2" borderId="429" xfId="22" quotePrefix="1" applyFont="1" applyFill="1" applyBorder="1" applyAlignment="1" applyProtection="1">
      <alignment vertical="center" wrapText="1"/>
      <protection locked="0"/>
    </xf>
    <xf numFmtId="0" fontId="134" fillId="2" borderId="394" xfId="22" quotePrefix="1" applyFont="1" applyFill="1" applyBorder="1" applyAlignment="1" applyProtection="1">
      <alignment vertical="center" wrapText="1"/>
      <protection locked="0"/>
    </xf>
    <xf numFmtId="0" fontId="134" fillId="2" borderId="408" xfId="22" quotePrefix="1" applyFont="1" applyFill="1" applyBorder="1" applyAlignment="1" applyProtection="1">
      <alignment vertical="center" wrapText="1"/>
      <protection locked="0"/>
    </xf>
    <xf numFmtId="0" fontId="134" fillId="2" borderId="398" xfId="9" applyFont="1" applyFill="1" applyBorder="1" applyAlignment="1" applyProtection="1">
      <alignment horizontal="center" vertical="center"/>
      <protection locked="0"/>
    </xf>
    <xf numFmtId="0" fontId="143" fillId="5" borderId="423" xfId="21" quotePrefix="1" applyFont="1" applyFill="1" applyBorder="1" applyAlignment="1" applyProtection="1">
      <alignment horizontal="left" textRotation="90" wrapText="1"/>
      <protection locked="0"/>
    </xf>
    <xf numFmtId="0" fontId="133" fillId="2" borderId="423" xfId="5" applyFont="1" applyFill="1" applyBorder="1" applyAlignment="1" applyProtection="1">
      <alignment horizontal="center" vertical="center" wrapText="1"/>
      <protection locked="0"/>
    </xf>
    <xf numFmtId="0" fontId="132" fillId="2" borderId="410" xfId="5" applyFont="1" applyFill="1" applyBorder="1" applyAlignment="1" applyProtection="1">
      <alignment horizontal="center" vertical="center" wrapText="1"/>
      <protection locked="0"/>
    </xf>
    <xf numFmtId="0" fontId="134" fillId="2" borderId="423" xfId="9" applyFont="1" applyFill="1" applyBorder="1" applyAlignment="1" applyProtection="1">
      <alignment horizontal="center" vertical="center"/>
      <protection locked="0"/>
    </xf>
    <xf numFmtId="0" fontId="11" fillId="2" borderId="23" xfId="15" applyFont="1" applyFill="1" applyBorder="1" applyAlignment="1">
      <alignment horizontal="center" vertical="center" wrapText="1"/>
    </xf>
    <xf numFmtId="0" fontId="11" fillId="2" borderId="25" xfId="15" applyFont="1" applyFill="1" applyBorder="1" applyAlignment="1">
      <alignment horizontal="center" vertical="center" wrapText="1"/>
    </xf>
    <xf numFmtId="0" fontId="40" fillId="2" borderId="28" xfId="15" applyFont="1" applyFill="1" applyBorder="1" applyAlignment="1">
      <alignment horizontal="center" vertical="center" wrapText="1"/>
    </xf>
    <xf numFmtId="0" fontId="40" fillId="2" borderId="34" xfId="15" applyFont="1" applyFill="1" applyBorder="1" applyAlignment="1">
      <alignment horizontal="center" vertical="center" wrapText="1"/>
    </xf>
    <xf numFmtId="0" fontId="40" fillId="2" borderId="50" xfId="13" applyFont="1" applyFill="1" applyBorder="1" applyAlignment="1">
      <alignment horizontal="center" vertical="center" wrapText="1"/>
    </xf>
    <xf numFmtId="0" fontId="40" fillId="2" borderId="51" xfId="13" applyFont="1" applyFill="1" applyBorder="1" applyAlignment="1">
      <alignment horizontal="center" vertical="center" wrapText="1"/>
    </xf>
    <xf numFmtId="0" fontId="40" fillId="2" borderId="13" xfId="15" applyFont="1" applyFill="1" applyBorder="1" applyAlignment="1">
      <alignment horizontal="center" vertical="center" wrapText="1"/>
    </xf>
    <xf numFmtId="0" fontId="40" fillId="2" borderId="19" xfId="15" applyFont="1" applyFill="1" applyBorder="1" applyAlignment="1">
      <alignment horizontal="center" vertical="center" wrapText="1"/>
    </xf>
    <xf numFmtId="0" fontId="11" fillId="2" borderId="55" xfId="13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/>
    </xf>
    <xf numFmtId="0" fontId="11" fillId="2" borderId="144" xfId="15" applyFont="1" applyFill="1" applyBorder="1" applyAlignment="1">
      <alignment vertical="center" wrapText="1"/>
    </xf>
    <xf numFmtId="0" fontId="11" fillId="2" borderId="191" xfId="15" applyFont="1" applyFill="1" applyBorder="1" applyAlignment="1">
      <alignment vertical="center" wrapText="1"/>
    </xf>
    <xf numFmtId="0" fontId="40" fillId="2" borderId="193" xfId="15" applyFont="1" applyFill="1" applyBorder="1" applyAlignment="1">
      <alignment vertical="center" wrapText="1"/>
    </xf>
    <xf numFmtId="0" fontId="117" fillId="2" borderId="154" xfId="15" applyFont="1" applyFill="1" applyBorder="1" applyAlignment="1">
      <alignment horizontal="center" vertical="center" wrapText="1"/>
    </xf>
    <xf numFmtId="0" fontId="117" fillId="2" borderId="155" xfId="15" applyFont="1" applyFill="1" applyBorder="1" applyAlignment="1">
      <alignment horizontal="center" vertical="center" wrapText="1"/>
    </xf>
    <xf numFmtId="0" fontId="117" fillId="2" borderId="175" xfId="15" applyFont="1" applyFill="1" applyBorder="1" applyAlignment="1">
      <alignment horizontal="center" vertical="center" wrapText="1"/>
    </xf>
    <xf numFmtId="0" fontId="117" fillId="2" borderId="158" xfId="15" applyFont="1" applyFill="1" applyBorder="1" applyAlignment="1">
      <alignment horizontal="center" vertical="center" wrapText="1"/>
    </xf>
    <xf numFmtId="0" fontId="117" fillId="2" borderId="159" xfId="15" applyFont="1" applyFill="1" applyBorder="1" applyAlignment="1">
      <alignment horizontal="center" vertical="center" wrapText="1"/>
    </xf>
    <xf numFmtId="0" fontId="117" fillId="2" borderId="178" xfId="15" applyFont="1" applyFill="1" applyBorder="1" applyAlignment="1">
      <alignment horizontal="center" vertical="center" wrapText="1"/>
    </xf>
    <xf numFmtId="0" fontId="12" fillId="2" borderId="145" xfId="13" applyFont="1" applyFill="1" applyBorder="1" applyAlignment="1">
      <alignment horizontal="center" vertical="center" wrapText="1"/>
    </xf>
    <xf numFmtId="0" fontId="12" fillId="2" borderId="164" xfId="13" applyFont="1" applyFill="1" applyBorder="1" applyAlignment="1">
      <alignment horizontal="center" vertical="center" wrapText="1"/>
    </xf>
    <xf numFmtId="0" fontId="12" fillId="2" borderId="144" xfId="13" applyFont="1" applyFill="1" applyBorder="1" applyAlignment="1">
      <alignment horizontal="center" vertical="center" wrapText="1"/>
    </xf>
    <xf numFmtId="0" fontId="12" fillId="2" borderId="190" xfId="13" applyFont="1" applyFill="1" applyBorder="1" applyAlignment="1">
      <alignment horizontal="center" vertical="center" wrapText="1"/>
    </xf>
    <xf numFmtId="0" fontId="12" fillId="2" borderId="3" xfId="13" applyFont="1" applyFill="1" applyBorder="1" applyAlignment="1">
      <alignment horizontal="center" vertical="center" wrapText="1"/>
    </xf>
    <xf numFmtId="0" fontId="12" fillId="2" borderId="193" xfId="13" applyFont="1" applyFill="1" applyBorder="1" applyAlignment="1">
      <alignment horizontal="center" vertical="center" wrapText="1"/>
    </xf>
    <xf numFmtId="0" fontId="117" fillId="2" borderId="148" xfId="13" applyFont="1" applyFill="1" applyBorder="1" applyAlignment="1">
      <alignment horizontal="center" vertical="center" wrapText="1"/>
    </xf>
    <xf numFmtId="0" fontId="12" fillId="2" borderId="164" xfId="15" applyFont="1" applyFill="1" applyBorder="1" applyAlignment="1">
      <alignment horizontal="center" vertical="center" wrapText="1"/>
    </xf>
    <xf numFmtId="0" fontId="41" fillId="2" borderId="145" xfId="0" applyFont="1" applyFill="1" applyBorder="1" applyAlignment="1">
      <alignment horizontal="center" vertical="center"/>
    </xf>
    <xf numFmtId="0" fontId="41" fillId="2" borderId="164" xfId="0" applyFont="1" applyFill="1" applyBorder="1" applyAlignment="1">
      <alignment horizontal="center" vertical="center"/>
    </xf>
    <xf numFmtId="0" fontId="132" fillId="5" borderId="429" xfId="15" quotePrefix="1" applyFont="1" applyFill="1" applyBorder="1" applyAlignment="1">
      <alignment horizontal="left" vertical="center" wrapText="1"/>
    </xf>
    <xf numFmtId="0" fontId="40" fillId="5" borderId="366" xfId="15" quotePrefix="1" applyFont="1" applyFill="1" applyBorder="1" applyAlignment="1">
      <alignment horizontal="center" vertical="center" wrapText="1"/>
    </xf>
    <xf numFmtId="0" fontId="132" fillId="5" borderId="394" xfId="15" quotePrefix="1" applyFont="1" applyFill="1" applyBorder="1" applyAlignment="1">
      <alignment horizontal="left" vertical="center" wrapText="1"/>
    </xf>
    <xf numFmtId="0" fontId="39" fillId="5" borderId="433" xfId="15" applyFont="1" applyFill="1" applyBorder="1" applyAlignment="1">
      <alignment vertical="center" wrapText="1"/>
    </xf>
    <xf numFmtId="0" fontId="11" fillId="5" borderId="384" xfId="13" applyFont="1" applyFill="1" applyBorder="1" applyAlignment="1">
      <alignment horizontal="center" vertical="center" wrapText="1"/>
    </xf>
    <xf numFmtId="0" fontId="11" fillId="5" borderId="435" xfId="13" applyFont="1" applyFill="1" applyBorder="1" applyAlignment="1">
      <alignment horizontal="center" vertical="center" wrapText="1"/>
    </xf>
    <xf numFmtId="0" fontId="11" fillId="5" borderId="436" xfId="13" applyFont="1" applyFill="1" applyBorder="1" applyAlignment="1">
      <alignment horizontal="center" vertical="center" wrapText="1"/>
    </xf>
    <xf numFmtId="0" fontId="11" fillId="5" borderId="438" xfId="13" quotePrefix="1" applyFont="1" applyFill="1" applyBorder="1" applyAlignment="1">
      <alignment horizontal="center" vertical="center" wrapText="1"/>
    </xf>
    <xf numFmtId="0" fontId="11" fillId="5" borderId="439" xfId="13" quotePrefix="1" applyFont="1" applyFill="1" applyBorder="1" applyAlignment="1">
      <alignment horizontal="center" vertical="center" wrapText="1"/>
    </xf>
    <xf numFmtId="0" fontId="11" fillId="5" borderId="440" xfId="13" quotePrefix="1" applyFont="1" applyFill="1" applyBorder="1" applyAlignment="1">
      <alignment horizontal="center" vertical="center" wrapText="1"/>
    </xf>
    <xf numFmtId="0" fontId="27" fillId="2" borderId="365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377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389" xfId="22" applyNumberFormat="1" applyFont="1" applyFill="1" applyBorder="1" applyAlignment="1" applyProtection="1">
      <alignment horizontal="center" vertical="center" wrapText="1"/>
      <protection locked="0"/>
    </xf>
    <xf numFmtId="0" fontId="132" fillId="2" borderId="380" xfId="13" applyNumberFormat="1" applyFont="1" applyFill="1" applyBorder="1" applyAlignment="1" applyProtection="1">
      <alignment horizontal="center" vertical="center" wrapText="1"/>
      <protection locked="0"/>
    </xf>
    <xf numFmtId="0" fontId="154" fillId="2" borderId="438" xfId="13" applyFont="1" applyFill="1" applyBorder="1" applyAlignment="1" applyProtection="1">
      <alignment horizontal="center" vertical="center" wrapText="1"/>
      <protection locked="0"/>
    </xf>
    <xf numFmtId="0" fontId="154" fillId="2" borderId="439" xfId="13" applyFont="1" applyFill="1" applyBorder="1" applyAlignment="1" applyProtection="1">
      <alignment horizontal="center" vertical="center" wrapText="1"/>
      <protection locked="0"/>
    </xf>
    <xf numFmtId="0" fontId="154" fillId="2" borderId="435" xfId="13" applyFont="1" applyFill="1" applyBorder="1" applyAlignment="1" applyProtection="1">
      <alignment horizontal="center" vertical="center" wrapText="1"/>
      <protection locked="0"/>
    </xf>
    <xf numFmtId="0" fontId="153" fillId="2" borderId="365" xfId="0" applyFont="1" applyFill="1" applyBorder="1" applyAlignment="1" applyProtection="1">
      <alignment horizontal="center" vertical="center"/>
      <protection locked="0"/>
    </xf>
    <xf numFmtId="0" fontId="153" fillId="2" borderId="377" xfId="0" applyFont="1" applyFill="1" applyBorder="1" applyAlignment="1" applyProtection="1">
      <alignment horizontal="center" vertical="center"/>
      <protection locked="0"/>
    </xf>
    <xf numFmtId="0" fontId="153" fillId="2" borderId="389" xfId="0" applyFont="1" applyFill="1" applyBorder="1" applyAlignment="1" applyProtection="1">
      <alignment horizontal="center" vertical="center"/>
      <protection locked="0"/>
    </xf>
    <xf numFmtId="0" fontId="153" fillId="2" borderId="422" xfId="15" applyFont="1" applyFill="1" applyBorder="1" applyAlignment="1" applyProtection="1">
      <alignment horizontal="center" vertical="center" wrapText="1"/>
    </xf>
    <xf numFmtId="0" fontId="153" fillId="2" borderId="365" xfId="15" applyFont="1" applyFill="1" applyBorder="1" applyAlignment="1" applyProtection="1">
      <alignment horizontal="center" vertical="center" wrapText="1"/>
    </xf>
    <xf numFmtId="0" fontId="154" fillId="2" borderId="385" xfId="13" applyFont="1" applyFill="1" applyBorder="1" applyAlignment="1" applyProtection="1">
      <alignment horizontal="center" vertical="center" wrapText="1"/>
    </xf>
    <xf numFmtId="0" fontId="154" fillId="2" borderId="417" xfId="13" applyFont="1" applyFill="1" applyBorder="1" applyAlignment="1" applyProtection="1">
      <alignment horizontal="center" vertical="center" wrapText="1"/>
    </xf>
    <xf numFmtId="0" fontId="154" fillId="2" borderId="366" xfId="13" applyFont="1" applyFill="1" applyBorder="1" applyAlignment="1" applyProtection="1">
      <alignment horizontal="center" vertical="center" wrapText="1"/>
    </xf>
    <xf numFmtId="0" fontId="154" fillId="2" borderId="417" xfId="0" applyFont="1" applyFill="1" applyBorder="1" applyAlignment="1" applyProtection="1">
      <alignment horizontal="center" vertical="center"/>
    </xf>
    <xf numFmtId="0" fontId="154" fillId="2" borderId="294" xfId="13" applyFont="1" applyFill="1" applyBorder="1" applyAlignment="1" applyProtection="1">
      <alignment horizontal="center" vertical="center" wrapText="1"/>
    </xf>
    <xf numFmtId="0" fontId="27" fillId="2" borderId="394" xfId="22" quotePrefix="1" applyFont="1" applyFill="1" applyBorder="1" applyAlignment="1">
      <alignment horizontal="left" vertical="center" wrapText="1"/>
    </xf>
    <xf numFmtId="0" fontId="153" fillId="2" borderId="417" xfId="15" applyFont="1" applyFill="1" applyBorder="1" applyAlignment="1" applyProtection="1">
      <alignment horizontal="center" vertical="center" wrapText="1"/>
    </xf>
    <xf numFmtId="0" fontId="153" fillId="2" borderId="411" xfId="15" applyFont="1" applyFill="1" applyBorder="1" applyAlignment="1" applyProtection="1">
      <alignment horizontal="center" vertical="center" wrapText="1"/>
    </xf>
    <xf numFmtId="0" fontId="32" fillId="2" borderId="377" xfId="22" applyFont="1" applyFill="1" applyBorder="1" applyAlignment="1" applyProtection="1">
      <alignment horizontal="center" vertical="center" wrapText="1"/>
    </xf>
    <xf numFmtId="0" fontId="153" fillId="2" borderId="377" xfId="15" applyFont="1" applyFill="1" applyBorder="1" applyAlignment="1" applyProtection="1">
      <alignment horizontal="center" vertical="center" wrapText="1"/>
    </xf>
    <xf numFmtId="0" fontId="153" fillId="2" borderId="389" xfId="15" applyFont="1" applyFill="1" applyBorder="1" applyAlignment="1" applyProtection="1">
      <alignment horizontal="center" vertical="center" wrapText="1"/>
    </xf>
    <xf numFmtId="0" fontId="25" fillId="2" borderId="394" xfId="22" quotePrefix="1" applyFont="1" applyFill="1" applyBorder="1" applyAlignment="1">
      <alignment horizontal="left" vertical="center" wrapText="1"/>
    </xf>
    <xf numFmtId="0" fontId="32" fillId="2" borderId="377" xfId="0" applyFont="1" applyFill="1" applyBorder="1" applyAlignment="1" applyProtection="1">
      <alignment horizontal="center" vertical="center"/>
      <protection locked="0"/>
    </xf>
    <xf numFmtId="0" fontId="154" fillId="2" borderId="377" xfId="13" applyFont="1" applyFill="1" applyBorder="1" applyAlignment="1" applyProtection="1">
      <alignment horizontal="center" vertical="center" wrapText="1"/>
    </xf>
    <xf numFmtId="0" fontId="154" fillId="2" borderId="389" xfId="13" applyFont="1" applyFill="1" applyBorder="1" applyAlignment="1" applyProtection="1">
      <alignment horizontal="center" vertical="center" wrapText="1"/>
    </xf>
    <xf numFmtId="0" fontId="150" fillId="2" borderId="0" xfId="0" applyFont="1" applyFill="1" applyProtection="1">
      <protection locked="0"/>
    </xf>
    <xf numFmtId="0" fontId="133" fillId="2" borderId="0" xfId="0" applyFont="1" applyFill="1" applyBorder="1" applyAlignment="1" applyProtection="1">
      <alignment horizontal="center" vertical="center" wrapText="1"/>
      <protection locked="0"/>
    </xf>
    <xf numFmtId="0" fontId="132" fillId="2" borderId="0" xfId="0" applyFont="1" applyFill="1" applyProtection="1">
      <protection locked="0"/>
    </xf>
    <xf numFmtId="0" fontId="132" fillId="2" borderId="163" xfId="15" applyFont="1" applyFill="1" applyBorder="1" applyAlignment="1" applyProtection="1">
      <alignment vertical="center" wrapText="1"/>
      <protection locked="0"/>
    </xf>
    <xf numFmtId="0" fontId="134" fillId="2" borderId="163" xfId="0" applyFont="1" applyFill="1" applyBorder="1" applyAlignment="1" applyProtection="1">
      <alignment horizontal="left" vertical="center" wrapText="1"/>
      <protection locked="0"/>
    </xf>
    <xf numFmtId="0" fontId="134" fillId="2" borderId="394" xfId="0" applyFont="1" applyFill="1" applyBorder="1" applyAlignment="1" applyProtection="1">
      <alignment horizontal="left" vertical="center" wrapText="1"/>
      <protection locked="0"/>
    </xf>
    <xf numFmtId="0" fontId="134" fillId="2" borderId="437" xfId="0" applyFont="1" applyFill="1" applyBorder="1" applyAlignment="1" applyProtection="1">
      <alignment horizontal="left" vertical="center" wrapText="1"/>
      <protection locked="0"/>
    </xf>
    <xf numFmtId="0" fontId="132" fillId="2" borderId="366" xfId="15" applyFont="1" applyFill="1" applyBorder="1" applyAlignment="1" applyProtection="1">
      <alignment horizontal="center" vertical="center" wrapText="1"/>
      <protection locked="0"/>
    </xf>
    <xf numFmtId="0" fontId="152" fillId="2" borderId="365" xfId="15" applyFont="1" applyFill="1" applyBorder="1" applyAlignment="1">
      <alignment horizontal="left" vertical="center" wrapText="1"/>
    </xf>
    <xf numFmtId="0" fontId="152" fillId="2" borderId="377" xfId="15" applyFont="1" applyFill="1" applyBorder="1" applyAlignment="1">
      <alignment horizontal="left" vertical="center" wrapText="1"/>
    </xf>
    <xf numFmtId="0" fontId="132" fillId="2" borderId="365" xfId="15" applyFont="1" applyFill="1" applyBorder="1" applyAlignment="1" applyProtection="1">
      <alignment horizontal="center" vertical="center" wrapText="1"/>
      <protection locked="0"/>
    </xf>
    <xf numFmtId="0" fontId="132" fillId="2" borderId="377" xfId="15" applyFont="1" applyFill="1" applyBorder="1" applyAlignment="1" applyProtection="1">
      <alignment horizontal="center" vertical="center" wrapText="1"/>
      <protection locked="0"/>
    </xf>
    <xf numFmtId="0" fontId="132" fillId="2" borderId="389" xfId="15" applyFont="1" applyFill="1" applyBorder="1" applyAlignment="1" applyProtection="1">
      <alignment horizontal="center" vertical="center" wrapText="1"/>
      <protection locked="0"/>
    </xf>
    <xf numFmtId="0" fontId="132" fillId="2" borderId="413" xfId="15" applyFont="1" applyFill="1" applyBorder="1" applyAlignment="1" applyProtection="1">
      <alignment horizontal="center" vertical="center" wrapText="1"/>
      <protection locked="0"/>
    </xf>
    <xf numFmtId="0" fontId="136" fillId="2" borderId="0" xfId="0" applyFont="1" applyFill="1" applyBorder="1" applyProtection="1">
      <protection locked="0"/>
    </xf>
    <xf numFmtId="0" fontId="150" fillId="2" borderId="0" xfId="0" applyFont="1" applyFill="1"/>
    <xf numFmtId="0" fontId="133" fillId="2" borderId="0" xfId="0" applyFont="1" applyFill="1" applyProtection="1">
      <protection locked="0"/>
    </xf>
    <xf numFmtId="0" fontId="143" fillId="5" borderId="417" xfId="11" quotePrefix="1" applyFont="1" applyFill="1" applyBorder="1" applyAlignment="1" applyProtection="1">
      <alignment horizontal="left" textRotation="90" wrapText="1"/>
      <protection locked="0"/>
    </xf>
    <xf numFmtId="0" fontId="134" fillId="5" borderId="394" xfId="15" quotePrefix="1" applyFont="1" applyFill="1" applyBorder="1" applyAlignment="1" applyProtection="1">
      <alignment vertical="center" wrapText="1"/>
      <protection locked="0"/>
    </xf>
    <xf numFmtId="0" fontId="132" fillId="2" borderId="417" xfId="0" applyFont="1" applyFill="1" applyBorder="1" applyAlignment="1" applyProtection="1">
      <alignment horizontal="center" vertical="center"/>
      <protection locked="0"/>
    </xf>
    <xf numFmtId="0" fontId="132" fillId="2" borderId="387" xfId="0" applyFont="1" applyFill="1" applyBorder="1" applyAlignment="1" applyProtection="1">
      <alignment horizontal="center" vertical="center"/>
      <protection locked="0"/>
    </xf>
    <xf numFmtId="0" fontId="132" fillId="2" borderId="388" xfId="15" applyFont="1" applyFill="1" applyBorder="1" applyAlignment="1" applyProtection="1">
      <alignment horizontal="center" vertical="center" wrapText="1"/>
      <protection locked="0"/>
    </xf>
    <xf numFmtId="0" fontId="132" fillId="2" borderId="382" xfId="0" applyFont="1" applyFill="1" applyBorder="1" applyAlignment="1" applyProtection="1">
      <alignment horizontal="center" vertical="center"/>
      <protection locked="0"/>
    </xf>
    <xf numFmtId="0" fontId="132" fillId="2" borderId="395" xfId="15" applyFont="1" applyFill="1" applyBorder="1" applyAlignment="1" applyProtection="1">
      <alignment horizontal="center" vertical="center" wrapText="1"/>
      <protection locked="0"/>
    </xf>
    <xf numFmtId="0" fontId="132" fillId="2" borderId="396" xfId="15" applyFont="1" applyFill="1" applyBorder="1" applyAlignment="1" applyProtection="1">
      <alignment horizontal="center" vertical="center" wrapText="1"/>
      <protection locked="0"/>
    </xf>
    <xf numFmtId="0" fontId="133" fillId="2" borderId="163" xfId="13" applyFont="1" applyFill="1" applyBorder="1" applyAlignment="1" applyProtection="1">
      <alignment horizontal="center" vertical="center" wrapText="1"/>
      <protection locked="0"/>
    </xf>
    <xf numFmtId="0" fontId="155" fillId="2" borderId="394" xfId="15" applyFont="1" applyFill="1" applyBorder="1" applyAlignment="1" applyProtection="1">
      <alignment vertical="center" wrapText="1"/>
      <protection locked="0"/>
    </xf>
    <xf numFmtId="0" fontId="134" fillId="2" borderId="441" xfId="0" applyNumberFormat="1" applyFont="1" applyFill="1" applyBorder="1" applyAlignment="1" applyProtection="1">
      <alignment horizontal="left" vertical="center" wrapText="1"/>
      <protection locked="0"/>
    </xf>
    <xf numFmtId="0" fontId="132" fillId="2" borderId="0" xfId="0" applyFont="1" applyFill="1"/>
    <xf numFmtId="0" fontId="132" fillId="2" borderId="421" xfId="15" quotePrefix="1" applyFont="1" applyFill="1" applyBorder="1" applyAlignment="1">
      <alignment horizontal="left" vertical="center" wrapText="1"/>
    </xf>
    <xf numFmtId="0" fontId="132" fillId="2" borderId="442" xfId="15" quotePrefix="1" applyFont="1" applyFill="1" applyBorder="1" applyAlignment="1">
      <alignment horizontal="left" vertical="center" wrapText="1"/>
    </xf>
    <xf numFmtId="0" fontId="134" fillId="2" borderId="437" xfId="15" quotePrefix="1" applyFont="1" applyFill="1" applyBorder="1" applyAlignment="1" applyProtection="1">
      <alignment vertical="center" wrapText="1"/>
      <protection locked="0"/>
    </xf>
    <xf numFmtId="0" fontId="132" fillId="2" borderId="426" xfId="13" applyFont="1" applyFill="1" applyBorder="1" applyAlignment="1" applyProtection="1">
      <alignment horizontal="center" vertical="center" wrapText="1"/>
      <protection locked="0"/>
    </xf>
    <xf numFmtId="0" fontId="133" fillId="2" borderId="294" xfId="13" applyFont="1" applyFill="1" applyBorder="1" applyAlignment="1" applyProtection="1">
      <alignment horizontal="center" vertical="center" wrapText="1"/>
    </xf>
    <xf numFmtId="0" fontId="134" fillId="2" borderId="294" xfId="15" quotePrefix="1" applyFont="1" applyFill="1" applyBorder="1" applyAlignment="1" applyProtection="1">
      <alignment vertical="center" wrapText="1"/>
      <protection locked="0"/>
    </xf>
    <xf numFmtId="0" fontId="132" fillId="2" borderId="349" xfId="15" quotePrefix="1" applyFont="1" applyFill="1" applyBorder="1" applyAlignment="1">
      <alignment horizontal="left" vertical="center" wrapText="1"/>
    </xf>
    <xf numFmtId="0" fontId="132" fillId="2" borderId="365" xfId="15" applyFont="1" applyFill="1" applyBorder="1" applyAlignment="1" applyProtection="1">
      <alignment horizontal="center" vertical="center" wrapText="1"/>
    </xf>
    <xf numFmtId="0" fontId="132" fillId="2" borderId="377" xfId="15" applyFont="1" applyFill="1" applyBorder="1" applyAlignment="1" applyProtection="1">
      <alignment horizontal="center" vertical="center" wrapText="1"/>
    </xf>
    <xf numFmtId="0" fontId="132" fillId="2" borderId="389" xfId="15" applyFont="1" applyFill="1" applyBorder="1" applyAlignment="1" applyProtection="1">
      <alignment horizontal="center" vertical="center" wrapText="1"/>
    </xf>
    <xf numFmtId="0" fontId="27" fillId="2" borderId="420" xfId="22" quotePrefix="1" applyFont="1" applyFill="1" applyBorder="1" applyAlignment="1">
      <alignment horizontal="left" vertical="center" wrapText="1"/>
    </xf>
    <xf numFmtId="0" fontId="27" fillId="2" borderId="421" xfId="22" quotePrefix="1" applyFont="1" applyFill="1" applyBorder="1" applyAlignment="1">
      <alignment horizontal="left" vertical="center" wrapText="1"/>
    </xf>
    <xf numFmtId="0" fontId="27" fillId="2" borderId="349" xfId="22" quotePrefix="1" applyFont="1" applyFill="1" applyBorder="1" applyAlignment="1">
      <alignment horizontal="left" vertical="center" wrapText="1"/>
    </xf>
    <xf numFmtId="0" fontId="132" fillId="2" borderId="365" xfId="15" applyNumberFormat="1" applyFont="1" applyFill="1" applyBorder="1" applyAlignment="1" applyProtection="1">
      <alignment horizontal="center" vertical="center" wrapText="1"/>
      <protection locked="0"/>
    </xf>
    <xf numFmtId="0" fontId="132" fillId="2" borderId="377" xfId="15" applyNumberFormat="1" applyFont="1" applyFill="1" applyBorder="1" applyAlignment="1" applyProtection="1">
      <alignment horizontal="center" vertical="center" wrapText="1"/>
      <protection locked="0"/>
    </xf>
    <xf numFmtId="0" fontId="132" fillId="2" borderId="389" xfId="15" applyNumberFormat="1" applyFont="1" applyFill="1" applyBorder="1" applyAlignment="1" applyProtection="1">
      <alignment horizontal="center" vertical="center" wrapText="1"/>
      <protection locked="0"/>
    </xf>
    <xf numFmtId="0" fontId="132" fillId="2" borderId="383" xfId="15" applyNumberFormat="1" applyFont="1" applyFill="1" applyBorder="1" applyAlignment="1" applyProtection="1">
      <alignment horizontal="center" vertical="center" wrapText="1"/>
      <protection locked="0"/>
    </xf>
    <xf numFmtId="0" fontId="132" fillId="2" borderId="379" xfId="15" applyNumberFormat="1" applyFont="1" applyFill="1" applyBorder="1" applyAlignment="1" applyProtection="1">
      <alignment horizontal="center" vertical="center" wrapText="1"/>
      <protection locked="0"/>
    </xf>
    <xf numFmtId="0" fontId="49" fillId="2" borderId="421" xfId="22" quotePrefix="1" applyFont="1" applyFill="1" applyBorder="1" applyAlignment="1">
      <alignment horizontal="left" vertical="center" wrapText="1"/>
    </xf>
    <xf numFmtId="0" fontId="133" fillId="2" borderId="365" xfId="13" applyNumberFormat="1" applyFont="1" applyFill="1" applyBorder="1" applyAlignment="1" applyProtection="1">
      <alignment horizontal="center" vertical="center" wrapText="1"/>
    </xf>
    <xf numFmtId="0" fontId="133" fillId="2" borderId="377" xfId="13" applyNumberFormat="1" applyFont="1" applyFill="1" applyBorder="1" applyAlignment="1" applyProtection="1">
      <alignment horizontal="center" vertical="center" wrapText="1"/>
    </xf>
    <xf numFmtId="0" fontId="133" fillId="2" borderId="389" xfId="13" applyNumberFormat="1" applyFont="1" applyFill="1" applyBorder="1" applyAlignment="1" applyProtection="1">
      <alignment horizontal="center" vertical="center" wrapText="1"/>
    </xf>
    <xf numFmtId="0" fontId="133" fillId="2" borderId="366" xfId="13" applyNumberFormat="1" applyFont="1" applyFill="1" applyBorder="1" applyAlignment="1" applyProtection="1">
      <alignment horizontal="center" vertical="center" wrapText="1"/>
    </xf>
    <xf numFmtId="0" fontId="27" fillId="2" borderId="442" xfId="22" quotePrefix="1" applyFont="1" applyFill="1" applyBorder="1" applyAlignment="1">
      <alignment horizontal="left" vertical="center" wrapText="1"/>
    </xf>
    <xf numFmtId="0" fontId="49" fillId="2" borderId="349" xfId="22" quotePrefix="1" applyFont="1" applyFill="1" applyBorder="1" applyAlignment="1">
      <alignment horizontal="left" vertical="center" wrapText="1"/>
    </xf>
    <xf numFmtId="0" fontId="32" fillId="2" borderId="365" xfId="0" applyFont="1" applyFill="1" applyBorder="1" applyAlignment="1" applyProtection="1">
      <alignment horizontal="center" vertical="center"/>
      <protection locked="0"/>
    </xf>
    <xf numFmtId="0" fontId="32" fillId="2" borderId="389" xfId="0" applyFont="1" applyFill="1" applyBorder="1" applyAlignment="1" applyProtection="1">
      <alignment horizontal="center" vertical="center"/>
      <protection locked="0"/>
    </xf>
    <xf numFmtId="0" fontId="153" fillId="2" borderId="412" xfId="15" applyFont="1" applyFill="1" applyBorder="1" applyAlignment="1" applyProtection="1">
      <alignment horizontal="center" vertical="center" wrapText="1"/>
    </xf>
    <xf numFmtId="0" fontId="153" fillId="2" borderId="424" xfId="15" applyFont="1" applyFill="1" applyBorder="1" applyAlignment="1" applyProtection="1">
      <alignment horizontal="center" vertical="center" wrapText="1"/>
    </xf>
    <xf numFmtId="0" fontId="153" fillId="2" borderId="387" xfId="15" applyFont="1" applyFill="1" applyBorder="1" applyAlignment="1" applyProtection="1">
      <alignment horizontal="center" vertical="center" wrapText="1"/>
    </xf>
    <xf numFmtId="0" fontId="153" fillId="2" borderId="388" xfId="15" applyFont="1" applyFill="1" applyBorder="1" applyAlignment="1" applyProtection="1">
      <alignment horizontal="center" vertical="center" wrapText="1"/>
    </xf>
    <xf numFmtId="0" fontId="154" fillId="2" borderId="387" xfId="13" applyFont="1" applyFill="1" applyBorder="1" applyAlignment="1" applyProtection="1">
      <alignment horizontal="center" vertical="center" wrapText="1"/>
    </xf>
    <xf numFmtId="0" fontId="154" fillId="2" borderId="387" xfId="0" applyFont="1" applyFill="1" applyBorder="1" applyAlignment="1" applyProtection="1">
      <alignment horizontal="center" vertical="center"/>
    </xf>
    <xf numFmtId="0" fontId="25" fillId="2" borderId="417" xfId="13" applyFont="1" applyFill="1" applyBorder="1" applyAlignment="1" applyProtection="1">
      <alignment horizontal="center" vertical="center" wrapText="1"/>
      <protection locked="0"/>
    </xf>
    <xf numFmtId="0" fontId="25" fillId="2" borderId="387" xfId="13" applyFont="1" applyFill="1" applyBorder="1" applyAlignment="1" applyProtection="1">
      <alignment horizontal="center" vertical="center" wrapText="1"/>
      <protection locked="0"/>
    </xf>
    <xf numFmtId="0" fontId="25" fillId="2" borderId="388" xfId="13" applyFont="1" applyFill="1" applyBorder="1" applyAlignment="1" applyProtection="1">
      <alignment horizontal="center" vertical="center" wrapText="1"/>
      <protection locked="0"/>
    </xf>
    <xf numFmtId="0" fontId="154" fillId="2" borderId="384" xfId="13" applyFont="1" applyFill="1" applyBorder="1" applyAlignment="1" applyProtection="1">
      <alignment horizontal="center" vertical="center" wrapText="1"/>
      <protection locked="0"/>
    </xf>
    <xf numFmtId="0" fontId="154" fillId="2" borderId="365" xfId="13" applyFont="1" applyFill="1" applyBorder="1" applyAlignment="1" applyProtection="1">
      <alignment horizontal="center" vertical="center" wrapText="1"/>
    </xf>
    <xf numFmtId="0" fontId="28" fillId="2" borderId="441" xfId="22" quotePrefix="1" applyFont="1" applyFill="1" applyBorder="1" applyAlignment="1" applyProtection="1">
      <alignment vertical="center" wrapText="1"/>
      <protection locked="0"/>
    </xf>
    <xf numFmtId="0" fontId="28" fillId="2" borderId="429" xfId="0" applyFont="1" applyFill="1" applyBorder="1" applyAlignment="1" applyProtection="1">
      <alignment horizontal="left" vertical="center" wrapText="1"/>
      <protection locked="0"/>
    </xf>
    <xf numFmtId="0" fontId="28" fillId="2" borderId="441" xfId="0" applyFont="1" applyFill="1" applyBorder="1" applyAlignment="1" applyProtection="1">
      <alignment horizontal="left" vertical="center" wrapText="1"/>
      <protection locked="0"/>
    </xf>
    <xf numFmtId="0" fontId="28" fillId="2" borderId="441" xfId="22" applyFont="1" applyFill="1" applyBorder="1" applyAlignment="1" applyProtection="1">
      <alignment vertical="center" wrapText="1"/>
      <protection locked="0"/>
    </xf>
    <xf numFmtId="0" fontId="32" fillId="2" borderId="365" xfId="22" applyFont="1" applyFill="1" applyBorder="1" applyAlignment="1" applyProtection="1">
      <alignment horizontal="center" vertical="center" wrapText="1"/>
    </xf>
    <xf numFmtId="0" fontId="32" fillId="2" borderId="389" xfId="22" applyFont="1" applyFill="1" applyBorder="1" applyAlignment="1" applyProtection="1">
      <alignment horizontal="center" vertical="center" wrapText="1"/>
    </xf>
    <xf numFmtId="0" fontId="31" fillId="2" borderId="438" xfId="13" applyFont="1" applyFill="1" applyBorder="1" applyAlignment="1" applyProtection="1">
      <alignment horizontal="center" vertical="center" wrapText="1"/>
    </xf>
    <xf numFmtId="0" fontId="153" fillId="2" borderId="350" xfId="15" applyFont="1" applyFill="1" applyBorder="1" applyAlignment="1" applyProtection="1">
      <alignment horizontal="center" vertical="center" wrapText="1"/>
    </xf>
    <xf numFmtId="0" fontId="153" fillId="2" borderId="350" xfId="0" applyFont="1" applyFill="1" applyBorder="1" applyAlignment="1" applyProtection="1">
      <alignment horizontal="center" vertical="center"/>
      <protection locked="0"/>
    </xf>
    <xf numFmtId="0" fontId="144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132" fillId="2" borderId="0" xfId="0" applyFont="1" applyFill="1" applyAlignment="1" applyProtection="1">
      <alignment vertical="center"/>
      <protection locked="0"/>
    </xf>
    <xf numFmtId="0" fontId="134" fillId="2" borderId="163" xfId="0" applyFont="1" applyFill="1" applyBorder="1" applyAlignment="1" applyProtection="1">
      <alignment horizontal="center" vertical="center" wrapText="1"/>
      <protection locked="0"/>
    </xf>
    <xf numFmtId="0" fontId="132" fillId="2" borderId="429" xfId="15" applyFont="1" applyFill="1" applyBorder="1" applyAlignment="1" applyProtection="1">
      <alignment horizontal="center" vertical="center" wrapText="1"/>
      <protection locked="0"/>
    </xf>
    <xf numFmtId="0" fontId="132" fillId="2" borderId="237" xfId="15" applyFont="1" applyFill="1" applyBorder="1" applyAlignment="1" applyProtection="1">
      <alignment horizontal="center" vertical="center" wrapText="1"/>
      <protection locked="0"/>
    </xf>
    <xf numFmtId="0" fontId="132" fillId="2" borderId="348" xfId="15" applyFont="1" applyFill="1" applyBorder="1" applyAlignment="1" applyProtection="1">
      <alignment horizontal="center" vertical="center" wrapText="1"/>
    </xf>
    <xf numFmtId="0" fontId="132" fillId="2" borderId="366" xfId="15" applyFont="1" applyFill="1" applyBorder="1" applyAlignment="1" applyProtection="1">
      <alignment horizontal="center" vertical="center" wrapText="1"/>
    </xf>
    <xf numFmtId="0" fontId="132" fillId="2" borderId="374" xfId="15" applyFont="1" applyFill="1" applyBorder="1" applyAlignment="1" applyProtection="1">
      <alignment horizontal="center" vertical="center" wrapText="1"/>
    </xf>
    <xf numFmtId="0" fontId="134" fillId="2" borderId="365" xfId="0" applyFont="1" applyFill="1" applyBorder="1" applyAlignment="1" applyProtection="1">
      <alignment horizontal="center" vertical="center" wrapText="1"/>
    </xf>
    <xf numFmtId="0" fontId="134" fillId="2" borderId="377" xfId="0" applyFont="1" applyFill="1" applyBorder="1" applyAlignment="1" applyProtection="1">
      <alignment horizontal="center" vertical="center" wrapText="1"/>
    </xf>
    <xf numFmtId="0" fontId="134" fillId="2" borderId="389" xfId="0" applyFont="1" applyFill="1" applyBorder="1" applyAlignment="1" applyProtection="1">
      <alignment horizontal="center" vertical="center" wrapText="1"/>
    </xf>
    <xf numFmtId="0" fontId="152" fillId="2" borderId="349" xfId="15" quotePrefix="1" applyFont="1" applyFill="1" applyBorder="1" applyAlignment="1">
      <alignment horizontal="left" vertical="center" wrapText="1"/>
    </xf>
    <xf numFmtId="0" fontId="132" fillId="2" borderId="429" xfId="15" quotePrefix="1" applyFont="1" applyFill="1" applyBorder="1" applyAlignment="1">
      <alignment horizontal="left" vertical="center" wrapText="1"/>
    </xf>
    <xf numFmtId="0" fontId="134" fillId="2" borderId="429" xfId="0" applyFont="1" applyFill="1" applyBorder="1" applyAlignment="1" applyProtection="1">
      <alignment horizontal="left" vertical="center" wrapText="1"/>
      <protection locked="0"/>
    </xf>
    <xf numFmtId="0" fontId="133" fillId="2" borderId="365" xfId="0" applyFont="1" applyFill="1" applyBorder="1" applyAlignment="1" applyProtection="1">
      <alignment horizontal="center" vertical="center" wrapText="1"/>
    </xf>
    <xf numFmtId="0" fontId="133" fillId="2" borderId="377" xfId="0" applyFont="1" applyFill="1" applyBorder="1" applyAlignment="1" applyProtection="1">
      <alignment horizontal="center" vertical="center" wrapText="1"/>
    </xf>
    <xf numFmtId="0" fontId="133" fillId="2" borderId="389" xfId="0" applyFont="1" applyFill="1" applyBorder="1" applyAlignment="1" applyProtection="1">
      <alignment horizontal="center" vertical="center" wrapText="1"/>
    </xf>
    <xf numFmtId="0" fontId="132" fillId="2" borderId="163" xfId="13" applyFont="1" applyFill="1" applyBorder="1" applyAlignment="1" applyProtection="1">
      <alignment horizontal="center" vertical="center" wrapText="1"/>
      <protection locked="0"/>
    </xf>
    <xf numFmtId="0" fontId="25" fillId="2" borderId="366" xfId="15" applyFont="1" applyFill="1" applyBorder="1" applyAlignment="1" applyProtection="1">
      <alignment horizontal="center" vertical="center" wrapText="1"/>
    </xf>
    <xf numFmtId="0" fontId="25" fillId="2" borderId="429" xfId="22" quotePrefix="1" applyFont="1" applyFill="1" applyBorder="1" applyAlignment="1">
      <alignment horizontal="left" vertical="center" wrapText="1"/>
    </xf>
    <xf numFmtId="0" fontId="133" fillId="2" borderId="294" xfId="15" applyNumberFormat="1" applyFont="1" applyFill="1" applyBorder="1" applyAlignment="1" applyProtection="1">
      <alignment horizontal="center" vertical="center" wrapText="1"/>
    </xf>
    <xf numFmtId="0" fontId="133" fillId="2" borderId="163" xfId="13" applyNumberFormat="1" applyFont="1" applyFill="1" applyBorder="1" applyAlignment="1" applyProtection="1">
      <alignment horizontal="center" vertical="center" wrapText="1"/>
    </xf>
    <xf numFmtId="0" fontId="8" fillId="2" borderId="183" xfId="12" applyFont="1" applyFill="1" applyBorder="1" applyAlignment="1">
      <alignment horizontal="center"/>
    </xf>
    <xf numFmtId="0" fontId="8" fillId="2" borderId="184" xfId="12" applyFont="1" applyFill="1" applyBorder="1" applyAlignment="1">
      <alignment horizontal="center"/>
    </xf>
    <xf numFmtId="0" fontId="8" fillId="2" borderId="25" xfId="12" applyFont="1" applyFill="1" applyBorder="1" applyAlignment="1">
      <alignment horizontal="center"/>
    </xf>
    <xf numFmtId="0" fontId="8" fillId="2" borderId="26" xfId="12" applyFont="1" applyFill="1" applyBorder="1" applyAlignment="1">
      <alignment horizontal="center"/>
    </xf>
    <xf numFmtId="0" fontId="8" fillId="2" borderId="27" xfId="12" applyFont="1" applyFill="1" applyBorder="1" applyAlignment="1">
      <alignment horizontal="center"/>
    </xf>
    <xf numFmtId="0" fontId="8" fillId="2" borderId="23" xfId="12" applyFont="1" applyFill="1" applyBorder="1" applyAlignment="1">
      <alignment horizontal="center"/>
    </xf>
    <xf numFmtId="0" fontId="8" fillId="2" borderId="49" xfId="12" applyFont="1" applyFill="1" applyBorder="1" applyAlignment="1">
      <alignment horizontal="center"/>
    </xf>
    <xf numFmtId="0" fontId="8" fillId="2" borderId="32" xfId="12" applyFont="1" applyFill="1" applyBorder="1" applyAlignment="1">
      <alignment horizontal="center"/>
    </xf>
    <xf numFmtId="0" fontId="8" fillId="2" borderId="185" xfId="12" applyFont="1" applyFill="1" applyBorder="1" applyAlignment="1">
      <alignment horizontal="center"/>
    </xf>
    <xf numFmtId="0" fontId="8" fillId="2" borderId="153" xfId="12" applyFont="1" applyFill="1" applyBorder="1" applyAlignment="1">
      <alignment horizontal="center"/>
    </xf>
    <xf numFmtId="0" fontId="1" fillId="2" borderId="443" xfId="12" applyFont="1" applyFill="1" applyBorder="1" applyAlignment="1">
      <alignment horizontal="center"/>
    </xf>
    <xf numFmtId="0" fontId="8" fillId="2" borderId="376" xfId="12" applyFont="1" applyFill="1" applyBorder="1" applyAlignment="1">
      <alignment horizontal="center"/>
    </xf>
    <xf numFmtId="0" fontId="8" fillId="2" borderId="364" xfId="12" applyFont="1" applyFill="1" applyBorder="1" applyAlignment="1">
      <alignment horizontal="center"/>
    </xf>
    <xf numFmtId="0" fontId="0" fillId="2" borderId="0" xfId="12" applyFont="1" applyFill="1"/>
    <xf numFmtId="1" fontId="59" fillId="2" borderId="0" xfId="12" applyNumberFormat="1" applyFont="1" applyFill="1"/>
    <xf numFmtId="1" fontId="8" fillId="2" borderId="0" xfId="12" applyNumberFormat="1" applyFont="1" applyFill="1" applyBorder="1" applyAlignment="1">
      <alignment horizontal="center"/>
    </xf>
    <xf numFmtId="0" fontId="8" fillId="2" borderId="421" xfId="12" applyFont="1" applyFill="1" applyBorder="1" applyAlignment="1">
      <alignment horizontal="center"/>
    </xf>
    <xf numFmtId="0" fontId="8" fillId="2" borderId="400" xfId="12" applyFont="1" applyFill="1" applyBorder="1" applyAlignment="1">
      <alignment horizontal="center"/>
    </xf>
    <xf numFmtId="0" fontId="8" fillId="2" borderId="404" xfId="12" applyFont="1" applyFill="1" applyBorder="1" applyAlignment="1">
      <alignment horizontal="center"/>
    </xf>
    <xf numFmtId="0" fontId="127" fillId="0" borderId="0" xfId="9" applyAlignment="1">
      <alignment horizontal="center"/>
    </xf>
    <xf numFmtId="0" fontId="127" fillId="0" borderId="3" xfId="9" applyBorder="1" applyAlignment="1">
      <alignment horizontal="center"/>
    </xf>
    <xf numFmtId="0" fontId="108" fillId="0" borderId="456" xfId="0" applyFont="1" applyFill="1" applyBorder="1" applyAlignment="1">
      <alignment horizontal="center"/>
    </xf>
    <xf numFmtId="0" fontId="108" fillId="0" borderId="467" xfId="0" applyFont="1" applyFill="1" applyBorder="1" applyAlignment="1">
      <alignment horizontal="center"/>
    </xf>
    <xf numFmtId="0" fontId="108" fillId="0" borderId="468" xfId="0" applyFont="1" applyFill="1" applyBorder="1" applyAlignment="1">
      <alignment horizontal="center"/>
    </xf>
    <xf numFmtId="0" fontId="100" fillId="0" borderId="466" xfId="0" applyFont="1" applyFill="1" applyBorder="1" applyAlignment="1">
      <alignment horizontal="center"/>
    </xf>
    <xf numFmtId="0" fontId="100" fillId="0" borderId="469" xfId="0" applyFont="1" applyFill="1" applyBorder="1" applyAlignment="1">
      <alignment horizontal="center"/>
    </xf>
    <xf numFmtId="0" fontId="100" fillId="0" borderId="472" xfId="0" applyFont="1" applyFill="1" applyBorder="1" applyAlignment="1">
      <alignment horizontal="center"/>
    </xf>
    <xf numFmtId="0" fontId="17" fillId="0" borderId="181" xfId="0" applyFont="1" applyFill="1" applyBorder="1" applyAlignment="1">
      <alignment horizontal="center"/>
    </xf>
    <xf numFmtId="0" fontId="17" fillId="0" borderId="182" xfId="0" applyFont="1" applyFill="1" applyBorder="1" applyAlignment="1">
      <alignment horizontal="center"/>
    </xf>
    <xf numFmtId="0" fontId="17" fillId="0" borderId="186" xfId="0" applyFont="1" applyFill="1" applyBorder="1" applyAlignment="1">
      <alignment horizontal="center"/>
    </xf>
    <xf numFmtId="0" fontId="100" fillId="0" borderId="464" xfId="0" applyNumberFormat="1" applyFont="1" applyFill="1" applyBorder="1" applyAlignment="1">
      <alignment horizontal="center" vertical="center"/>
    </xf>
    <xf numFmtId="0" fontId="100" fillId="0" borderId="447" xfId="0" applyNumberFormat="1" applyFont="1" applyFill="1" applyBorder="1" applyAlignment="1">
      <alignment horizontal="center" vertical="center"/>
    </xf>
    <xf numFmtId="0" fontId="100" fillId="0" borderId="465" xfId="0" applyNumberFormat="1" applyFont="1" applyFill="1" applyBorder="1" applyAlignment="1">
      <alignment horizontal="center" vertical="center"/>
    </xf>
    <xf numFmtId="0" fontId="159" fillId="0" borderId="464" xfId="0" applyNumberFormat="1" applyFont="1" applyFill="1" applyBorder="1" applyAlignment="1">
      <alignment horizontal="center" vertical="center"/>
    </xf>
    <xf numFmtId="0" fontId="159" fillId="0" borderId="447" xfId="0" applyNumberFormat="1" applyFont="1" applyFill="1" applyBorder="1" applyAlignment="1">
      <alignment horizontal="center" vertical="center"/>
    </xf>
    <xf numFmtId="0" fontId="87" fillId="0" borderId="464" xfId="0" applyNumberFormat="1" applyFont="1" applyFill="1" applyBorder="1" applyAlignment="1">
      <alignment horizontal="center" vertical="center"/>
    </xf>
    <xf numFmtId="0" fontId="87" fillId="0" borderId="447" xfId="0" applyNumberFormat="1" applyFont="1" applyFill="1" applyBorder="1" applyAlignment="1">
      <alignment horizontal="center" vertical="center"/>
    </xf>
    <xf numFmtId="0" fontId="159" fillId="0" borderId="251" xfId="0" applyNumberFormat="1" applyFont="1" applyFill="1" applyBorder="1" applyAlignment="1">
      <alignment horizontal="center" vertical="center"/>
    </xf>
    <xf numFmtId="0" fontId="159" fillId="0" borderId="253" xfId="0" applyNumberFormat="1" applyFont="1" applyFill="1" applyBorder="1" applyAlignment="1">
      <alignment horizontal="center" vertical="center"/>
    </xf>
    <xf numFmtId="0" fontId="107" fillId="0" borderId="465" xfId="0" applyNumberFormat="1" applyFont="1" applyFill="1" applyBorder="1" applyAlignment="1">
      <alignment horizontal="center" vertical="center"/>
    </xf>
    <xf numFmtId="0" fontId="107" fillId="0" borderId="471" xfId="9" applyFont="1" applyFill="1" applyBorder="1" applyAlignment="1">
      <alignment horizontal="left" vertical="center" wrapText="1"/>
    </xf>
    <xf numFmtId="49" fontId="111" fillId="0" borderId="471" xfId="0" applyNumberFormat="1" applyFont="1" applyFill="1" applyBorder="1" applyAlignment="1">
      <alignment horizontal="left"/>
    </xf>
    <xf numFmtId="0" fontId="17" fillId="0" borderId="471" xfId="0" applyNumberFormat="1" applyFont="1" applyFill="1" applyBorder="1" applyAlignment="1">
      <alignment horizontal="center" vertical="center" wrapText="1"/>
    </xf>
    <xf numFmtId="0" fontId="127" fillId="0" borderId="473" xfId="9" applyNumberFormat="1" applyFont="1" applyFill="1" applyBorder="1" applyAlignment="1">
      <alignment horizontal="center" vertical="center"/>
    </xf>
    <xf numFmtId="0" fontId="82" fillId="0" borderId="463" xfId="9" applyFont="1" applyBorder="1" applyAlignment="1">
      <alignment horizontal="center" vertical="center" wrapText="1"/>
    </xf>
    <xf numFmtId="0" fontId="82" fillId="0" borderId="464" xfId="9" applyFont="1" applyBorder="1" applyAlignment="1">
      <alignment horizontal="center" wrapText="1"/>
    </xf>
    <xf numFmtId="0" fontId="85" fillId="0" borderId="464" xfId="9" applyFont="1" applyBorder="1"/>
    <xf numFmtId="0" fontId="85" fillId="0" borderId="474" xfId="9" applyFont="1" applyBorder="1"/>
    <xf numFmtId="0" fontId="84" fillId="0" borderId="447" xfId="9" applyFont="1" applyBorder="1"/>
    <xf numFmtId="0" fontId="19" fillId="0" borderId="463" xfId="0" applyNumberFormat="1" applyFont="1" applyFill="1" applyBorder="1" applyAlignment="1">
      <alignment horizontal="center"/>
    </xf>
    <xf numFmtId="0" fontId="19" fillId="0" borderId="464" xfId="0" applyNumberFormat="1" applyFont="1" applyFill="1" applyBorder="1" applyAlignment="1">
      <alignment horizontal="center"/>
    </xf>
    <xf numFmtId="0" fontId="19" fillId="0" borderId="464" xfId="9" applyNumberFormat="1" applyFont="1" applyFill="1" applyBorder="1" applyAlignment="1">
      <alignment horizontal="center" vertical="center"/>
    </xf>
    <xf numFmtId="0" fontId="19" fillId="0" borderId="474" xfId="9" applyNumberFormat="1" applyFont="1" applyFill="1" applyBorder="1" applyAlignment="1">
      <alignment horizontal="center" vertical="center"/>
    </xf>
    <xf numFmtId="0" fontId="17" fillId="0" borderId="447" xfId="9" applyNumberFormat="1" applyFont="1" applyFill="1" applyBorder="1" applyAlignment="1">
      <alignment horizontal="center" vertical="center"/>
    </xf>
    <xf numFmtId="0" fontId="19" fillId="0" borderId="465" xfId="0" applyNumberFormat="1" applyFont="1" applyFill="1" applyBorder="1" applyAlignment="1">
      <alignment horizontal="center"/>
    </xf>
    <xf numFmtId="0" fontId="19" fillId="0" borderId="465" xfId="9" applyNumberFormat="1" applyFont="1" applyFill="1" applyBorder="1" applyAlignment="1">
      <alignment horizontal="center" vertical="center"/>
    </xf>
    <xf numFmtId="0" fontId="19" fillId="0" borderId="463" xfId="9" applyNumberFormat="1" applyFont="1" applyFill="1" applyBorder="1" applyAlignment="1">
      <alignment horizontal="center" vertical="center"/>
    </xf>
    <xf numFmtId="0" fontId="19" fillId="0" borderId="463" xfId="0" applyNumberFormat="1" applyFont="1" applyFill="1" applyBorder="1" applyAlignment="1">
      <alignment horizontal="center" vertical="center"/>
    </xf>
    <xf numFmtId="0" fontId="19" fillId="0" borderId="447" xfId="0" applyNumberFormat="1" applyFont="1" applyFill="1" applyBorder="1" applyAlignment="1">
      <alignment horizontal="center" vertical="center"/>
    </xf>
    <xf numFmtId="0" fontId="19" fillId="0" borderId="475" xfId="0" applyNumberFormat="1" applyFont="1" applyFill="1" applyBorder="1" applyAlignment="1">
      <alignment horizontal="center" vertical="center"/>
    </xf>
    <xf numFmtId="0" fontId="19" fillId="2" borderId="463" xfId="0" applyNumberFormat="1" applyFont="1" applyFill="1" applyBorder="1" applyAlignment="1">
      <alignment horizontal="center" vertical="center"/>
    </xf>
    <xf numFmtId="0" fontId="17" fillId="2" borderId="447" xfId="9" applyNumberFormat="1" applyFont="1" applyFill="1" applyBorder="1" applyAlignment="1">
      <alignment horizontal="center" vertical="center"/>
    </xf>
    <xf numFmtId="0" fontId="19" fillId="0" borderId="464" xfId="0" applyNumberFormat="1" applyFont="1" applyFill="1" applyBorder="1" applyAlignment="1">
      <alignment horizontal="center" vertical="center"/>
    </xf>
    <xf numFmtId="0" fontId="19" fillId="0" borderId="474" xfId="0" applyNumberFormat="1" applyFont="1" applyFill="1" applyBorder="1" applyAlignment="1">
      <alignment horizontal="center" vertical="center"/>
    </xf>
    <xf numFmtId="0" fontId="19" fillId="0" borderId="447" xfId="0" applyNumberFormat="1" applyFont="1" applyFill="1" applyBorder="1" applyAlignment="1">
      <alignment horizontal="center"/>
    </xf>
    <xf numFmtId="0" fontId="42" fillId="0" borderId="365" xfId="0" applyFont="1" applyFill="1" applyBorder="1" applyAlignment="1">
      <alignment horizontal="left" vertical="center" wrapText="1"/>
    </xf>
    <xf numFmtId="0" fontId="42" fillId="0" borderId="365" xfId="0" applyFont="1" applyFill="1" applyBorder="1" applyAlignment="1">
      <alignment horizontal="center" vertical="center" wrapText="1"/>
    </xf>
    <xf numFmtId="0" fontId="14" fillId="0" borderId="348" xfId="0" applyFont="1" applyFill="1" applyBorder="1" applyAlignment="1">
      <alignment horizontal="center" vertical="center" wrapText="1"/>
    </xf>
    <xf numFmtId="0" fontId="9" fillId="0" borderId="294" xfId="0" applyFont="1" applyFill="1" applyBorder="1" applyAlignment="1">
      <alignment horizontal="center" vertical="center" wrapText="1"/>
    </xf>
    <xf numFmtId="0" fontId="9" fillId="0" borderId="479" xfId="21" applyFont="1" applyFill="1" applyBorder="1" applyAlignment="1">
      <alignment horizontal="left" vertical="center" textRotation="255" wrapText="1"/>
    </xf>
    <xf numFmtId="0" fontId="9" fillId="0" borderId="479" xfId="15" applyFont="1" applyFill="1" applyBorder="1" applyAlignment="1">
      <alignment horizontal="left" vertical="center" wrapText="1"/>
    </xf>
    <xf numFmtId="0" fontId="22" fillId="0" borderId="480" xfId="0" applyFont="1" applyFill="1" applyBorder="1" applyAlignment="1">
      <alignment horizontal="center" vertical="center" wrapText="1"/>
    </xf>
    <xf numFmtId="0" fontId="22" fillId="0" borderId="479" xfId="0" applyFont="1" applyFill="1" applyBorder="1" applyAlignment="1">
      <alignment horizontal="center" vertical="center" wrapText="1"/>
    </xf>
    <xf numFmtId="0" fontId="22" fillId="0" borderId="237" xfId="0" applyFont="1" applyFill="1" applyBorder="1" applyAlignment="1">
      <alignment horizontal="center" vertical="center" wrapText="1"/>
    </xf>
    <xf numFmtId="0" fontId="22" fillId="0" borderId="294" xfId="0" applyFont="1" applyFill="1" applyBorder="1" applyAlignment="1">
      <alignment horizontal="center" vertical="center" wrapText="1"/>
    </xf>
    <xf numFmtId="0" fontId="11" fillId="0" borderId="237" xfId="11" quotePrefix="1" applyFont="1" applyFill="1" applyBorder="1" applyAlignment="1">
      <alignment horizontal="center" vertical="center" textRotation="255" wrapText="1"/>
    </xf>
    <xf numFmtId="0" fontId="11" fillId="0" borderId="462" xfId="11" quotePrefix="1" applyFont="1" applyFill="1" applyBorder="1" applyAlignment="1">
      <alignment horizontal="center" vertical="center" textRotation="255" wrapText="1"/>
    </xf>
    <xf numFmtId="0" fontId="40" fillId="0" borderId="391" xfId="15" quotePrefix="1" applyFont="1" applyFill="1" applyBorder="1" applyAlignment="1">
      <alignment horizontal="center" vertical="center" wrapText="1"/>
    </xf>
    <xf numFmtId="0" fontId="162" fillId="5" borderId="29" xfId="15" applyFont="1" applyFill="1" applyBorder="1" applyAlignment="1">
      <alignment vertical="center" wrapText="1"/>
    </xf>
    <xf numFmtId="0" fontId="142" fillId="5" borderId="164" xfId="0" applyFont="1" applyFill="1" applyBorder="1" applyAlignment="1">
      <alignment horizontal="left" vertical="center" wrapText="1"/>
    </xf>
    <xf numFmtId="0" fontId="137" fillId="5" borderId="145" xfId="0" applyFont="1" applyFill="1" applyBorder="1" applyAlignment="1">
      <alignment horizontal="center" vertical="center"/>
    </xf>
    <xf numFmtId="0" fontId="137" fillId="5" borderId="146" xfId="0" applyFont="1" applyFill="1" applyBorder="1" applyAlignment="1">
      <alignment horizontal="center" vertical="center"/>
    </xf>
    <xf numFmtId="0" fontId="11" fillId="5" borderId="462" xfId="11" quotePrefix="1" applyFont="1" applyFill="1" applyBorder="1" applyAlignment="1">
      <alignment horizontal="center" vertical="center" textRotation="255" wrapText="1"/>
    </xf>
    <xf numFmtId="0" fontId="40" fillId="5" borderId="444" xfId="13" quotePrefix="1" applyFont="1" applyFill="1" applyBorder="1" applyAlignment="1">
      <alignment horizontal="center" vertical="center" wrapText="1"/>
    </xf>
    <xf numFmtId="0" fontId="57" fillId="2" borderId="237" xfId="0" applyFont="1" applyFill="1" applyBorder="1" applyAlignment="1">
      <alignment horizontal="center" vertical="center"/>
    </xf>
    <xf numFmtId="0" fontId="11" fillId="2" borderId="237" xfId="13" applyFont="1" applyFill="1" applyBorder="1" applyAlignment="1">
      <alignment horizontal="center" vertical="center" wrapText="1"/>
    </xf>
    <xf numFmtId="0" fontId="11" fillId="2" borderId="462" xfId="13" applyFont="1" applyFill="1" applyBorder="1" applyAlignment="1">
      <alignment horizontal="center" vertical="center" wrapText="1"/>
    </xf>
    <xf numFmtId="0" fontId="11" fillId="2" borderId="426" xfId="13" applyFont="1" applyFill="1" applyBorder="1" applyAlignment="1">
      <alignment horizontal="center" vertical="center" wrapText="1"/>
    </xf>
    <xf numFmtId="0" fontId="11" fillId="2" borderId="391" xfId="13" applyFont="1" applyFill="1" applyBorder="1" applyAlignment="1">
      <alignment horizontal="center" vertical="center" wrapText="1"/>
    </xf>
    <xf numFmtId="0" fontId="57" fillId="2" borderId="366" xfId="0" applyFont="1" applyFill="1" applyBorder="1" applyAlignment="1">
      <alignment horizontal="center" vertical="center"/>
    </xf>
    <xf numFmtId="0" fontId="57" fillId="2" borderId="444" xfId="0" applyFont="1" applyFill="1" applyBorder="1" applyAlignment="1">
      <alignment horizontal="center" vertical="center"/>
    </xf>
    <xf numFmtId="0" fontId="11" fillId="2" borderId="366" xfId="13" applyFont="1" applyFill="1" applyBorder="1" applyAlignment="1">
      <alignment horizontal="center" vertical="center" wrapText="1"/>
    </xf>
    <xf numFmtId="0" fontId="11" fillId="2" borderId="444" xfId="13" applyFont="1" applyFill="1" applyBorder="1" applyAlignment="1">
      <alignment horizontal="center" vertical="center" wrapText="1"/>
    </xf>
    <xf numFmtId="0" fontId="11" fillId="2" borderId="445" xfId="13" applyFont="1" applyFill="1" applyBorder="1" applyAlignment="1">
      <alignment horizontal="center" vertical="center" wrapText="1"/>
    </xf>
    <xf numFmtId="0" fontId="40" fillId="2" borderId="445" xfId="15" quotePrefix="1" applyFont="1" applyFill="1" applyBorder="1" applyAlignment="1">
      <alignment horizontal="center" vertical="center" wrapText="1"/>
    </xf>
    <xf numFmtId="0" fontId="40" fillId="2" borderId="426" xfId="15" quotePrefix="1" applyFont="1" applyFill="1" applyBorder="1" applyAlignment="1">
      <alignment horizontal="center" vertical="center" wrapText="1"/>
    </xf>
    <xf numFmtId="0" fontId="131" fillId="2" borderId="391" xfId="0" applyFont="1" applyFill="1" applyBorder="1" applyAlignment="1">
      <alignment horizontal="center" vertical="center" wrapText="1"/>
    </xf>
    <xf numFmtId="0" fontId="40" fillId="2" borderId="237" xfId="13" quotePrefix="1" applyFont="1" applyFill="1" applyBorder="1" applyAlignment="1">
      <alignment horizontal="center" vertical="center" wrapText="1"/>
    </xf>
    <xf numFmtId="0" fontId="72" fillId="5" borderId="491" xfId="0" applyFont="1" applyFill="1" applyBorder="1" applyAlignment="1">
      <alignment horizontal="left" vertical="center" wrapText="1"/>
    </xf>
    <xf numFmtId="0" fontId="58" fillId="10" borderId="28" xfId="0" applyFont="1" applyFill="1" applyBorder="1" applyAlignment="1">
      <alignment horizontal="center" vertical="center" wrapText="1"/>
    </xf>
    <xf numFmtId="0" fontId="58" fillId="10" borderId="34" xfId="0" applyFont="1" applyFill="1" applyBorder="1" applyAlignment="1">
      <alignment horizontal="center" vertical="center" wrapText="1"/>
    </xf>
    <xf numFmtId="0" fontId="58" fillId="10" borderId="43" xfId="0" applyFont="1" applyFill="1" applyBorder="1" applyAlignment="1">
      <alignment horizontal="center" vertical="center" wrapText="1"/>
    </xf>
    <xf numFmtId="0" fontId="75" fillId="5" borderId="494" xfId="15" quotePrefix="1" applyFont="1" applyFill="1" applyBorder="1" applyAlignment="1">
      <alignment vertical="center" wrapText="1"/>
    </xf>
    <xf numFmtId="0" fontId="11" fillId="5" borderId="495" xfId="13" quotePrefix="1" applyFont="1" applyFill="1" applyBorder="1" applyAlignment="1">
      <alignment horizontal="center" vertical="center" wrapText="1"/>
    </xf>
    <xf numFmtId="0" fontId="11" fillId="5" borderId="496" xfId="13" quotePrefix="1" applyFont="1" applyFill="1" applyBorder="1" applyAlignment="1">
      <alignment horizontal="center" vertical="center" wrapText="1"/>
    </xf>
    <xf numFmtId="0" fontId="11" fillId="5" borderId="497" xfId="13" quotePrefix="1" applyFont="1" applyFill="1" applyBorder="1" applyAlignment="1">
      <alignment horizontal="center" vertical="center" wrapText="1"/>
    </xf>
    <xf numFmtId="0" fontId="11" fillId="5" borderId="494" xfId="13" quotePrefix="1" applyFont="1" applyFill="1" applyBorder="1" applyAlignment="1">
      <alignment horizontal="center" vertical="center" wrapText="1"/>
    </xf>
    <xf numFmtId="0" fontId="11" fillId="5" borderId="498" xfId="13" quotePrefix="1" applyFont="1" applyFill="1" applyBorder="1" applyAlignment="1">
      <alignment horizontal="center" vertical="center" wrapText="1"/>
    </xf>
    <xf numFmtId="0" fontId="11" fillId="5" borderId="495" xfId="0" applyFont="1" applyFill="1" applyBorder="1" applyAlignment="1">
      <alignment horizontal="center" wrapText="1"/>
    </xf>
    <xf numFmtId="0" fontId="11" fillId="5" borderId="496" xfId="0" applyFont="1" applyFill="1" applyBorder="1" applyAlignment="1">
      <alignment horizontal="center" wrapText="1"/>
    </xf>
    <xf numFmtId="0" fontId="11" fillId="5" borderId="497" xfId="0" applyFont="1" applyFill="1" applyBorder="1" applyAlignment="1">
      <alignment horizontal="center" wrapText="1"/>
    </xf>
    <xf numFmtId="0" fontId="1" fillId="5" borderId="494" xfId="0" applyFont="1" applyFill="1" applyBorder="1" applyAlignment="1">
      <alignment horizontal="left" vertical="center" wrapText="1"/>
    </xf>
    <xf numFmtId="0" fontId="60" fillId="10" borderId="495" xfId="0" applyFont="1" applyFill="1" applyBorder="1" applyAlignment="1">
      <alignment horizontal="center" vertical="center" wrapText="1"/>
    </xf>
    <xf numFmtId="0" fontId="60" fillId="10" borderId="496" xfId="0" applyFont="1" applyFill="1" applyBorder="1" applyAlignment="1">
      <alignment horizontal="center" vertical="center" wrapText="1"/>
    </xf>
    <xf numFmtId="0" fontId="60" fillId="10" borderId="497" xfId="0" applyFont="1" applyFill="1" applyBorder="1" applyAlignment="1">
      <alignment horizontal="center" vertical="center" wrapText="1"/>
    </xf>
    <xf numFmtId="0" fontId="52" fillId="10" borderId="495" xfId="0" applyFont="1" applyFill="1" applyBorder="1" applyAlignment="1">
      <alignment horizontal="center" vertical="center" wrapText="1"/>
    </xf>
    <xf numFmtId="0" fontId="52" fillId="10" borderId="496" xfId="0" applyFont="1" applyFill="1" applyBorder="1" applyAlignment="1">
      <alignment horizontal="center" vertical="center" wrapText="1"/>
    </xf>
    <xf numFmtId="0" fontId="52" fillId="10" borderId="497" xfId="0" applyFont="1" applyFill="1" applyBorder="1" applyAlignment="1">
      <alignment horizontal="center" vertical="center" wrapText="1"/>
    </xf>
    <xf numFmtId="0" fontId="22" fillId="5" borderId="494" xfId="15" applyFont="1" applyFill="1" applyBorder="1" applyAlignment="1">
      <alignment vertical="center" wrapText="1"/>
    </xf>
    <xf numFmtId="0" fontId="87" fillId="5" borderId="495" xfId="0" applyFont="1" applyFill="1" applyBorder="1" applyAlignment="1">
      <alignment horizontal="center" vertical="center" wrapText="1"/>
    </xf>
    <xf numFmtId="0" fontId="87" fillId="5" borderId="496" xfId="0" applyFont="1" applyFill="1" applyBorder="1" applyAlignment="1">
      <alignment horizontal="center" vertical="center" wrapText="1"/>
    </xf>
    <xf numFmtId="0" fontId="87" fillId="5" borderId="497" xfId="0" applyFont="1" applyFill="1" applyBorder="1" applyAlignment="1">
      <alignment horizontal="center" vertical="center" wrapText="1"/>
    </xf>
    <xf numFmtId="0" fontId="120" fillId="5" borderId="496" xfId="0" applyFont="1" applyFill="1" applyBorder="1" applyAlignment="1">
      <alignment horizontal="center" vertical="center" wrapText="1"/>
    </xf>
    <xf numFmtId="0" fontId="120" fillId="5" borderId="497" xfId="0" applyFont="1" applyFill="1" applyBorder="1" applyAlignment="1">
      <alignment horizontal="center" vertical="center" wrapText="1"/>
    </xf>
    <xf numFmtId="0" fontId="120" fillId="5" borderId="495" xfId="0" applyFont="1" applyFill="1" applyBorder="1" applyAlignment="1">
      <alignment horizontal="center" vertical="center" wrapText="1"/>
    </xf>
    <xf numFmtId="0" fontId="40" fillId="5" borderId="496" xfId="13" quotePrefix="1" applyFont="1" applyFill="1" applyBorder="1" applyAlignment="1">
      <alignment horizontal="center" vertical="center" wrapText="1"/>
    </xf>
    <xf numFmtId="0" fontId="40" fillId="5" borderId="497" xfId="13" quotePrefix="1" applyFont="1" applyFill="1" applyBorder="1" applyAlignment="1">
      <alignment horizontal="center" vertical="center" wrapText="1"/>
    </xf>
    <xf numFmtId="0" fontId="40" fillId="2" borderId="23" xfId="15" quotePrefix="1" applyFont="1" applyFill="1" applyBorder="1" applyAlignment="1">
      <alignment horizontal="center" vertical="center" wrapText="1"/>
    </xf>
    <xf numFmtId="0" fontId="40" fillId="2" borderId="25" xfId="15" quotePrefix="1" applyFont="1" applyFill="1" applyBorder="1" applyAlignment="1">
      <alignment horizontal="center" vertical="center" wrapText="1"/>
    </xf>
    <xf numFmtId="0" fontId="40" fillId="2" borderId="49" xfId="15" quotePrefix="1" applyFont="1" applyFill="1" applyBorder="1" applyAlignment="1">
      <alignment horizontal="center" vertical="center" wrapText="1"/>
    </xf>
    <xf numFmtId="0" fontId="11" fillId="2" borderId="24" xfId="13" applyFont="1" applyFill="1" applyBorder="1" applyAlignment="1">
      <alignment horizontal="center" vertical="center" wrapText="1"/>
    </xf>
    <xf numFmtId="0" fontId="11" fillId="2" borderId="490" xfId="13" applyFont="1" applyFill="1" applyBorder="1" applyAlignment="1">
      <alignment horizontal="center" vertical="center" wrapText="1"/>
    </xf>
    <xf numFmtId="0" fontId="11" fillId="2" borderId="34" xfId="13" applyFont="1" applyFill="1" applyBorder="1" applyAlignment="1">
      <alignment horizontal="center" vertical="center" wrapText="1"/>
    </xf>
    <xf numFmtId="0" fontId="11" fillId="2" borderId="43" xfId="13" applyFont="1" applyFill="1" applyBorder="1" applyAlignment="1">
      <alignment horizontal="center" vertical="center" wrapText="1"/>
    </xf>
    <xf numFmtId="0" fontId="60" fillId="2" borderId="216" xfId="0" applyFont="1" applyFill="1" applyBorder="1" applyAlignment="1">
      <alignment horizontal="left" vertical="center" wrapText="1"/>
    </xf>
    <xf numFmtId="0" fontId="11" fillId="2" borderId="257" xfId="13" quotePrefix="1" applyFont="1" applyFill="1" applyBorder="1" applyAlignment="1">
      <alignment horizontal="center" vertical="center" wrapText="1"/>
    </xf>
    <xf numFmtId="0" fontId="11" fillId="2" borderId="499" xfId="13" quotePrefix="1" applyFont="1" applyFill="1" applyBorder="1" applyAlignment="1">
      <alignment horizontal="center" vertical="center" wrapText="1"/>
    </xf>
    <xf numFmtId="0" fontId="11" fillId="2" borderId="500" xfId="13" quotePrefix="1" applyFont="1" applyFill="1" applyBorder="1" applyAlignment="1">
      <alignment horizontal="center" vertical="center" wrapText="1"/>
    </xf>
    <xf numFmtId="0" fontId="40" fillId="2" borderId="73" xfId="15" applyFont="1" applyFill="1" applyBorder="1" applyAlignment="1">
      <alignment vertical="center" wrapText="1"/>
    </xf>
    <xf numFmtId="0" fontId="40" fillId="2" borderId="50" xfId="15" quotePrefix="1" applyFont="1" applyFill="1" applyBorder="1" applyAlignment="1">
      <alignment horizontal="center" vertical="center" wrapText="1"/>
    </xf>
    <xf numFmtId="0" fontId="40" fillId="2" borderId="51" xfId="15" quotePrefix="1" applyFont="1" applyFill="1" applyBorder="1" applyAlignment="1">
      <alignment horizontal="center" vertical="center" wrapText="1"/>
    </xf>
    <xf numFmtId="0" fontId="40" fillId="2" borderId="53" xfId="15" quotePrefix="1" applyFont="1" applyFill="1" applyBorder="1" applyAlignment="1">
      <alignment horizontal="center" vertical="center" wrapText="1"/>
    </xf>
    <xf numFmtId="0" fontId="60" fillId="2" borderId="478" xfId="0" applyFont="1" applyFill="1" applyBorder="1" applyAlignment="1">
      <alignment horizontal="left" vertical="center" wrapText="1"/>
    </xf>
    <xf numFmtId="0" fontId="60" fillId="2" borderId="480" xfId="0" applyFont="1" applyFill="1" applyBorder="1" applyAlignment="1">
      <alignment horizontal="center" vertical="center" wrapText="1"/>
    </xf>
    <xf numFmtId="0" fontId="60" fillId="2" borderId="162" xfId="0" applyFont="1" applyFill="1" applyBorder="1" applyAlignment="1">
      <alignment horizontal="center" vertical="center" wrapText="1"/>
    </xf>
    <xf numFmtId="0" fontId="60" fillId="2" borderId="163" xfId="0" applyFont="1" applyFill="1" applyBorder="1" applyAlignment="1">
      <alignment horizontal="center" vertical="center" wrapText="1"/>
    </xf>
    <xf numFmtId="0" fontId="147" fillId="2" borderId="499" xfId="13" quotePrefix="1" applyFont="1" applyFill="1" applyBorder="1" applyAlignment="1">
      <alignment horizontal="center" vertical="center" wrapText="1"/>
    </xf>
    <xf numFmtId="0" fontId="60" fillId="2" borderId="494" xfId="0" applyFont="1" applyFill="1" applyBorder="1" applyAlignment="1">
      <alignment horizontal="left" vertical="center"/>
    </xf>
    <xf numFmtId="0" fontId="60" fillId="2" borderId="495" xfId="0" applyFont="1" applyFill="1" applyBorder="1" applyAlignment="1">
      <alignment horizontal="center" vertical="center" wrapText="1"/>
    </xf>
    <xf numFmtId="0" fontId="60" fillId="2" borderId="496" xfId="0" applyFont="1" applyFill="1" applyBorder="1" applyAlignment="1">
      <alignment horizontal="center" vertical="center" wrapText="1"/>
    </xf>
    <xf numFmtId="0" fontId="60" fillId="2" borderId="497" xfId="0" applyFont="1" applyFill="1" applyBorder="1" applyAlignment="1">
      <alignment horizontal="center" vertical="center" wrapText="1"/>
    </xf>
    <xf numFmtId="0" fontId="63" fillId="5" borderId="144" xfId="11" quotePrefix="1" applyFont="1" applyFill="1" applyBorder="1" applyAlignment="1">
      <alignment horizontal="center" vertical="center" wrapText="1"/>
    </xf>
    <xf numFmtId="0" fontId="63" fillId="5" borderId="140" xfId="11" quotePrefix="1" applyFont="1" applyFill="1" applyBorder="1" applyAlignment="1">
      <alignment horizontal="center" vertical="center" wrapText="1"/>
    </xf>
    <xf numFmtId="0" fontId="63" fillId="5" borderId="190" xfId="11" quotePrefix="1" applyFont="1" applyFill="1" applyBorder="1" applyAlignment="1">
      <alignment horizontal="center" vertical="center" wrapText="1"/>
    </xf>
    <xf numFmtId="0" fontId="63" fillId="5" borderId="141" xfId="11" quotePrefix="1" applyFont="1" applyFill="1" applyBorder="1" applyAlignment="1">
      <alignment horizontal="center" vertical="center" wrapText="1"/>
    </xf>
    <xf numFmtId="0" fontId="60" fillId="2" borderId="29" xfId="0" applyFont="1" applyFill="1" applyBorder="1" applyAlignment="1">
      <alignment horizontal="left" vertical="center" wrapText="1"/>
    </xf>
    <xf numFmtId="0" fontId="40" fillId="2" borderId="34" xfId="13" quotePrefix="1" applyFont="1" applyFill="1" applyBorder="1" applyAlignment="1">
      <alignment horizontal="center" vertical="center" wrapText="1"/>
    </xf>
    <xf numFmtId="0" fontId="11" fillId="2" borderId="28" xfId="13" applyFont="1" applyFill="1" applyBorder="1" applyAlignment="1">
      <alignment horizontal="center" vertical="center" wrapText="1"/>
    </xf>
    <xf numFmtId="0" fontId="40" fillId="2" borderId="413" xfId="15" applyFont="1" applyFill="1" applyBorder="1" applyAlignment="1">
      <alignment vertical="center" wrapText="1"/>
    </xf>
    <xf numFmtId="0" fontId="11" fillId="2" borderId="488" xfId="13" applyFont="1" applyFill="1" applyBorder="1" applyAlignment="1">
      <alignment horizontal="center" vertical="center" wrapText="1"/>
    </xf>
    <xf numFmtId="0" fontId="11" fillId="2" borderId="489" xfId="13" applyFont="1" applyFill="1" applyBorder="1" applyAlignment="1">
      <alignment horizontal="center" vertical="center" wrapText="1"/>
    </xf>
    <xf numFmtId="0" fontId="11" fillId="2" borderId="494" xfId="15" applyFont="1" applyFill="1" applyBorder="1" applyAlignment="1">
      <alignment vertical="center" wrapText="1"/>
    </xf>
    <xf numFmtId="0" fontId="40" fillId="2" borderId="495" xfId="13" quotePrefix="1" applyFont="1" applyFill="1" applyBorder="1" applyAlignment="1">
      <alignment horizontal="center" vertical="center" wrapText="1"/>
    </xf>
    <xf numFmtId="0" fontId="40" fillId="2" borderId="496" xfId="13" quotePrefix="1" applyFont="1" applyFill="1" applyBorder="1" applyAlignment="1">
      <alignment horizontal="center" vertical="center" wrapText="1"/>
    </xf>
    <xf numFmtId="0" fontId="40" fillId="2" borderId="497" xfId="13" quotePrefix="1" applyFont="1" applyFill="1" applyBorder="1" applyAlignment="1">
      <alignment horizontal="center" vertical="center" wrapText="1"/>
    </xf>
    <xf numFmtId="0" fontId="11" fillId="2" borderId="491" xfId="15" quotePrefix="1" applyFont="1" applyFill="1" applyBorder="1" applyAlignment="1">
      <alignment vertical="center" wrapText="1"/>
    </xf>
    <xf numFmtId="0" fontId="40" fillId="2" borderId="28" xfId="13" applyFont="1" applyFill="1" applyBorder="1" applyAlignment="1">
      <alignment horizontal="center" vertical="center" wrapText="1"/>
    </xf>
    <xf numFmtId="0" fontId="40" fillId="2" borderId="34" xfId="13" applyFont="1" applyFill="1" applyBorder="1" applyAlignment="1">
      <alignment horizontal="center" vertical="center" wrapText="1"/>
    </xf>
    <xf numFmtId="0" fontId="57" fillId="2" borderId="413" xfId="15" applyFont="1" applyFill="1" applyBorder="1" applyAlignment="1">
      <alignment vertical="center" wrapText="1"/>
    </xf>
    <xf numFmtId="0" fontId="40" fillId="2" borderId="445" xfId="15" applyFont="1" applyFill="1" applyBorder="1" applyAlignment="1">
      <alignment horizontal="center" vertical="center" wrapText="1"/>
    </xf>
    <xf numFmtId="0" fontId="57" fillId="2" borderId="492" xfId="15" applyFont="1" applyFill="1" applyBorder="1" applyAlignment="1">
      <alignment vertical="center" wrapText="1"/>
    </xf>
    <xf numFmtId="0" fontId="40" fillId="2" borderId="488" xfId="15" applyFont="1" applyFill="1" applyBorder="1" applyAlignment="1">
      <alignment horizontal="center" vertical="center" wrapText="1"/>
    </xf>
    <xf numFmtId="0" fontId="40" fillId="2" borderId="489" xfId="15" applyFont="1" applyFill="1" applyBorder="1" applyAlignment="1">
      <alignment horizontal="center" vertical="center" wrapText="1"/>
    </xf>
    <xf numFmtId="0" fontId="40" fillId="2" borderId="490" xfId="15" applyFont="1" applyFill="1" applyBorder="1" applyAlignment="1">
      <alignment horizontal="center" vertical="center" wrapText="1"/>
    </xf>
    <xf numFmtId="0" fontId="40" fillId="2" borderId="495" xfId="13" applyFont="1" applyFill="1" applyBorder="1" applyAlignment="1">
      <alignment horizontal="center" vertical="center" wrapText="1"/>
    </xf>
    <xf numFmtId="0" fontId="40" fillId="2" borderId="496" xfId="13" applyFont="1" applyFill="1" applyBorder="1" applyAlignment="1">
      <alignment horizontal="center" vertical="center" wrapText="1"/>
    </xf>
    <xf numFmtId="0" fontId="40" fillId="2" borderId="497" xfId="13" applyFont="1" applyFill="1" applyBorder="1" applyAlignment="1">
      <alignment horizontal="center" vertical="center" wrapText="1"/>
    </xf>
    <xf numFmtId="0" fontId="57" fillId="2" borderId="493" xfId="0" applyFont="1" applyFill="1" applyBorder="1" applyAlignment="1">
      <alignment horizontal="center" vertical="center"/>
    </xf>
    <xf numFmtId="0" fontId="57" fillId="2" borderId="387" xfId="0" applyFont="1" applyFill="1" applyBorder="1" applyAlignment="1">
      <alignment horizontal="center" vertical="center"/>
    </xf>
    <xf numFmtId="0" fontId="40" fillId="2" borderId="388" xfId="15" applyFont="1" applyFill="1" applyBorder="1" applyAlignment="1">
      <alignment horizontal="center" vertical="center" wrapText="1"/>
    </xf>
    <xf numFmtId="0" fontId="11" fillId="2" borderId="493" xfId="13" applyFont="1" applyFill="1" applyBorder="1" applyAlignment="1">
      <alignment horizontal="center" vertical="center" wrapText="1"/>
    </xf>
    <xf numFmtId="0" fontId="11" fillId="2" borderId="387" xfId="13" applyFont="1" applyFill="1" applyBorder="1" applyAlignment="1">
      <alignment horizontal="center" vertical="center" wrapText="1"/>
    </xf>
    <xf numFmtId="0" fontId="11" fillId="2" borderId="388" xfId="13" applyFont="1" applyFill="1" applyBorder="1" applyAlignment="1">
      <alignment horizontal="center" vertical="center" wrapText="1"/>
    </xf>
    <xf numFmtId="0" fontId="11" fillId="2" borderId="216" xfId="15" quotePrefix="1" applyFont="1" applyFill="1" applyBorder="1" applyAlignment="1">
      <alignment vertical="center" wrapText="1"/>
    </xf>
    <xf numFmtId="0" fontId="11" fillId="2" borderId="257" xfId="13" applyFont="1" applyFill="1" applyBorder="1" applyAlignment="1">
      <alignment horizontal="center" vertical="center" wrapText="1"/>
    </xf>
    <xf numFmtId="0" fontId="11" fillId="2" borderId="499" xfId="13" applyFont="1" applyFill="1" applyBorder="1" applyAlignment="1">
      <alignment horizontal="center" vertical="center" wrapText="1"/>
    </xf>
    <xf numFmtId="0" fontId="11" fillId="2" borderId="500" xfId="13" applyFont="1" applyFill="1" applyBorder="1" applyAlignment="1">
      <alignment horizontal="center" vertical="center" wrapText="1"/>
    </xf>
    <xf numFmtId="0" fontId="40" fillId="2" borderId="50" xfId="15" applyFont="1" applyFill="1" applyBorder="1" applyAlignment="1">
      <alignment horizontal="center" vertical="center" wrapText="1"/>
    </xf>
    <xf numFmtId="0" fontId="40" fillId="2" borderId="51" xfId="15" applyFont="1" applyFill="1" applyBorder="1" applyAlignment="1">
      <alignment horizontal="center" vertical="center" wrapText="1"/>
    </xf>
    <xf numFmtId="0" fontId="40" fillId="2" borderId="53" xfId="15" applyFont="1" applyFill="1" applyBorder="1" applyAlignment="1">
      <alignment horizontal="center" vertical="center" wrapText="1"/>
    </xf>
    <xf numFmtId="0" fontId="63" fillId="5" borderId="76" xfId="11" quotePrefix="1" applyFont="1" applyFill="1" applyBorder="1" applyAlignment="1">
      <alignment horizontal="center" vertical="center" wrapText="1"/>
    </xf>
    <xf numFmtId="0" fontId="63" fillId="5" borderId="1" xfId="11" quotePrefix="1" applyFont="1" applyFill="1" applyBorder="1" applyAlignment="1">
      <alignment horizontal="center" vertical="center" wrapText="1"/>
    </xf>
    <xf numFmtId="0" fontId="63" fillId="5" borderId="38" xfId="11" quotePrefix="1" applyFont="1" applyFill="1" applyBorder="1" applyAlignment="1">
      <alignment horizontal="center" vertical="center" wrapText="1"/>
    </xf>
    <xf numFmtId="0" fontId="63" fillId="5" borderId="2" xfId="11" quotePrefix="1" applyFont="1" applyFill="1" applyBorder="1" applyAlignment="1">
      <alignment horizontal="center" vertical="center" wrapText="1"/>
    </xf>
    <xf numFmtId="0" fontId="133" fillId="2" borderId="444" xfId="13" applyNumberFormat="1" applyFont="1" applyFill="1" applyBorder="1" applyAlignment="1" applyProtection="1">
      <alignment horizontal="center" vertical="center" wrapText="1"/>
    </xf>
    <xf numFmtId="0" fontId="24" fillId="5" borderId="0" xfId="0" applyFont="1" applyFill="1" applyAlignment="1">
      <alignment horizontal="center" vertical="center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1" fillId="2" borderId="401" xfId="13" quotePrefix="1" applyFont="1" applyFill="1" applyBorder="1" applyAlignment="1" applyProtection="1">
      <alignment horizontal="center" vertical="center" wrapText="1"/>
      <protection locked="0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133" fillId="2" borderId="0" xfId="0" applyFont="1" applyFill="1" applyBorder="1" applyAlignment="1" applyProtection="1">
      <alignment horizontal="center" vertical="center" wrapText="1"/>
      <protection locked="0"/>
    </xf>
    <xf numFmtId="0" fontId="14" fillId="5" borderId="511" xfId="4" quotePrefix="1" applyFont="1" applyFill="1" applyBorder="1" applyAlignment="1">
      <alignment horizontal="centerContinuous" vertical="center" wrapText="1"/>
    </xf>
    <xf numFmtId="0" fontId="14" fillId="5" borderId="348" xfId="4" quotePrefix="1" applyFont="1" applyFill="1" applyBorder="1" applyAlignment="1">
      <alignment horizontal="centerContinuous" vertical="center" wrapText="1"/>
    </xf>
    <xf numFmtId="0" fontId="14" fillId="5" borderId="365" xfId="11" quotePrefix="1" applyFont="1" applyFill="1" applyBorder="1" applyAlignment="1">
      <alignment horizontal="center" vertical="center" wrapText="1"/>
    </xf>
    <xf numFmtId="0" fontId="14" fillId="5" borderId="377" xfId="11" quotePrefix="1" applyFont="1" applyFill="1" applyBorder="1" applyAlignment="1">
      <alignment horizontal="center" vertical="center" wrapText="1"/>
    </xf>
    <xf numFmtId="0" fontId="14" fillId="5" borderId="389" xfId="11" quotePrefix="1" applyFont="1" applyFill="1" applyBorder="1" applyAlignment="1">
      <alignment horizontal="center" vertical="center" wrapText="1"/>
    </xf>
    <xf numFmtId="0" fontId="14" fillId="5" borderId="390" xfId="11" quotePrefix="1" applyFont="1" applyFill="1" applyBorder="1" applyAlignment="1">
      <alignment horizontal="center" vertical="center" wrapText="1"/>
    </xf>
    <xf numFmtId="0" fontId="14" fillId="5" borderId="391" xfId="11" quotePrefix="1" applyFont="1" applyFill="1" applyBorder="1" applyAlignment="1">
      <alignment horizontal="center" vertical="center" wrapText="1"/>
    </xf>
    <xf numFmtId="0" fontId="14" fillId="5" borderId="392" xfId="11" quotePrefix="1" applyFont="1" applyFill="1" applyBorder="1" applyAlignment="1">
      <alignment horizontal="center" vertical="center" wrapText="1"/>
    </xf>
    <xf numFmtId="0" fontId="74" fillId="5" borderId="511" xfId="15" quotePrefix="1" applyFont="1" applyFill="1" applyBorder="1" applyAlignment="1">
      <alignment vertical="center" wrapText="1"/>
    </xf>
    <xf numFmtId="0" fontId="42" fillId="5" borderId="512" xfId="15" quotePrefix="1" applyFont="1" applyFill="1" applyBorder="1" applyAlignment="1">
      <alignment horizontal="center" vertical="center" wrapText="1"/>
    </xf>
    <xf numFmtId="0" fontId="42" fillId="5" borderId="513" xfId="15" quotePrefix="1" applyFont="1" applyFill="1" applyBorder="1" applyAlignment="1">
      <alignment horizontal="center" vertical="center" wrapText="1"/>
    </xf>
    <xf numFmtId="0" fontId="74" fillId="5" borderId="514" xfId="15" quotePrefix="1" applyFont="1" applyFill="1" applyBorder="1" applyAlignment="1">
      <alignment horizontal="center" vertical="center" wrapText="1"/>
    </xf>
    <xf numFmtId="0" fontId="74" fillId="5" borderId="516" xfId="15" quotePrefix="1" applyFont="1" applyFill="1" applyBorder="1" applyAlignment="1">
      <alignment horizontal="center" vertical="center" wrapText="1"/>
    </xf>
    <xf numFmtId="0" fontId="70" fillId="5" borderId="512" xfId="0" applyFont="1" applyFill="1" applyBorder="1" applyAlignment="1">
      <alignment horizontal="center" vertical="center" wrapText="1"/>
    </xf>
    <xf numFmtId="0" fontId="70" fillId="5" borderId="513" xfId="0" applyFont="1" applyFill="1" applyBorder="1" applyAlignment="1">
      <alignment horizontal="center" vertical="center" wrapText="1"/>
    </xf>
    <xf numFmtId="0" fontId="70" fillId="5" borderId="514" xfId="0" applyFont="1" applyFill="1" applyBorder="1" applyAlignment="1">
      <alignment horizontal="center" vertical="center" wrapText="1"/>
    </xf>
    <xf numFmtId="0" fontId="42" fillId="5" borderId="374" xfId="15" applyFont="1" applyFill="1" applyBorder="1" applyAlignment="1">
      <alignment vertical="center" wrapText="1"/>
    </xf>
    <xf numFmtId="0" fontId="42" fillId="5" borderId="364" xfId="15" quotePrefix="1" applyFont="1" applyFill="1" applyBorder="1" applyAlignment="1">
      <alignment horizontal="center" vertical="center" wrapText="1"/>
    </xf>
    <xf numFmtId="0" fontId="42" fillId="5" borderId="400" xfId="15" quotePrefix="1" applyFont="1" applyFill="1" applyBorder="1" applyAlignment="1">
      <alignment horizontal="center" vertical="center" wrapText="1"/>
    </xf>
    <xf numFmtId="0" fontId="74" fillId="5" borderId="411" xfId="15" quotePrefix="1" applyFont="1" applyFill="1" applyBorder="1" applyAlignment="1">
      <alignment horizontal="center" vertical="center" wrapText="1"/>
    </xf>
    <xf numFmtId="0" fontId="74" fillId="5" borderId="405" xfId="15" quotePrefix="1" applyFont="1" applyFill="1" applyBorder="1" applyAlignment="1">
      <alignment horizontal="center" vertical="center" wrapText="1"/>
    </xf>
    <xf numFmtId="0" fontId="70" fillId="5" borderId="364" xfId="0" applyFont="1" applyFill="1" applyBorder="1" applyAlignment="1">
      <alignment horizontal="center" vertical="center" wrapText="1"/>
    </xf>
    <xf numFmtId="0" fontId="70" fillId="5" borderId="400" xfId="0" applyFont="1" applyFill="1" applyBorder="1" applyAlignment="1">
      <alignment horizontal="center" vertical="center" wrapText="1"/>
    </xf>
    <xf numFmtId="0" fontId="70" fillId="5" borderId="411" xfId="0" applyFont="1" applyFill="1" applyBorder="1" applyAlignment="1">
      <alignment horizontal="center" vertical="center" wrapText="1"/>
    </xf>
    <xf numFmtId="0" fontId="42" fillId="5" borderId="374" xfId="3" applyFont="1" applyFill="1" applyBorder="1" applyAlignment="1">
      <alignment vertical="center" wrapText="1"/>
    </xf>
    <xf numFmtId="0" fontId="42" fillId="5" borderId="425" xfId="3" applyFont="1" applyFill="1" applyBorder="1" applyAlignment="1">
      <alignment vertical="center" wrapText="1"/>
    </xf>
    <xf numFmtId="0" fontId="42" fillId="5" borderId="391" xfId="15" quotePrefix="1" applyFont="1" applyFill="1" applyBorder="1" applyAlignment="1">
      <alignment horizontal="center" vertical="center" wrapText="1"/>
    </xf>
    <xf numFmtId="0" fontId="42" fillId="5" borderId="390" xfId="13" quotePrefix="1" applyFont="1" applyFill="1" applyBorder="1" applyAlignment="1">
      <alignment horizontal="center" vertical="center" wrapText="1"/>
    </xf>
    <xf numFmtId="0" fontId="42" fillId="5" borderId="391" xfId="13" quotePrefix="1" applyFont="1" applyFill="1" applyBorder="1" applyAlignment="1">
      <alignment horizontal="center" vertical="center" wrapText="1"/>
    </xf>
    <xf numFmtId="0" fontId="74" fillId="5" borderId="392" xfId="15" quotePrefix="1" applyFont="1" applyFill="1" applyBorder="1" applyAlignment="1">
      <alignment horizontal="center" vertical="center" wrapText="1"/>
    </xf>
    <xf numFmtId="0" fontId="74" fillId="5" borderId="380" xfId="15" quotePrefix="1" applyFont="1" applyFill="1" applyBorder="1" applyAlignment="1">
      <alignment horizontal="center" vertical="center" wrapText="1"/>
    </xf>
    <xf numFmtId="0" fontId="70" fillId="5" borderId="390" xfId="0" applyFont="1" applyFill="1" applyBorder="1" applyAlignment="1">
      <alignment horizontal="center" vertical="center" wrapText="1"/>
    </xf>
    <xf numFmtId="0" fontId="70" fillId="5" borderId="391" xfId="0" applyFont="1" applyFill="1" applyBorder="1" applyAlignment="1">
      <alignment horizontal="center" vertical="center" wrapText="1"/>
    </xf>
    <xf numFmtId="0" fontId="70" fillId="5" borderId="392" xfId="0" applyFont="1" applyFill="1" applyBorder="1" applyAlignment="1">
      <alignment horizontal="center" vertical="center" wrapText="1"/>
    </xf>
    <xf numFmtId="0" fontId="70" fillId="5" borderId="517" xfId="0" applyFont="1" applyFill="1" applyBorder="1" applyAlignment="1">
      <alignment horizontal="left" vertical="center" wrapText="1"/>
    </xf>
    <xf numFmtId="0" fontId="42" fillId="5" borderId="518" xfId="15" quotePrefix="1" applyFont="1" applyFill="1" applyBorder="1" applyAlignment="1">
      <alignment horizontal="center" vertical="center" wrapText="1"/>
    </xf>
    <xf numFmtId="0" fontId="74" fillId="5" borderId="519" xfId="13" quotePrefix="1" applyFont="1" applyFill="1" applyBorder="1" applyAlignment="1">
      <alignment horizontal="center" vertical="center" wrapText="1"/>
    </xf>
    <xf numFmtId="0" fontId="74" fillId="5" borderId="518" xfId="13" quotePrefix="1" applyFont="1" applyFill="1" applyBorder="1" applyAlignment="1">
      <alignment horizontal="center" vertical="center" wrapText="1"/>
    </xf>
    <xf numFmtId="0" fontId="74" fillId="5" borderId="520" xfId="13" quotePrefix="1" applyFont="1" applyFill="1" applyBorder="1" applyAlignment="1">
      <alignment horizontal="center" vertical="center" wrapText="1"/>
    </xf>
    <xf numFmtId="0" fontId="74" fillId="5" borderId="521" xfId="13" quotePrefix="1" applyFont="1" applyFill="1" applyBorder="1" applyAlignment="1">
      <alignment horizontal="center" vertical="center" wrapText="1"/>
    </xf>
    <xf numFmtId="0" fontId="74" fillId="5" borderId="519" xfId="13" applyFont="1" applyFill="1" applyBorder="1" applyAlignment="1">
      <alignment horizontal="center" vertical="center" wrapText="1"/>
    </xf>
    <xf numFmtId="0" fontId="74" fillId="5" borderId="518" xfId="13" applyFont="1" applyFill="1" applyBorder="1" applyAlignment="1">
      <alignment horizontal="center" vertical="center" wrapText="1"/>
    </xf>
    <xf numFmtId="0" fontId="70" fillId="5" borderId="520" xfId="0" applyFont="1" applyFill="1" applyBorder="1" applyAlignment="1">
      <alignment horizontal="center" vertical="center" wrapText="1"/>
    </xf>
    <xf numFmtId="0" fontId="70" fillId="5" borderId="243" xfId="0" applyFont="1" applyFill="1" applyBorder="1" applyAlignment="1">
      <alignment horizontal="left" vertical="center" wrapText="1"/>
    </xf>
    <xf numFmtId="0" fontId="14" fillId="5" borderId="366" xfId="13" quotePrefix="1" applyFont="1" applyFill="1" applyBorder="1" applyAlignment="1">
      <alignment horizontal="center" vertical="center" wrapText="1"/>
    </xf>
    <xf numFmtId="0" fontId="14" fillId="5" borderId="444" xfId="13" quotePrefix="1" applyFont="1" applyFill="1" applyBorder="1" applyAlignment="1">
      <alignment horizontal="center" vertical="center" wrapText="1"/>
    </xf>
    <xf numFmtId="0" fontId="74" fillId="5" borderId="445" xfId="13" quotePrefix="1" applyFont="1" applyFill="1" applyBorder="1" applyAlignment="1">
      <alignment horizontal="center" vertical="center" wrapText="1"/>
    </xf>
    <xf numFmtId="0" fontId="74" fillId="5" borderId="427" xfId="13" quotePrefix="1" applyFont="1" applyFill="1" applyBorder="1" applyAlignment="1">
      <alignment horizontal="center" vertical="center" wrapText="1"/>
    </xf>
    <xf numFmtId="0" fontId="70" fillId="5" borderId="374" xfId="0" applyFont="1" applyFill="1" applyBorder="1" applyAlignment="1">
      <alignment horizontal="left" vertical="center" wrapText="1"/>
    </xf>
    <xf numFmtId="0" fontId="14" fillId="5" borderId="364" xfId="15" quotePrefix="1" applyFont="1" applyFill="1" applyBorder="1" applyAlignment="1">
      <alignment horizontal="center" vertical="center" wrapText="1"/>
    </xf>
    <xf numFmtId="0" fontId="14" fillId="5" borderId="400" xfId="15" quotePrefix="1" applyFont="1" applyFill="1" applyBorder="1" applyAlignment="1">
      <alignment horizontal="center" vertical="center" wrapText="1"/>
    </xf>
    <xf numFmtId="0" fontId="14" fillId="5" borderId="364" xfId="13" quotePrefix="1" applyFont="1" applyFill="1" applyBorder="1" applyAlignment="1">
      <alignment horizontal="center" vertical="center" wrapText="1"/>
    </xf>
    <xf numFmtId="0" fontId="42" fillId="5" borderId="400" xfId="13" quotePrefix="1" applyFont="1" applyFill="1" applyBorder="1" applyAlignment="1">
      <alignment horizontal="center" vertical="center" wrapText="1"/>
    </xf>
    <xf numFmtId="0" fontId="74" fillId="5" borderId="411" xfId="13" quotePrefix="1" applyFont="1" applyFill="1" applyBorder="1" applyAlignment="1">
      <alignment horizontal="center" vertical="center" wrapText="1"/>
    </xf>
    <xf numFmtId="0" fontId="74" fillId="5" borderId="517" xfId="15" quotePrefix="1" applyFont="1" applyFill="1" applyBorder="1" applyAlignment="1">
      <alignment vertical="center" wrapText="1"/>
    </xf>
    <xf numFmtId="0" fontId="74" fillId="5" borderId="519" xfId="15" quotePrefix="1" applyFont="1" applyFill="1" applyBorder="1" applyAlignment="1">
      <alignment horizontal="center" vertical="center" wrapText="1"/>
    </xf>
    <xf numFmtId="0" fontId="74" fillId="5" borderId="518" xfId="15" quotePrefix="1" applyFont="1" applyFill="1" applyBorder="1" applyAlignment="1">
      <alignment horizontal="center" vertical="center" wrapText="1"/>
    </xf>
    <xf numFmtId="0" fontId="74" fillId="5" borderId="520" xfId="15" quotePrefix="1" applyFont="1" applyFill="1" applyBorder="1" applyAlignment="1">
      <alignment horizontal="center" vertical="center" wrapText="1"/>
    </xf>
    <xf numFmtId="0" fontId="74" fillId="5" borderId="522" xfId="15" applyFont="1" applyFill="1" applyBorder="1" applyAlignment="1">
      <alignment vertical="center" wrapText="1"/>
    </xf>
    <xf numFmtId="0" fontId="42" fillId="5" borderId="515" xfId="15" quotePrefix="1" applyFont="1" applyFill="1" applyBorder="1" applyAlignment="1">
      <alignment horizontal="center" vertical="center" wrapText="1"/>
    </xf>
    <xf numFmtId="0" fontId="70" fillId="5" borderId="448" xfId="0" applyFont="1" applyFill="1" applyBorder="1" applyAlignment="1">
      <alignment horizontal="center" vertical="center" wrapText="1"/>
    </xf>
    <xf numFmtId="0" fontId="70" fillId="5" borderId="444" xfId="0" applyFont="1" applyFill="1" applyBorder="1" applyAlignment="1">
      <alignment horizontal="center" vertical="center" wrapText="1"/>
    </xf>
    <xf numFmtId="0" fontId="70" fillId="5" borderId="445" xfId="0" applyFont="1" applyFill="1" applyBorder="1" applyAlignment="1">
      <alignment horizontal="center" vertical="center" wrapText="1"/>
    </xf>
    <xf numFmtId="0" fontId="42" fillId="5" borderId="421" xfId="15" applyFont="1" applyFill="1" applyBorder="1" applyAlignment="1">
      <alignment vertical="center" wrapText="1"/>
    </xf>
    <xf numFmtId="0" fontId="42" fillId="5" borderId="411" xfId="15" quotePrefix="1" applyFont="1" applyFill="1" applyBorder="1" applyAlignment="1">
      <alignment horizontal="center" vertical="center" wrapText="1"/>
    </xf>
    <xf numFmtId="0" fontId="42" fillId="5" borderId="404" xfId="15" quotePrefix="1" applyFont="1" applyFill="1" applyBorder="1" applyAlignment="1">
      <alignment horizontal="center" vertical="center" wrapText="1"/>
    </xf>
    <xf numFmtId="0" fontId="74" fillId="5" borderId="400" xfId="15" quotePrefix="1" applyFont="1" applyFill="1" applyBorder="1" applyAlignment="1">
      <alignment horizontal="center" vertical="center" wrapText="1"/>
    </xf>
    <xf numFmtId="0" fontId="74" fillId="5" borderId="375" xfId="15" quotePrefix="1" applyFont="1" applyFill="1" applyBorder="1" applyAlignment="1">
      <alignment horizontal="center" vertical="center" wrapText="1"/>
    </xf>
    <xf numFmtId="0" fontId="70" fillId="5" borderId="404" xfId="0" applyFont="1" applyFill="1" applyBorder="1" applyAlignment="1">
      <alignment horizontal="center" vertical="center" wrapText="1"/>
    </xf>
    <xf numFmtId="0" fontId="42" fillId="5" borderId="421" xfId="3" applyFont="1" applyFill="1" applyBorder="1" applyAlignment="1">
      <alignment vertical="center" wrapText="1"/>
    </xf>
    <xf numFmtId="0" fontId="42" fillId="5" borderId="404" xfId="13" quotePrefix="1" applyFont="1" applyFill="1" applyBorder="1" applyAlignment="1">
      <alignment horizontal="center" vertical="center" wrapText="1"/>
    </xf>
    <xf numFmtId="0" fontId="42" fillId="5" borderId="442" xfId="3" applyFont="1" applyFill="1" applyBorder="1" applyAlignment="1">
      <alignment vertical="center" wrapText="1"/>
    </xf>
    <xf numFmtId="0" fontId="42" fillId="5" borderId="365" xfId="15" quotePrefix="1" applyFont="1" applyFill="1" applyBorder="1" applyAlignment="1">
      <alignment horizontal="center" vertical="center" wrapText="1"/>
    </xf>
    <xf numFmtId="0" fontId="42" fillId="5" borderId="377" xfId="15" quotePrefix="1" applyFont="1" applyFill="1" applyBorder="1" applyAlignment="1">
      <alignment horizontal="center" vertical="center" wrapText="1"/>
    </xf>
    <xf numFmtId="0" fontId="42" fillId="5" borderId="389" xfId="15" quotePrefix="1" applyFont="1" applyFill="1" applyBorder="1" applyAlignment="1">
      <alignment horizontal="center" vertical="center" wrapText="1"/>
    </xf>
    <xf numFmtId="0" fontId="42" fillId="5" borderId="426" xfId="13" quotePrefix="1" applyFont="1" applyFill="1" applyBorder="1" applyAlignment="1">
      <alignment horizontal="center" vertical="center" wrapText="1"/>
    </xf>
    <xf numFmtId="0" fontId="42" fillId="5" borderId="390" xfId="15" quotePrefix="1" applyFont="1" applyFill="1" applyBorder="1" applyAlignment="1">
      <alignment horizontal="center" vertical="center" wrapText="1"/>
    </xf>
    <xf numFmtId="0" fontId="74" fillId="5" borderId="391" xfId="15" quotePrefix="1" applyFont="1" applyFill="1" applyBorder="1" applyAlignment="1">
      <alignment horizontal="center" vertical="center" wrapText="1"/>
    </xf>
    <xf numFmtId="0" fontId="74" fillId="5" borderId="430" xfId="15" quotePrefix="1" applyFont="1" applyFill="1" applyBorder="1" applyAlignment="1">
      <alignment horizontal="center" vertical="center" wrapText="1"/>
    </xf>
    <xf numFmtId="0" fontId="70" fillId="5" borderId="426" xfId="0" applyFont="1" applyFill="1" applyBorder="1" applyAlignment="1">
      <alignment horizontal="center" vertical="center" wrapText="1"/>
    </xf>
    <xf numFmtId="0" fontId="74" fillId="5" borderId="523" xfId="15" quotePrefix="1" applyFont="1" applyFill="1" applyBorder="1" applyAlignment="1">
      <alignment vertical="center" wrapText="1"/>
    </xf>
    <xf numFmtId="0" fontId="42" fillId="5" borderId="518" xfId="13" quotePrefix="1" applyFont="1" applyFill="1" applyBorder="1" applyAlignment="1">
      <alignment horizontal="center" vertical="center" wrapText="1"/>
    </xf>
    <xf numFmtId="0" fontId="74" fillId="5" borderId="524" xfId="13" quotePrefix="1" applyFont="1" applyFill="1" applyBorder="1" applyAlignment="1">
      <alignment horizontal="center" vertical="center" wrapText="1"/>
    </xf>
    <xf numFmtId="0" fontId="70" fillId="5" borderId="525" xfId="0" applyFont="1" applyFill="1" applyBorder="1" applyAlignment="1">
      <alignment horizontal="center" vertical="center" wrapText="1"/>
    </xf>
    <xf numFmtId="0" fontId="74" fillId="5" borderId="525" xfId="15" quotePrefix="1" applyFont="1" applyFill="1" applyBorder="1" applyAlignment="1">
      <alignment horizontal="center" vertical="center" wrapText="1"/>
    </xf>
    <xf numFmtId="0" fontId="9" fillId="5" borderId="517" xfId="0" applyFont="1" applyFill="1" applyBorder="1" applyAlignment="1">
      <alignment horizontal="left" vertical="center" wrapText="1"/>
    </xf>
    <xf numFmtId="0" fontId="74" fillId="5" borderId="525" xfId="13" quotePrefix="1" applyFont="1" applyFill="1" applyBorder="1" applyAlignment="1">
      <alignment horizontal="center" vertical="center" wrapText="1"/>
    </xf>
    <xf numFmtId="0" fontId="70" fillId="5" borderId="519" xfId="0" applyFont="1" applyFill="1" applyBorder="1" applyAlignment="1">
      <alignment horizontal="center" vertical="center"/>
    </xf>
    <xf numFmtId="0" fontId="70" fillId="5" borderId="518" xfId="0" applyFont="1" applyFill="1" applyBorder="1" applyAlignment="1">
      <alignment horizontal="center" vertical="center"/>
    </xf>
    <xf numFmtId="0" fontId="70" fillId="5" borderId="520" xfId="0" applyFont="1" applyFill="1" applyBorder="1" applyAlignment="1">
      <alignment horizontal="center" vertical="center"/>
    </xf>
    <xf numFmtId="0" fontId="70" fillId="5" borderId="294" xfId="0" applyFont="1" applyFill="1" applyBorder="1" applyAlignment="1">
      <alignment horizontal="left" vertical="center" wrapText="1"/>
    </xf>
    <xf numFmtId="0" fontId="70" fillId="5" borderId="508" xfId="0" applyFont="1" applyFill="1" applyBorder="1" applyAlignment="1">
      <alignment horizontal="center" vertical="center"/>
    </xf>
    <xf numFmtId="0" fontId="70" fillId="5" borderId="499" xfId="0" applyFont="1" applyFill="1" applyBorder="1" applyAlignment="1">
      <alignment horizontal="center" vertical="center"/>
    </xf>
    <xf numFmtId="0" fontId="70" fillId="5" borderId="500" xfId="0" applyFont="1" applyFill="1" applyBorder="1" applyAlignment="1">
      <alignment horizontal="center" vertical="center"/>
    </xf>
    <xf numFmtId="0" fontId="70" fillId="5" borderId="509" xfId="0" applyFont="1" applyFill="1" applyBorder="1" applyAlignment="1">
      <alignment horizontal="center" vertical="center"/>
    </xf>
    <xf numFmtId="0" fontId="63" fillId="5" borderId="365" xfId="11" quotePrefix="1" applyFont="1" applyFill="1" applyBorder="1" applyAlignment="1">
      <alignment horizontal="center" vertical="center" wrapText="1"/>
    </xf>
    <xf numFmtId="0" fontId="63" fillId="5" borderId="377" xfId="11" quotePrefix="1" applyFont="1" applyFill="1" applyBorder="1" applyAlignment="1">
      <alignment horizontal="center" vertical="center" wrapText="1"/>
    </xf>
    <xf numFmtId="0" fontId="63" fillId="5" borderId="389" xfId="11" quotePrefix="1" applyFont="1" applyFill="1" applyBorder="1" applyAlignment="1">
      <alignment horizontal="center" vertical="center" wrapText="1"/>
    </xf>
    <xf numFmtId="0" fontId="63" fillId="5" borderId="390" xfId="11" quotePrefix="1" applyFont="1" applyFill="1" applyBorder="1" applyAlignment="1">
      <alignment horizontal="center" vertical="center" wrapText="1"/>
    </xf>
    <xf numFmtId="0" fontId="63" fillId="5" borderId="391" xfId="11" quotePrefix="1" applyFont="1" applyFill="1" applyBorder="1" applyAlignment="1">
      <alignment horizontal="center" vertical="center" wrapText="1"/>
    </xf>
    <xf numFmtId="0" fontId="63" fillId="5" borderId="392" xfId="11" quotePrefix="1" applyFont="1" applyFill="1" applyBorder="1" applyAlignment="1">
      <alignment horizontal="center" vertical="center" wrapText="1"/>
    </xf>
    <xf numFmtId="0" fontId="63" fillId="5" borderId="426" xfId="11" quotePrefix="1" applyFont="1" applyFill="1" applyBorder="1" applyAlignment="1">
      <alignment horizontal="center" vertical="center" wrapText="1"/>
    </xf>
    <xf numFmtId="0" fontId="22" fillId="5" borderId="519" xfId="13" quotePrefix="1" applyFont="1" applyFill="1" applyBorder="1" applyAlignment="1">
      <alignment horizontal="center" vertical="center" wrapText="1"/>
    </xf>
    <xf numFmtId="0" fontId="22" fillId="5" borderId="518" xfId="13" quotePrefix="1" applyFont="1" applyFill="1" applyBorder="1" applyAlignment="1">
      <alignment horizontal="center" vertical="center" wrapText="1"/>
    </xf>
    <xf numFmtId="0" fontId="22" fillId="5" borderId="520" xfId="13" quotePrefix="1" applyFont="1" applyFill="1" applyBorder="1" applyAlignment="1">
      <alignment horizontal="center" vertical="center" wrapText="1"/>
    </xf>
    <xf numFmtId="0" fontId="22" fillId="5" borderId="525" xfId="13" quotePrefix="1" applyFont="1" applyFill="1" applyBorder="1" applyAlignment="1">
      <alignment horizontal="center" vertical="center" wrapText="1"/>
    </xf>
    <xf numFmtId="0" fontId="1" fillId="5" borderId="519" xfId="0" applyFont="1" applyFill="1" applyBorder="1" applyAlignment="1">
      <alignment horizontal="center" vertical="center"/>
    </xf>
    <xf numFmtId="0" fontId="1" fillId="5" borderId="518" xfId="0" applyFont="1" applyFill="1" applyBorder="1" applyAlignment="1">
      <alignment horizontal="center" vertical="center"/>
    </xf>
    <xf numFmtId="0" fontId="1" fillId="5" borderId="520" xfId="0" applyFont="1" applyFill="1" applyBorder="1" applyAlignment="1">
      <alignment horizontal="center" vertical="center"/>
    </xf>
    <xf numFmtId="0" fontId="1" fillId="5" borderId="508" xfId="0" applyFont="1" applyFill="1" applyBorder="1" applyAlignment="1">
      <alignment horizontal="center" vertical="center"/>
    </xf>
    <xf numFmtId="0" fontId="1" fillId="5" borderId="499" xfId="0" applyFont="1" applyFill="1" applyBorder="1" applyAlignment="1">
      <alignment horizontal="center" vertical="center"/>
    </xf>
    <xf numFmtId="0" fontId="1" fillId="5" borderId="500" xfId="0" applyFont="1" applyFill="1" applyBorder="1" applyAlignment="1">
      <alignment horizontal="center" vertical="center"/>
    </xf>
    <xf numFmtId="0" fontId="1" fillId="5" borderId="509" xfId="0" applyFont="1" applyFill="1" applyBorder="1" applyAlignment="1">
      <alignment horizontal="center" vertical="center"/>
    </xf>
    <xf numFmtId="0" fontId="14" fillId="5" borderId="511" xfId="4" quotePrefix="1" applyFont="1" applyFill="1" applyBorder="1" applyAlignment="1">
      <alignment horizontal="center" vertical="center" wrapText="1"/>
    </xf>
    <xf numFmtId="0" fontId="14" fillId="5" borderId="348" xfId="4" quotePrefix="1" applyFont="1" applyFill="1" applyBorder="1" applyAlignment="1">
      <alignment horizontal="center" vertical="center" wrapText="1"/>
    </xf>
    <xf numFmtId="0" fontId="14" fillId="5" borderId="383" xfId="11" quotePrefix="1" applyFont="1" applyFill="1" applyBorder="1" applyAlignment="1">
      <alignment horizontal="center" vertical="center" wrapText="1"/>
    </xf>
    <xf numFmtId="0" fontId="74" fillId="0" borderId="411" xfId="15" quotePrefix="1" applyFont="1" applyFill="1" applyBorder="1" applyAlignment="1">
      <alignment horizontal="center" vertical="center" wrapText="1"/>
    </xf>
    <xf numFmtId="0" fontId="42" fillId="0" borderId="364" xfId="15" quotePrefix="1" applyFont="1" applyFill="1" applyBorder="1" applyAlignment="1">
      <alignment horizontal="center" vertical="center" wrapText="1"/>
    </xf>
    <xf numFmtId="0" fontId="42" fillId="0" borderId="400" xfId="15" quotePrefix="1" applyFont="1" applyFill="1" applyBorder="1" applyAlignment="1">
      <alignment horizontal="center" vertical="center" wrapText="1"/>
    </xf>
    <xf numFmtId="0" fontId="74" fillId="5" borderId="392" xfId="13" quotePrefix="1" applyFont="1" applyFill="1" applyBorder="1" applyAlignment="1">
      <alignment horizontal="center" vertical="center" wrapText="1"/>
    </xf>
    <xf numFmtId="0" fontId="74" fillId="0" borderId="392" xfId="13" quotePrefix="1" applyFont="1" applyFill="1" applyBorder="1" applyAlignment="1">
      <alignment horizontal="center" vertical="center" wrapText="1"/>
    </xf>
    <xf numFmtId="0" fontId="42" fillId="0" borderId="390" xfId="13" quotePrefix="1" applyFont="1" applyFill="1" applyBorder="1" applyAlignment="1">
      <alignment horizontal="center" vertical="center" wrapText="1"/>
    </xf>
    <xf numFmtId="0" fontId="42" fillId="0" borderId="391" xfId="13" quotePrefix="1" applyFont="1" applyFill="1" applyBorder="1" applyAlignment="1">
      <alignment horizontal="center" vertical="center" wrapText="1"/>
    </xf>
    <xf numFmtId="0" fontId="74" fillId="0" borderId="392" xfId="15" quotePrefix="1" applyFont="1" applyFill="1" applyBorder="1" applyAlignment="1">
      <alignment horizontal="center" vertical="center" wrapText="1"/>
    </xf>
    <xf numFmtId="0" fontId="74" fillId="5" borderId="517" xfId="13" quotePrefix="1" applyFont="1" applyFill="1" applyBorder="1" applyAlignment="1">
      <alignment horizontal="center" vertical="center" wrapText="1"/>
    </xf>
    <xf numFmtId="0" fontId="70" fillId="5" borderId="517" xfId="0" applyFont="1" applyFill="1" applyBorder="1" applyAlignment="1">
      <alignment horizontal="center" vertical="center" wrapText="1"/>
    </xf>
    <xf numFmtId="0" fontId="14" fillId="5" borderId="512" xfId="13" quotePrefix="1" applyFont="1" applyFill="1" applyBorder="1" applyAlignment="1">
      <alignment horizontal="center" vertical="center" wrapText="1"/>
    </xf>
    <xf numFmtId="0" fontId="14" fillId="5" borderId="513" xfId="13" quotePrefix="1" applyFont="1" applyFill="1" applyBorder="1" applyAlignment="1">
      <alignment horizontal="center" vertical="center" wrapText="1"/>
    </xf>
    <xf numFmtId="0" fontId="74" fillId="5" borderId="514" xfId="13" quotePrefix="1" applyFont="1" applyFill="1" applyBorder="1" applyAlignment="1">
      <alignment horizontal="center" vertical="center" wrapText="1"/>
    </xf>
    <xf numFmtId="0" fontId="42" fillId="5" borderId="366" xfId="13" quotePrefix="1" applyFont="1" applyFill="1" applyBorder="1" applyAlignment="1">
      <alignment horizontal="center" vertical="center" wrapText="1"/>
    </xf>
    <xf numFmtId="0" fontId="42" fillId="5" borderId="444" xfId="13" quotePrefix="1" applyFont="1" applyFill="1" applyBorder="1" applyAlignment="1">
      <alignment horizontal="center" vertical="center" wrapText="1"/>
    </xf>
    <xf numFmtId="0" fontId="42" fillId="5" borderId="516" xfId="15" quotePrefix="1" applyFont="1" applyFill="1" applyBorder="1" applyAlignment="1">
      <alignment horizontal="center" vertical="center" wrapText="1"/>
    </xf>
    <xf numFmtId="0" fontId="74" fillId="5" borderId="528" xfId="15" quotePrefix="1" applyFont="1" applyFill="1" applyBorder="1" applyAlignment="1">
      <alignment horizontal="center" vertical="center" wrapText="1"/>
    </xf>
    <xf numFmtId="0" fontId="70" fillId="5" borderId="529" xfId="0" applyFont="1" applyFill="1" applyBorder="1" applyAlignment="1">
      <alignment horizontal="center" vertical="center" wrapText="1"/>
    </xf>
    <xf numFmtId="0" fontId="42" fillId="5" borderId="405" xfId="15" quotePrefix="1" applyFont="1" applyFill="1" applyBorder="1" applyAlignment="1">
      <alignment horizontal="center" vertical="center" wrapText="1"/>
    </xf>
    <xf numFmtId="0" fontId="74" fillId="5" borderId="374" xfId="15" quotePrefix="1" applyFont="1" applyFill="1" applyBorder="1" applyAlignment="1">
      <alignment horizontal="center" vertical="center" wrapText="1"/>
    </xf>
    <xf numFmtId="0" fontId="74" fillId="5" borderId="479" xfId="15" quotePrefix="1" applyFont="1" applyFill="1" applyBorder="1" applyAlignment="1">
      <alignment horizontal="center" vertical="center" wrapText="1"/>
    </xf>
    <xf numFmtId="0" fontId="70" fillId="5" borderId="237" xfId="0" applyFont="1" applyFill="1" applyBorder="1" applyAlignment="1">
      <alignment horizontal="center" vertical="center" wrapText="1"/>
    </xf>
    <xf numFmtId="0" fontId="42" fillId="5" borderId="380" xfId="15" quotePrefix="1" applyFont="1" applyFill="1" applyBorder="1" applyAlignment="1">
      <alignment horizontal="center" vertical="center" wrapText="1"/>
    </xf>
    <xf numFmtId="0" fontId="74" fillId="5" borderId="294" xfId="15" quotePrefix="1" applyFont="1" applyFill="1" applyBorder="1" applyAlignment="1">
      <alignment horizontal="center" vertical="center" wrapText="1"/>
    </xf>
    <xf numFmtId="0" fontId="70" fillId="5" borderId="509" xfId="0" applyFont="1" applyFill="1" applyBorder="1" applyAlignment="1">
      <alignment horizontal="center" vertical="center" wrapText="1"/>
    </xf>
    <xf numFmtId="0" fontId="22" fillId="5" borderId="517" xfId="13" quotePrefix="1" applyFont="1" applyFill="1" applyBorder="1" applyAlignment="1">
      <alignment horizontal="center" vertical="center" wrapText="1"/>
    </xf>
    <xf numFmtId="0" fontId="1" fillId="5" borderId="517" xfId="0" applyFont="1" applyFill="1" applyBorder="1" applyAlignment="1">
      <alignment horizontal="center" vertical="center"/>
    </xf>
    <xf numFmtId="0" fontId="70" fillId="5" borderId="348" xfId="0" applyFont="1" applyFill="1" applyBorder="1" applyAlignment="1">
      <alignment horizontal="left" vertical="center" wrapText="1"/>
    </xf>
    <xf numFmtId="0" fontId="74" fillId="5" borderId="365" xfId="13" quotePrefix="1" applyFont="1" applyFill="1" applyBorder="1" applyAlignment="1">
      <alignment horizontal="center" vertical="center" wrapText="1"/>
    </xf>
    <xf numFmtId="0" fontId="74" fillId="5" borderId="377" xfId="13" quotePrefix="1" applyFont="1" applyFill="1" applyBorder="1" applyAlignment="1">
      <alignment horizontal="center" vertical="center" wrapText="1"/>
    </xf>
    <xf numFmtId="0" fontId="74" fillId="5" borderId="389" xfId="13" quotePrefix="1" applyFont="1" applyFill="1" applyBorder="1" applyAlignment="1">
      <alignment horizontal="center" vertical="center" wrapText="1"/>
    </xf>
    <xf numFmtId="0" fontId="74" fillId="5" borderId="390" xfId="13" applyFont="1" applyFill="1" applyBorder="1" applyAlignment="1">
      <alignment horizontal="center" vertical="center" wrapText="1"/>
    </xf>
    <xf numFmtId="0" fontId="74" fillId="5" borderId="391" xfId="13" applyFont="1" applyFill="1" applyBorder="1" applyAlignment="1">
      <alignment horizontal="center" vertical="center" wrapText="1"/>
    </xf>
    <xf numFmtId="0" fontId="70" fillId="5" borderId="511" xfId="0" applyFont="1" applyFill="1" applyBorder="1" applyAlignment="1">
      <alignment horizontal="left" vertical="center" wrapText="1"/>
    </xf>
    <xf numFmtId="0" fontId="74" fillId="5" borderId="348" xfId="15" quotePrefix="1" applyFont="1" applyFill="1" applyBorder="1" applyAlignment="1">
      <alignment vertical="center" wrapText="1"/>
    </xf>
    <xf numFmtId="0" fontId="74" fillId="5" borderId="365" xfId="13" applyFont="1" applyFill="1" applyBorder="1" applyAlignment="1">
      <alignment horizontal="center" vertical="center" wrapText="1"/>
    </xf>
    <xf numFmtId="0" fontId="74" fillId="5" borderId="377" xfId="13" applyFont="1" applyFill="1" applyBorder="1" applyAlignment="1">
      <alignment horizontal="center" vertical="center" wrapText="1"/>
    </xf>
    <xf numFmtId="0" fontId="70" fillId="5" borderId="389" xfId="0" applyFont="1" applyFill="1" applyBorder="1" applyAlignment="1">
      <alignment horizontal="center" vertical="center" wrapText="1"/>
    </xf>
    <xf numFmtId="0" fontId="74" fillId="5" borderId="421" xfId="15" quotePrefix="1" applyFont="1" applyFill="1" applyBorder="1" applyAlignment="1">
      <alignment horizontal="center" vertical="center" wrapText="1"/>
    </xf>
    <xf numFmtId="0" fontId="74" fillId="5" borderId="349" xfId="15" quotePrefix="1" applyFont="1" applyFill="1" applyBorder="1" applyAlignment="1">
      <alignment vertical="center" wrapText="1"/>
    </xf>
    <xf numFmtId="0" fontId="74" fillId="5" borderId="390" xfId="13" quotePrefix="1" applyFont="1" applyFill="1" applyBorder="1" applyAlignment="1">
      <alignment horizontal="center" vertical="center" wrapText="1"/>
    </xf>
    <xf numFmtId="0" fontId="74" fillId="5" borderId="391" xfId="13" quotePrefix="1" applyFont="1" applyFill="1" applyBorder="1" applyAlignment="1">
      <alignment horizontal="center" vertical="center" wrapText="1"/>
    </xf>
    <xf numFmtId="0" fontId="74" fillId="5" borderId="380" xfId="13" quotePrefix="1" applyFont="1" applyFill="1" applyBorder="1" applyAlignment="1">
      <alignment horizontal="center" vertical="center" wrapText="1"/>
    </xf>
    <xf numFmtId="0" fontId="74" fillId="5" borderId="349" xfId="15" quotePrefix="1" applyFont="1" applyFill="1" applyBorder="1" applyAlignment="1">
      <alignment horizontal="center" vertical="center" wrapText="1"/>
    </xf>
    <xf numFmtId="0" fontId="74" fillId="5" borderId="379" xfId="15" quotePrefix="1" applyFont="1" applyFill="1" applyBorder="1" applyAlignment="1">
      <alignment horizontal="center" vertical="center" wrapText="1"/>
    </xf>
    <xf numFmtId="0" fontId="74" fillId="5" borderId="389" xfId="15" quotePrefix="1" applyFont="1" applyFill="1" applyBorder="1" applyAlignment="1">
      <alignment horizontal="center" vertical="center" wrapText="1"/>
    </xf>
    <xf numFmtId="0" fontId="70" fillId="5" borderId="365" xfId="0" applyFont="1" applyFill="1" applyBorder="1" applyAlignment="1">
      <alignment horizontal="center" vertical="center" wrapText="1"/>
    </xf>
    <xf numFmtId="0" fontId="74" fillId="5" borderId="383" xfId="15" quotePrefix="1" applyFont="1" applyFill="1" applyBorder="1" applyAlignment="1">
      <alignment horizontal="center" vertical="center" wrapText="1"/>
    </xf>
    <xf numFmtId="0" fontId="133" fillId="2" borderId="445" xfId="13" applyNumberFormat="1" applyFont="1" applyFill="1" applyBorder="1" applyAlignment="1" applyProtection="1">
      <alignment horizontal="center" vertical="center" wrapText="1"/>
    </xf>
    <xf numFmtId="0" fontId="27" fillId="2" borderId="530" xfId="22" quotePrefix="1" applyFont="1" applyFill="1" applyBorder="1" applyAlignment="1">
      <alignment horizontal="left" vertical="center" wrapText="1"/>
    </xf>
    <xf numFmtId="0" fontId="49" fillId="2" borderId="522" xfId="22" quotePrefix="1" applyFont="1" applyFill="1" applyBorder="1" applyAlignment="1">
      <alignment horizontal="left" vertical="center" wrapText="1"/>
    </xf>
    <xf numFmtId="0" fontId="28" fillId="2" borderId="528" xfId="22" quotePrefix="1" applyNumberFormat="1" applyFont="1" applyFill="1" applyBorder="1" applyAlignment="1" applyProtection="1">
      <alignment vertical="center" wrapText="1"/>
      <protection locked="0"/>
    </xf>
    <xf numFmtId="0" fontId="25" fillId="2" borderId="530" xfId="22" applyNumberFormat="1" applyFont="1" applyFill="1" applyBorder="1" applyAlignment="1" applyProtection="1">
      <alignment vertical="center" wrapText="1"/>
      <protection locked="0"/>
    </xf>
    <xf numFmtId="0" fontId="25" fillId="2" borderId="528" xfId="22" applyNumberFormat="1" applyFont="1" applyFill="1" applyBorder="1" applyAlignment="1" applyProtection="1">
      <alignment vertical="center" wrapText="1"/>
      <protection locked="0"/>
    </xf>
    <xf numFmtId="0" fontId="25" fillId="2" borderId="531" xfId="22" applyNumberFormat="1" applyFont="1" applyFill="1" applyBorder="1" applyAlignment="1" applyProtection="1">
      <alignment vertical="center" wrapText="1"/>
      <protection locked="0"/>
    </xf>
    <xf numFmtId="0" fontId="27" fillId="2" borderId="522" xfId="22" quotePrefix="1" applyFont="1" applyFill="1" applyBorder="1" applyAlignment="1">
      <alignment horizontal="left" vertical="center" wrapText="1"/>
    </xf>
    <xf numFmtId="0" fontId="28" fillId="2" borderId="530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523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530" xfId="22" quotePrefix="1" applyFont="1" applyFill="1" applyBorder="1" applyAlignment="1">
      <alignment horizontal="left" vertical="center" wrapText="1"/>
    </xf>
    <xf numFmtId="0" fontId="28" fillId="2" borderId="523" xfId="22" quotePrefix="1" applyNumberFormat="1" applyFont="1" applyFill="1" applyBorder="1" applyAlignment="1" applyProtection="1">
      <alignment vertical="center" wrapText="1"/>
      <protection locked="0"/>
    </xf>
    <xf numFmtId="0" fontId="28" fillId="2" borderId="530" xfId="22" applyNumberFormat="1" applyFont="1" applyFill="1" applyBorder="1" applyAlignment="1" applyProtection="1">
      <alignment vertical="center" wrapText="1"/>
      <protection locked="0"/>
    </xf>
    <xf numFmtId="0" fontId="28" fillId="2" borderId="532" xfId="22" quotePrefix="1" applyNumberFormat="1" applyFont="1" applyFill="1" applyBorder="1" applyAlignment="1" applyProtection="1">
      <alignment vertical="center" wrapText="1"/>
      <protection locked="0"/>
    </xf>
    <xf numFmtId="0" fontId="49" fillId="2" borderId="442" xfId="22" quotePrefix="1" applyFont="1" applyFill="1" applyBorder="1" applyAlignment="1">
      <alignment horizontal="left" vertical="center" wrapText="1"/>
    </xf>
    <xf numFmtId="0" fontId="27" fillId="2" borderId="413" xfId="22" quotePrefix="1" applyFont="1" applyFill="1" applyBorder="1" applyAlignment="1">
      <alignment horizontal="left" vertical="center" wrapText="1"/>
    </xf>
    <xf numFmtId="0" fontId="31" fillId="2" borderId="517" xfId="13" applyFont="1" applyFill="1" applyBorder="1" applyAlignment="1" applyProtection="1">
      <alignment horizontal="center" vertical="center" wrapText="1"/>
    </xf>
    <xf numFmtId="0" fontId="31" fillId="2" borderId="519" xfId="13" applyFont="1" applyFill="1" applyBorder="1" applyAlignment="1" applyProtection="1">
      <alignment horizontal="center" vertical="center" wrapText="1"/>
    </xf>
    <xf numFmtId="0" fontId="28" fillId="2" borderId="523" xfId="0" applyFont="1" applyFill="1" applyBorder="1" applyAlignment="1" applyProtection="1">
      <alignment horizontal="left" vertical="center" wrapText="1"/>
      <protection locked="0"/>
    </xf>
    <xf numFmtId="0" fontId="154" fillId="2" borderId="520" xfId="13" applyFont="1" applyFill="1" applyBorder="1" applyAlignment="1" applyProtection="1">
      <alignment horizontal="center" vertical="center" wrapText="1"/>
      <protection locked="0"/>
    </xf>
    <xf numFmtId="0" fontId="154" fillId="2" borderId="500" xfId="13" applyFont="1" applyFill="1" applyBorder="1" applyAlignment="1" applyProtection="1">
      <alignment horizontal="center" vertical="center" wrapText="1"/>
      <protection locked="0"/>
    </xf>
    <xf numFmtId="0" fontId="154" fillId="2" borderId="445" xfId="13" applyFont="1" applyFill="1" applyBorder="1" applyAlignment="1" applyProtection="1">
      <alignment horizontal="center" vertical="center" wrapText="1"/>
    </xf>
    <xf numFmtId="0" fontId="154" fillId="2" borderId="534" xfId="13" applyFont="1" applyFill="1" applyBorder="1" applyAlignment="1" applyProtection="1">
      <alignment horizontal="center" vertical="center" wrapText="1"/>
    </xf>
    <xf numFmtId="0" fontId="154" fillId="2" borderId="534" xfId="0" applyFont="1" applyFill="1" applyBorder="1" applyAlignment="1" applyProtection="1">
      <alignment horizontal="center" vertical="center"/>
    </xf>
    <xf numFmtId="0" fontId="129" fillId="5" borderId="0" xfId="0" applyFont="1" applyFill="1" applyBorder="1" applyAlignment="1">
      <alignment horizontal="center" wrapText="1"/>
    </xf>
    <xf numFmtId="0" fontId="28" fillId="2" borderId="540" xfId="22" quotePrefix="1" applyNumberFormat="1" applyFont="1" applyFill="1" applyBorder="1" applyAlignment="1" applyProtection="1">
      <alignment vertical="center" wrapText="1"/>
      <protection locked="0"/>
    </xf>
    <xf numFmtId="0" fontId="25" fillId="2" borderId="536" xfId="22" applyNumberFormat="1" applyFont="1" applyFill="1" applyBorder="1" applyAlignment="1" applyProtection="1">
      <alignment vertical="center" wrapText="1"/>
      <protection locked="0"/>
    </xf>
    <xf numFmtId="0" fontId="25" fillId="2" borderId="535" xfId="22" applyNumberFormat="1" applyFont="1" applyFill="1" applyBorder="1" applyAlignment="1" applyProtection="1">
      <alignment vertical="center" wrapText="1"/>
      <protection locked="0"/>
    </xf>
    <xf numFmtId="0" fontId="25" fillId="2" borderId="537" xfId="22" applyNumberFormat="1" applyFont="1" applyFill="1" applyBorder="1" applyAlignment="1" applyProtection="1">
      <alignment vertical="center" wrapText="1"/>
      <protection locked="0"/>
    </xf>
    <xf numFmtId="0" fontId="27" fillId="2" borderId="542" xfId="22" quotePrefix="1" applyFont="1" applyFill="1" applyBorder="1" applyAlignment="1">
      <alignment horizontal="left" vertical="center" wrapText="1"/>
    </xf>
    <xf numFmtId="0" fontId="27" fillId="2" borderId="543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544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545" xfId="22" applyNumberFormat="1" applyFont="1" applyFill="1" applyBorder="1" applyAlignment="1" applyProtection="1">
      <alignment horizontal="center" vertical="center" wrapText="1"/>
      <protection locked="0"/>
    </xf>
    <xf numFmtId="0" fontId="132" fillId="2" borderId="543" xfId="15" applyNumberFormat="1" applyFont="1" applyFill="1" applyBorder="1" applyAlignment="1" applyProtection="1">
      <alignment horizontal="center" vertical="center" wrapText="1"/>
      <protection locked="0"/>
    </xf>
    <xf numFmtId="0" fontId="133" fillId="2" borderId="543" xfId="13" applyNumberFormat="1" applyFont="1" applyFill="1" applyBorder="1" applyAlignment="1" applyProtection="1">
      <alignment horizontal="center" vertical="center" wrapText="1"/>
    </xf>
    <xf numFmtId="0" fontId="133" fillId="2" borderId="544" xfId="13" applyNumberFormat="1" applyFont="1" applyFill="1" applyBorder="1" applyAlignment="1" applyProtection="1">
      <alignment horizontal="center" vertical="center" wrapText="1"/>
    </xf>
    <xf numFmtId="0" fontId="133" fillId="2" borderId="545" xfId="13" applyNumberFormat="1" applyFont="1" applyFill="1" applyBorder="1" applyAlignment="1" applyProtection="1">
      <alignment horizontal="center" vertical="center" wrapText="1"/>
    </xf>
    <xf numFmtId="0" fontId="27" fillId="2" borderId="501" xfId="22" quotePrefix="1" applyFont="1" applyFill="1" applyBorder="1" applyAlignment="1">
      <alignment horizontal="left" vertical="center" wrapText="1"/>
    </xf>
    <xf numFmtId="0" fontId="27" fillId="2" borderId="505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502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506" xfId="22" applyNumberFormat="1" applyFont="1" applyFill="1" applyBorder="1" applyAlignment="1" applyProtection="1">
      <alignment horizontal="center" vertical="center" wrapText="1"/>
      <protection locked="0"/>
    </xf>
    <xf numFmtId="0" fontId="132" fillId="2" borderId="505" xfId="15" applyNumberFormat="1" applyFont="1" applyFill="1" applyBorder="1" applyAlignment="1" applyProtection="1">
      <alignment horizontal="center" vertical="center" wrapText="1"/>
      <protection locked="0"/>
    </xf>
    <xf numFmtId="0" fontId="133" fillId="2" borderId="505" xfId="13" applyNumberFormat="1" applyFont="1" applyFill="1" applyBorder="1" applyAlignment="1" applyProtection="1">
      <alignment horizontal="center" vertical="center" wrapText="1"/>
    </xf>
    <xf numFmtId="0" fontId="133" fillId="2" borderId="502" xfId="13" applyNumberFormat="1" applyFont="1" applyFill="1" applyBorder="1" applyAlignment="1" applyProtection="1">
      <alignment horizontal="center" vertical="center" wrapText="1"/>
    </xf>
    <xf numFmtId="0" fontId="133" fillId="2" borderId="506" xfId="13" applyNumberFormat="1" applyFont="1" applyFill="1" applyBorder="1" applyAlignment="1" applyProtection="1">
      <alignment horizontal="center" vertical="center" wrapText="1"/>
    </xf>
    <xf numFmtId="0" fontId="27" fillId="2" borderId="546" xfId="22" quotePrefix="1" applyFont="1" applyFill="1" applyBorder="1" applyAlignment="1">
      <alignment horizontal="left" vertical="center" wrapText="1"/>
    </xf>
    <xf numFmtId="0" fontId="27" fillId="2" borderId="510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34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547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536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539" xfId="13" applyNumberFormat="1" applyFont="1" applyFill="1" applyBorder="1" applyAlignment="1" applyProtection="1">
      <alignment horizontal="center" vertical="center" wrapText="1"/>
    </xf>
    <xf numFmtId="0" fontId="28" fillId="2" borderId="540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550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551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552" xfId="11" applyNumberFormat="1" applyFont="1" applyFill="1" applyBorder="1" applyAlignment="1" applyProtection="1">
      <alignment horizontal="center" vertical="center" textRotation="255" wrapText="1"/>
      <protection locked="0"/>
    </xf>
    <xf numFmtId="0" fontId="133" fillId="2" borderId="553" xfId="11" applyNumberFormat="1" applyFont="1" applyFill="1" applyBorder="1" applyAlignment="1" applyProtection="1">
      <alignment horizontal="center" vertical="center" textRotation="255" wrapText="1"/>
      <protection locked="0"/>
    </xf>
    <xf numFmtId="0" fontId="133" fillId="2" borderId="554" xfId="11" applyNumberFormat="1" applyFont="1" applyFill="1" applyBorder="1" applyAlignment="1" applyProtection="1">
      <alignment horizontal="center" vertical="center" textRotation="255" wrapText="1"/>
      <protection locked="0"/>
    </xf>
    <xf numFmtId="0" fontId="133" fillId="2" borderId="555" xfId="11" applyNumberFormat="1" applyFont="1" applyFill="1" applyBorder="1" applyAlignment="1" applyProtection="1">
      <alignment horizontal="center" vertical="center" textRotation="255" wrapText="1"/>
      <protection locked="0"/>
    </xf>
    <xf numFmtId="0" fontId="133" fillId="2" borderId="539" xfId="11" applyNumberFormat="1" applyFont="1" applyFill="1" applyBorder="1" applyAlignment="1" applyProtection="1">
      <alignment horizontal="center" vertical="center" textRotation="255" wrapText="1"/>
      <protection locked="0"/>
    </xf>
    <xf numFmtId="0" fontId="133" fillId="2" borderId="541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548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554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541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539" xfId="13" applyNumberFormat="1" applyFont="1" applyFill="1" applyBorder="1" applyAlignment="1" applyProtection="1">
      <alignment vertical="center" wrapText="1"/>
      <protection locked="0"/>
    </xf>
    <xf numFmtId="0" fontId="27" fillId="2" borderId="548" xfId="13" applyNumberFormat="1" applyFont="1" applyFill="1" applyBorder="1" applyAlignment="1" applyProtection="1">
      <alignment vertical="center" wrapText="1"/>
      <protection locked="0"/>
    </xf>
    <xf numFmtId="0" fontId="25" fillId="2" borderId="549" xfId="13" applyNumberFormat="1" applyFont="1" applyFill="1" applyBorder="1" applyAlignment="1" applyProtection="1">
      <alignment vertical="center" wrapText="1"/>
      <protection locked="0"/>
    </xf>
    <xf numFmtId="0" fontId="132" fillId="2" borderId="553" xfId="13" applyNumberFormat="1" applyFont="1" applyFill="1" applyBorder="1" applyAlignment="1" applyProtection="1">
      <alignment vertical="center" wrapText="1"/>
      <protection locked="0"/>
    </xf>
    <xf numFmtId="0" fontId="132" fillId="2" borderId="548" xfId="13" applyNumberFormat="1" applyFont="1" applyFill="1" applyBorder="1" applyAlignment="1" applyProtection="1">
      <alignment vertical="center" wrapText="1"/>
      <protection locked="0"/>
    </xf>
    <xf numFmtId="0" fontId="133" fillId="2" borderId="549" xfId="13" applyNumberFormat="1" applyFont="1" applyFill="1" applyBorder="1" applyAlignment="1" applyProtection="1">
      <alignment vertical="center" wrapText="1"/>
      <protection locked="0"/>
    </xf>
    <xf numFmtId="0" fontId="132" fillId="2" borderId="548" xfId="13" quotePrefix="1" applyNumberFormat="1" applyFont="1" applyFill="1" applyBorder="1" applyAlignment="1" applyProtection="1">
      <alignment vertical="center" wrapText="1"/>
      <protection locked="0"/>
    </xf>
    <xf numFmtId="0" fontId="133" fillId="2" borderId="556" xfId="13" applyNumberFormat="1" applyFont="1" applyFill="1" applyBorder="1" applyAlignment="1" applyProtection="1">
      <alignment vertical="center" wrapText="1"/>
      <protection locked="0"/>
    </xf>
    <xf numFmtId="0" fontId="132" fillId="2" borderId="539" xfId="13" applyNumberFormat="1" applyFont="1" applyFill="1" applyBorder="1" applyAlignment="1" applyProtection="1">
      <alignment vertical="center" wrapText="1"/>
      <protection locked="0"/>
    </xf>
    <xf numFmtId="0" fontId="133" fillId="2" borderId="539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549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505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502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506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505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502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506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503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504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502" xfId="15" applyNumberFormat="1" applyFont="1" applyFill="1" applyBorder="1" applyAlignment="1" applyProtection="1">
      <alignment horizontal="center" vertical="center" wrapText="1"/>
      <protection locked="0"/>
    </xf>
    <xf numFmtId="0" fontId="132" fillId="2" borderId="506" xfId="15" applyNumberFormat="1" applyFont="1" applyFill="1" applyBorder="1" applyAlignment="1" applyProtection="1">
      <alignment horizontal="center" vertical="center" wrapText="1"/>
      <protection locked="0"/>
    </xf>
    <xf numFmtId="0" fontId="132" fillId="2" borderId="503" xfId="15" applyNumberFormat="1" applyFont="1" applyFill="1" applyBorder="1" applyAlignment="1" applyProtection="1">
      <alignment horizontal="center" vertical="center" wrapText="1"/>
      <protection locked="0"/>
    </xf>
    <xf numFmtId="0" fontId="132" fillId="2" borderId="504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539" xfId="22" applyNumberFormat="1" applyFont="1" applyFill="1" applyBorder="1" applyAlignment="1" applyProtection="1">
      <alignment horizontal="center" vertical="center" wrapText="1"/>
    </xf>
    <xf numFmtId="0" fontId="25" fillId="2" borderId="532" xfId="22" applyNumberFormat="1" applyFont="1" applyFill="1" applyBorder="1" applyAlignment="1" applyProtection="1">
      <alignment horizontal="center" vertical="center" wrapText="1"/>
    </xf>
    <xf numFmtId="0" fontId="156" fillId="2" borderId="539" xfId="0" applyNumberFormat="1" applyFont="1" applyFill="1" applyBorder="1" applyAlignment="1" applyProtection="1">
      <alignment horizontal="center" vertical="center"/>
    </xf>
    <xf numFmtId="0" fontId="156" fillId="2" borderId="540" xfId="0" applyNumberFormat="1" applyFont="1" applyFill="1" applyBorder="1" applyAlignment="1" applyProtection="1">
      <alignment horizontal="center" vertical="center"/>
    </xf>
    <xf numFmtId="0" fontId="28" fillId="2" borderId="541" xfId="22" quotePrefix="1" applyFont="1" applyFill="1" applyBorder="1" applyAlignment="1" applyProtection="1">
      <alignment vertical="center" wrapText="1"/>
      <protection locked="0"/>
    </xf>
    <xf numFmtId="0" fontId="27" fillId="2" borderId="550" xfId="0" applyFont="1" applyFill="1" applyBorder="1" applyAlignment="1" applyProtection="1">
      <alignment horizontal="center" vertical="center"/>
      <protection locked="0"/>
    </xf>
    <xf numFmtId="0" fontId="27" fillId="2" borderId="551" xfId="0" applyFont="1" applyFill="1" applyBorder="1" applyAlignment="1" applyProtection="1">
      <alignment horizontal="center" vertical="center"/>
      <protection locked="0"/>
    </xf>
    <xf numFmtId="0" fontId="27" fillId="2" borderId="552" xfId="22" applyFont="1" applyFill="1" applyBorder="1" applyAlignment="1" applyProtection="1">
      <alignment horizontal="center" vertical="center" wrapText="1"/>
      <protection locked="0"/>
    </xf>
    <xf numFmtId="0" fontId="27" fillId="2" borderId="558" xfId="0" applyFont="1" applyFill="1" applyBorder="1" applyAlignment="1" applyProtection="1">
      <alignment horizontal="center" vertical="center"/>
      <protection locked="0"/>
    </xf>
    <xf numFmtId="0" fontId="27" fillId="2" borderId="537" xfId="22" applyFont="1" applyFill="1" applyBorder="1" applyAlignment="1" applyProtection="1">
      <alignment horizontal="center" vertical="center" wrapText="1"/>
      <protection locked="0"/>
    </xf>
    <xf numFmtId="0" fontId="27" fillId="2" borderId="538" xfId="22" applyFont="1" applyFill="1" applyBorder="1" applyAlignment="1" applyProtection="1">
      <alignment horizontal="center" vertical="center" wrapText="1"/>
      <protection locked="0"/>
    </xf>
    <xf numFmtId="0" fontId="25" fillId="2" borderId="550" xfId="13" applyFont="1" applyFill="1" applyBorder="1" applyAlignment="1" applyProtection="1">
      <alignment horizontal="center" vertical="center" wrapText="1"/>
      <protection locked="0"/>
    </xf>
    <xf numFmtId="0" fontId="25" fillId="2" borderId="551" xfId="13" applyFont="1" applyFill="1" applyBorder="1" applyAlignment="1" applyProtection="1">
      <alignment horizontal="center" vertical="center" wrapText="1"/>
      <protection locked="0"/>
    </xf>
    <xf numFmtId="0" fontId="25" fillId="2" borderId="552" xfId="13" applyFont="1" applyFill="1" applyBorder="1" applyAlignment="1" applyProtection="1">
      <alignment horizontal="center" vertical="center" wrapText="1"/>
      <protection locked="0"/>
    </xf>
    <xf numFmtId="0" fontId="32" fillId="2" borderId="505" xfId="22" applyFont="1" applyFill="1" applyBorder="1" applyAlignment="1" applyProtection="1">
      <alignment horizontal="center" vertical="center" wrapText="1"/>
    </xf>
    <xf numFmtId="0" fontId="32" fillId="2" borderId="502" xfId="22" applyFont="1" applyFill="1" applyBorder="1" applyAlignment="1" applyProtection="1">
      <alignment horizontal="center" vertical="center" wrapText="1"/>
    </xf>
    <xf numFmtId="0" fontId="32" fillId="2" borderId="506" xfId="22" applyFont="1" applyFill="1" applyBorder="1" applyAlignment="1" applyProtection="1">
      <alignment horizontal="center" vertical="center" wrapText="1"/>
    </xf>
    <xf numFmtId="0" fontId="153" fillId="2" borderId="507" xfId="15" applyFont="1" applyFill="1" applyBorder="1" applyAlignment="1" applyProtection="1">
      <alignment horizontal="center" vertical="center" wrapText="1"/>
    </xf>
    <xf numFmtId="0" fontId="153" fillId="2" borderId="502" xfId="15" applyFont="1" applyFill="1" applyBorder="1" applyAlignment="1" applyProtection="1">
      <alignment horizontal="center" vertical="center" wrapText="1"/>
    </xf>
    <xf numFmtId="0" fontId="153" fillId="2" borderId="505" xfId="15" applyFont="1" applyFill="1" applyBorder="1" applyAlignment="1" applyProtection="1">
      <alignment horizontal="center" vertical="center" wrapText="1"/>
    </xf>
    <xf numFmtId="0" fontId="153" fillId="2" borderId="506" xfId="15" applyFont="1" applyFill="1" applyBorder="1" applyAlignment="1" applyProtection="1">
      <alignment horizontal="center" vertical="center" wrapText="1"/>
    </xf>
    <xf numFmtId="0" fontId="31" fillId="2" borderId="539" xfId="13" applyFont="1" applyFill="1" applyBorder="1" applyAlignment="1" applyProtection="1">
      <alignment horizontal="center" vertical="center" wrapText="1"/>
    </xf>
    <xf numFmtId="0" fontId="154" fillId="2" borderId="555" xfId="13" applyFont="1" applyFill="1" applyBorder="1" applyAlignment="1" applyProtection="1">
      <alignment horizontal="center" vertical="center" wrapText="1"/>
    </xf>
    <xf numFmtId="0" fontId="154" fillId="2" borderId="548" xfId="13" applyFont="1" applyFill="1" applyBorder="1" applyAlignment="1" applyProtection="1">
      <alignment horizontal="center" vertical="center" wrapText="1"/>
    </xf>
    <xf numFmtId="0" fontId="154" fillId="2" borderId="539" xfId="13" applyFont="1" applyFill="1" applyBorder="1" applyAlignment="1" applyProtection="1">
      <alignment horizontal="center" vertical="center" wrapText="1"/>
    </xf>
    <xf numFmtId="0" fontId="154" fillId="2" borderId="549" xfId="13" applyFont="1" applyFill="1" applyBorder="1" applyAlignment="1" applyProtection="1">
      <alignment horizontal="center" vertical="center" wrapText="1"/>
    </xf>
    <xf numFmtId="0" fontId="28" fillId="2" borderId="478" xfId="0" applyFont="1" applyFill="1" applyBorder="1" applyAlignment="1" applyProtection="1">
      <alignment horizontal="left" vertical="center" wrapText="1"/>
      <protection locked="0"/>
    </xf>
    <xf numFmtId="0" fontId="31" fillId="2" borderId="550" xfId="13" applyFont="1" applyFill="1" applyBorder="1" applyAlignment="1" applyProtection="1">
      <alignment horizontal="center" vertical="center" wrapText="1"/>
      <protection locked="0"/>
    </xf>
    <xf numFmtId="0" fontId="31" fillId="2" borderId="551" xfId="13" applyFont="1" applyFill="1" applyBorder="1" applyAlignment="1" applyProtection="1">
      <alignment horizontal="center" vertical="center" wrapText="1"/>
      <protection locked="0"/>
    </xf>
    <xf numFmtId="0" fontId="32" fillId="2" borderId="552" xfId="22" applyFont="1" applyFill="1" applyBorder="1" applyAlignment="1" applyProtection="1">
      <alignment horizontal="center" vertical="center" wrapText="1"/>
      <protection locked="0"/>
    </xf>
    <xf numFmtId="0" fontId="154" fillId="2" borderId="537" xfId="13" applyFont="1" applyFill="1" applyBorder="1" applyAlignment="1" applyProtection="1">
      <alignment horizontal="center" vertical="center" wrapText="1"/>
      <protection locked="0"/>
    </xf>
    <xf numFmtId="0" fontId="154" fillId="2" borderId="551" xfId="13" applyFont="1" applyFill="1" applyBorder="1" applyAlignment="1" applyProtection="1">
      <alignment horizontal="center" vertical="center" wrapText="1"/>
      <protection locked="0"/>
    </xf>
    <xf numFmtId="0" fontId="154" fillId="2" borderId="550" xfId="13" applyFont="1" applyFill="1" applyBorder="1" applyAlignment="1" applyProtection="1">
      <alignment horizontal="center" vertical="center" wrapText="1"/>
      <protection locked="0"/>
    </xf>
    <xf numFmtId="0" fontId="154" fillId="2" borderId="552" xfId="13" applyFont="1" applyFill="1" applyBorder="1" applyAlignment="1" applyProtection="1">
      <alignment horizontal="center" vertical="center" wrapText="1"/>
      <protection locked="0"/>
    </xf>
    <xf numFmtId="0" fontId="154" fillId="2" borderId="539" xfId="13" applyFont="1" applyFill="1" applyBorder="1" applyAlignment="1" applyProtection="1">
      <alignment horizontal="center" vertical="center" wrapText="1"/>
      <protection locked="0"/>
    </xf>
    <xf numFmtId="0" fontId="154" fillId="2" borderId="548" xfId="13" applyFont="1" applyFill="1" applyBorder="1" applyAlignment="1" applyProtection="1">
      <alignment horizontal="center" vertical="center" wrapText="1"/>
      <protection locked="0"/>
    </xf>
    <xf numFmtId="0" fontId="154" fillId="2" borderId="549" xfId="13" applyFont="1" applyFill="1" applyBorder="1" applyAlignment="1" applyProtection="1">
      <alignment horizontal="center" vertical="center" wrapText="1"/>
      <protection locked="0"/>
    </xf>
    <xf numFmtId="0" fontId="28" fillId="2" borderId="541" xfId="0" applyFont="1" applyFill="1" applyBorder="1" applyAlignment="1" applyProtection="1">
      <alignment horizontal="left" vertical="center" wrapText="1"/>
      <protection locked="0"/>
    </xf>
    <xf numFmtId="0" fontId="32" fillId="2" borderId="539" xfId="13" applyFont="1" applyFill="1" applyBorder="1" applyAlignment="1" applyProtection="1">
      <alignment horizontal="center" vertical="center" wrapText="1"/>
      <protection locked="0"/>
    </xf>
    <xf numFmtId="0" fontId="32" fillId="2" borderId="548" xfId="13" applyFont="1" applyFill="1" applyBorder="1" applyAlignment="1" applyProtection="1">
      <alignment horizontal="center" vertical="center" wrapText="1"/>
      <protection locked="0"/>
    </xf>
    <xf numFmtId="0" fontId="32" fillId="2" borderId="549" xfId="22" applyFont="1" applyFill="1" applyBorder="1" applyAlignment="1" applyProtection="1">
      <alignment horizontal="center" vertical="center" wrapText="1"/>
      <protection locked="0"/>
    </xf>
    <xf numFmtId="0" fontId="153" fillId="2" borderId="555" xfId="13" applyFont="1" applyFill="1" applyBorder="1" applyAlignment="1" applyProtection="1">
      <alignment horizontal="center" vertical="center" wrapText="1"/>
      <protection locked="0"/>
    </xf>
    <xf numFmtId="0" fontId="153" fillId="2" borderId="548" xfId="13" applyFont="1" applyFill="1" applyBorder="1" applyAlignment="1" applyProtection="1">
      <alignment horizontal="center" vertical="center" wrapText="1"/>
      <protection locked="0"/>
    </xf>
    <xf numFmtId="0" fontId="154" fillId="2" borderId="555" xfId="13" applyFont="1" applyFill="1" applyBorder="1" applyAlignment="1" applyProtection="1">
      <alignment horizontal="center" vertical="center" wrapText="1"/>
      <protection locked="0"/>
    </xf>
    <xf numFmtId="0" fontId="153" fillId="2" borderId="539" xfId="13" applyFont="1" applyFill="1" applyBorder="1" applyAlignment="1" applyProtection="1">
      <alignment horizontal="center" vertical="center" wrapText="1"/>
      <protection locked="0"/>
    </xf>
    <xf numFmtId="0" fontId="154" fillId="2" borderId="508" xfId="13" applyFont="1" applyFill="1" applyBorder="1" applyAlignment="1" applyProtection="1">
      <alignment horizontal="center" vertical="center" wrapText="1"/>
      <protection locked="0"/>
    </xf>
    <xf numFmtId="0" fontId="154" fillId="2" borderId="499" xfId="13" applyFont="1" applyFill="1" applyBorder="1" applyAlignment="1" applyProtection="1">
      <alignment horizontal="center" vertical="center" wrapText="1"/>
      <protection locked="0"/>
    </xf>
    <xf numFmtId="0" fontId="154" fillId="2" borderId="505" xfId="13" applyFont="1" applyFill="1" applyBorder="1" applyAlignment="1" applyProtection="1">
      <alignment horizontal="center" vertical="center" wrapText="1"/>
    </xf>
    <xf numFmtId="0" fontId="154" fillId="2" borderId="502" xfId="13" applyFont="1" applyFill="1" applyBorder="1" applyAlignment="1" applyProtection="1">
      <alignment horizontal="center" vertical="center" wrapText="1"/>
    </xf>
    <xf numFmtId="0" fontId="154" fillId="2" borderId="506" xfId="13" applyFont="1" applyFill="1" applyBorder="1" applyAlignment="1" applyProtection="1">
      <alignment horizontal="center" vertical="center" wrapText="1"/>
    </xf>
    <xf numFmtId="0" fontId="32" fillId="2" borderId="505" xfId="0" applyFont="1" applyFill="1" applyBorder="1" applyAlignment="1" applyProtection="1">
      <alignment horizontal="center" vertical="center"/>
      <protection locked="0"/>
    </xf>
    <xf numFmtId="0" fontId="32" fillId="2" borderId="502" xfId="0" applyFont="1" applyFill="1" applyBorder="1" applyAlignment="1" applyProtection="1">
      <alignment horizontal="center" vertical="center"/>
      <protection locked="0"/>
    </xf>
    <xf numFmtId="0" fontId="32" fillId="2" borderId="506" xfId="0" applyFont="1" applyFill="1" applyBorder="1" applyAlignment="1" applyProtection="1">
      <alignment horizontal="center" vertical="center"/>
      <protection locked="0"/>
    </xf>
    <xf numFmtId="0" fontId="153" fillId="2" borderId="507" xfId="0" applyFont="1" applyFill="1" applyBorder="1" applyAlignment="1" applyProtection="1">
      <alignment horizontal="center" vertical="center"/>
      <protection locked="0"/>
    </xf>
    <xf numFmtId="0" fontId="153" fillId="2" borderId="502" xfId="0" applyFont="1" applyFill="1" applyBorder="1" applyAlignment="1" applyProtection="1">
      <alignment horizontal="center" vertical="center"/>
      <protection locked="0"/>
    </xf>
    <xf numFmtId="0" fontId="153" fillId="2" borderId="505" xfId="0" applyFont="1" applyFill="1" applyBorder="1" applyAlignment="1" applyProtection="1">
      <alignment horizontal="center" vertical="center"/>
      <protection locked="0"/>
    </xf>
    <xf numFmtId="0" fontId="153" fillId="2" borderId="506" xfId="0" applyFont="1" applyFill="1" applyBorder="1" applyAlignment="1" applyProtection="1">
      <alignment horizontal="center" vertical="center"/>
      <protection locked="0"/>
    </xf>
    <xf numFmtId="0" fontId="31" fillId="2" borderId="508" xfId="13" applyFont="1" applyFill="1" applyBorder="1" applyAlignment="1" applyProtection="1">
      <alignment horizontal="center" vertical="center" wrapText="1"/>
    </xf>
    <xf numFmtId="0" fontId="31" fillId="2" borderId="499" xfId="13" applyFont="1" applyFill="1" applyBorder="1" applyAlignment="1" applyProtection="1">
      <alignment horizontal="center" vertical="center" wrapText="1"/>
    </xf>
    <xf numFmtId="0" fontId="31" fillId="2" borderId="500" xfId="13" applyFont="1" applyFill="1" applyBorder="1" applyAlignment="1" applyProtection="1">
      <alignment horizontal="center" vertical="center" wrapText="1"/>
    </xf>
    <xf numFmtId="0" fontId="28" fillId="2" borderId="541" xfId="22" applyFont="1" applyFill="1" applyBorder="1" applyAlignment="1" applyProtection="1">
      <alignment vertical="center" wrapText="1"/>
      <protection locked="0"/>
    </xf>
    <xf numFmtId="0" fontId="32" fillId="2" borderId="549" xfId="13" applyFont="1" applyFill="1" applyBorder="1" applyAlignment="1" applyProtection="1">
      <alignment horizontal="center" vertical="center" wrapText="1"/>
      <protection locked="0"/>
    </xf>
    <xf numFmtId="0" fontId="153" fillId="2" borderId="549" xfId="13" applyFont="1" applyFill="1" applyBorder="1" applyAlignment="1" applyProtection="1">
      <alignment horizontal="center" vertical="center" wrapText="1"/>
      <protection locked="0"/>
    </xf>
    <xf numFmtId="0" fontId="28" fillId="2" borderId="532" xfId="22" quotePrefix="1" applyFont="1" applyFill="1" applyBorder="1" applyAlignment="1" applyProtection="1">
      <alignment vertical="center" wrapText="1"/>
      <protection locked="0"/>
    </xf>
    <xf numFmtId="0" fontId="154" fillId="2" borderId="532" xfId="13" applyFont="1" applyFill="1" applyBorder="1" applyAlignment="1" applyProtection="1">
      <alignment horizontal="center" vertical="center" wrapText="1"/>
    </xf>
    <xf numFmtId="0" fontId="154" fillId="2" borderId="508" xfId="13" applyFont="1" applyFill="1" applyBorder="1" applyAlignment="1" applyProtection="1">
      <alignment horizontal="center" vertical="center" wrapText="1"/>
    </xf>
    <xf numFmtId="0" fontId="154" fillId="2" borderId="499" xfId="13" applyFont="1" applyFill="1" applyBorder="1" applyAlignment="1" applyProtection="1">
      <alignment horizontal="center" vertical="center" wrapText="1"/>
    </xf>
    <xf numFmtId="0" fontId="154" fillId="2" borderId="500" xfId="13" applyFont="1" applyFill="1" applyBorder="1" applyAlignment="1" applyProtection="1">
      <alignment horizontal="center" vertical="center" wrapText="1"/>
    </xf>
    <xf numFmtId="0" fontId="144" fillId="2" borderId="541" xfId="0" applyNumberFormat="1" applyFont="1" applyFill="1" applyBorder="1" applyAlignment="1" applyProtection="1">
      <alignment horizontal="left" vertical="center" wrapText="1"/>
      <protection locked="0"/>
    </xf>
    <xf numFmtId="0" fontId="145" fillId="2" borderId="540" xfId="0" applyFont="1" applyFill="1" applyBorder="1" applyAlignment="1" applyProtection="1">
      <alignment horizontal="center" vertical="center"/>
    </xf>
    <xf numFmtId="0" fontId="145" fillId="2" borderId="541" xfId="0" applyFont="1" applyFill="1" applyBorder="1" applyAlignment="1" applyProtection="1">
      <alignment horizontal="center" vertical="center"/>
    </xf>
    <xf numFmtId="0" fontId="145" fillId="2" borderId="539" xfId="0" applyFont="1" applyFill="1" applyBorder="1" applyAlignment="1" applyProtection="1">
      <alignment horizontal="center" vertical="center"/>
    </xf>
    <xf numFmtId="0" fontId="145" fillId="2" borderId="548" xfId="0" applyFont="1" applyFill="1" applyBorder="1" applyAlignment="1" applyProtection="1">
      <alignment horizontal="center" vertical="center"/>
    </xf>
    <xf numFmtId="0" fontId="145" fillId="2" borderId="549" xfId="0" applyFont="1" applyFill="1" applyBorder="1" applyAlignment="1" applyProtection="1">
      <alignment horizontal="center" vertical="center"/>
    </xf>
    <xf numFmtId="0" fontId="143" fillId="5" borderId="539" xfId="11" quotePrefix="1" applyFont="1" applyFill="1" applyBorder="1" applyAlignment="1" applyProtection="1">
      <alignment horizontal="center" textRotation="90" wrapText="1"/>
      <protection locked="0"/>
    </xf>
    <xf numFmtId="0" fontId="134" fillId="2" borderId="540" xfId="15" quotePrefix="1" applyFont="1" applyFill="1" applyBorder="1" applyAlignment="1" applyProtection="1">
      <alignment vertical="center" wrapText="1"/>
      <protection locked="0"/>
    </xf>
    <xf numFmtId="0" fontId="133" fillId="2" borderId="557" xfId="15" applyFont="1" applyFill="1" applyBorder="1" applyAlignment="1" applyProtection="1">
      <alignment vertical="center" wrapText="1"/>
      <protection locked="0"/>
    </xf>
    <xf numFmtId="0" fontId="133" fillId="2" borderId="162" xfId="15" applyFont="1" applyFill="1" applyBorder="1" applyAlignment="1" applyProtection="1">
      <alignment vertical="center" wrapText="1"/>
      <protection locked="0"/>
    </xf>
    <xf numFmtId="0" fontId="132" fillId="2" borderId="210" xfId="15" applyFont="1" applyFill="1" applyBorder="1" applyAlignment="1" applyProtection="1">
      <alignment vertical="center" wrapText="1"/>
      <protection locked="0"/>
    </xf>
    <xf numFmtId="0" fontId="134" fillId="2" borderId="557" xfId="0" applyFont="1" applyFill="1" applyBorder="1" applyAlignment="1" applyProtection="1">
      <alignment horizontal="left" vertical="center" wrapText="1"/>
      <protection locked="0"/>
    </xf>
    <xf numFmtId="0" fontId="134" fillId="2" borderId="162" xfId="0" applyFont="1" applyFill="1" applyBorder="1" applyAlignment="1" applyProtection="1">
      <alignment horizontal="left" vertical="center" wrapText="1"/>
      <protection locked="0"/>
    </xf>
    <xf numFmtId="0" fontId="132" fillId="2" borderId="501" xfId="15" quotePrefix="1" applyFont="1" applyFill="1" applyBorder="1" applyAlignment="1">
      <alignment horizontal="left" vertical="center" wrapText="1"/>
    </xf>
    <xf numFmtId="0" fontId="132" fillId="2" borderId="505" xfId="15" applyFont="1" applyFill="1" applyBorder="1" applyAlignment="1" applyProtection="1">
      <alignment horizontal="center" vertical="center" wrapText="1"/>
    </xf>
    <xf numFmtId="0" fontId="132" fillId="2" borderId="502" xfId="15" applyFont="1" applyFill="1" applyBorder="1" applyAlignment="1" applyProtection="1">
      <alignment horizontal="center" vertical="center" wrapText="1"/>
    </xf>
    <xf numFmtId="0" fontId="132" fillId="2" borderId="506" xfId="15" applyFont="1" applyFill="1" applyBorder="1" applyAlignment="1" applyProtection="1">
      <alignment horizontal="center" vertical="center" wrapText="1"/>
    </xf>
    <xf numFmtId="0" fontId="132" fillId="2" borderId="546" xfId="15" quotePrefix="1" applyFont="1" applyFill="1" applyBorder="1" applyAlignment="1">
      <alignment horizontal="left" vertical="center" wrapText="1"/>
    </xf>
    <xf numFmtId="0" fontId="134" fillId="2" borderId="478" xfId="0" applyFont="1" applyFill="1" applyBorder="1" applyAlignment="1" applyProtection="1">
      <alignment horizontal="left" vertical="center" wrapText="1"/>
      <protection locked="0"/>
    </xf>
    <xf numFmtId="0" fontId="25" fillId="2" borderId="444" xfId="15" applyFont="1" applyFill="1" applyBorder="1" applyAlignment="1" applyProtection="1">
      <alignment horizontal="center" vertical="center" wrapText="1"/>
    </xf>
    <xf numFmtId="0" fontId="25" fillId="2" borderId="445" xfId="15" applyFont="1" applyFill="1" applyBorder="1" applyAlignment="1" applyProtection="1">
      <alignment horizontal="center" vertical="center" wrapText="1"/>
    </xf>
    <xf numFmtId="0" fontId="134" fillId="2" borderId="536" xfId="0" applyFont="1" applyFill="1" applyBorder="1" applyAlignment="1" applyProtection="1">
      <alignment horizontal="left" vertical="center" wrapText="1"/>
      <protection locked="0"/>
    </xf>
    <xf numFmtId="0" fontId="133" fillId="2" borderId="550" xfId="13" applyFont="1" applyFill="1" applyBorder="1" applyAlignment="1" applyProtection="1">
      <alignment horizontal="center" vertical="center" wrapText="1"/>
      <protection locked="0"/>
    </xf>
    <xf numFmtId="0" fontId="133" fillId="2" borderId="551" xfId="13" applyFont="1" applyFill="1" applyBorder="1" applyAlignment="1" applyProtection="1">
      <alignment horizontal="center" vertical="center" wrapText="1"/>
      <protection locked="0"/>
    </xf>
    <xf numFmtId="0" fontId="133" fillId="2" borderId="552" xfId="13" applyFont="1" applyFill="1" applyBorder="1" applyAlignment="1" applyProtection="1">
      <alignment horizontal="center" vertical="center" wrapText="1"/>
      <protection locked="0"/>
    </xf>
    <xf numFmtId="0" fontId="133" fillId="2" borderId="539" xfId="13" applyFont="1" applyFill="1" applyBorder="1" applyAlignment="1" applyProtection="1">
      <alignment horizontal="center" vertical="center" wrapText="1"/>
      <protection locked="0"/>
    </xf>
    <xf numFmtId="0" fontId="133" fillId="2" borderId="548" xfId="13" applyFont="1" applyFill="1" applyBorder="1" applyAlignment="1" applyProtection="1">
      <alignment horizontal="center" vertical="center" wrapText="1"/>
      <protection locked="0"/>
    </xf>
    <xf numFmtId="0" fontId="133" fillId="2" borderId="549" xfId="13" applyFont="1" applyFill="1" applyBorder="1" applyAlignment="1" applyProtection="1">
      <alignment horizontal="center" vertical="center" wrapText="1"/>
      <protection locked="0"/>
    </xf>
    <xf numFmtId="0" fontId="134" fillId="2" borderId="540" xfId="0" applyFont="1" applyFill="1" applyBorder="1" applyAlignment="1" applyProtection="1">
      <alignment horizontal="left" vertical="center" wrapText="1"/>
      <protection locked="0"/>
    </xf>
    <xf numFmtId="0" fontId="133" fillId="2" borderId="550" xfId="13" applyFont="1" applyFill="1" applyBorder="1" applyAlignment="1" applyProtection="1">
      <alignment vertical="center" wrapText="1"/>
      <protection locked="0"/>
    </xf>
    <xf numFmtId="0" fontId="133" fillId="2" borderId="551" xfId="13" applyFont="1" applyFill="1" applyBorder="1" applyAlignment="1" applyProtection="1">
      <alignment vertical="center" wrapText="1"/>
      <protection locked="0"/>
    </xf>
    <xf numFmtId="0" fontId="133" fillId="2" borderId="552" xfId="13" applyFont="1" applyFill="1" applyBorder="1" applyAlignment="1" applyProtection="1">
      <alignment vertical="center" wrapText="1"/>
      <protection locked="0"/>
    </xf>
    <xf numFmtId="0" fontId="133" fillId="2" borderId="557" xfId="13" applyFont="1" applyFill="1" applyBorder="1" applyAlignment="1" applyProtection="1">
      <alignment horizontal="center" vertical="center" wrapText="1"/>
      <protection locked="0"/>
    </xf>
    <xf numFmtId="0" fontId="132" fillId="2" borderId="162" xfId="13" applyFont="1" applyFill="1" applyBorder="1" applyAlignment="1" applyProtection="1">
      <alignment horizontal="center" vertical="center" wrapText="1"/>
      <protection locked="0"/>
    </xf>
    <xf numFmtId="0" fontId="132" fillId="2" borderId="505" xfId="15" applyFont="1" applyFill="1" applyBorder="1" applyAlignment="1" applyProtection="1">
      <alignment horizontal="center" vertical="center" wrapText="1"/>
      <protection locked="0"/>
    </xf>
    <xf numFmtId="0" fontId="132" fillId="2" borderId="502" xfId="15" applyFont="1" applyFill="1" applyBorder="1" applyAlignment="1" applyProtection="1">
      <alignment horizontal="center" vertical="center" wrapText="1"/>
      <protection locked="0"/>
    </xf>
    <xf numFmtId="0" fontId="132" fillId="2" borderId="506" xfId="15" applyFont="1" applyFill="1" applyBorder="1" applyAlignment="1" applyProtection="1">
      <alignment horizontal="center" vertical="center" wrapText="1"/>
      <protection locked="0"/>
    </xf>
    <xf numFmtId="0" fontId="133" fillId="2" borderId="505" xfId="0" applyFont="1" applyFill="1" applyBorder="1" applyAlignment="1" applyProtection="1">
      <alignment horizontal="center" vertical="center" wrapText="1"/>
    </xf>
    <xf numFmtId="0" fontId="133" fillId="2" borderId="502" xfId="0" applyFont="1" applyFill="1" applyBorder="1" applyAlignment="1" applyProtection="1">
      <alignment horizontal="center" vertical="center" wrapText="1"/>
    </xf>
    <xf numFmtId="0" fontId="133" fillId="2" borderId="506" xfId="0" applyFont="1" applyFill="1" applyBorder="1" applyAlignment="1" applyProtection="1">
      <alignment horizontal="center" vertical="center" wrapText="1"/>
    </xf>
    <xf numFmtId="0" fontId="134" fillId="2" borderId="532" xfId="15" quotePrefix="1" applyFont="1" applyFill="1" applyBorder="1" applyAlignment="1" applyProtection="1">
      <alignment vertical="center" wrapText="1"/>
      <protection locked="0"/>
    </xf>
    <xf numFmtId="0" fontId="133" fillId="2" borderId="508" xfId="15" applyFont="1" applyFill="1" applyBorder="1" applyAlignment="1" applyProtection="1">
      <alignment horizontal="center" vertical="center" wrapText="1"/>
    </xf>
    <xf numFmtId="0" fontId="133" fillId="2" borderId="499" xfId="15" applyFont="1" applyFill="1" applyBorder="1" applyAlignment="1" applyProtection="1">
      <alignment horizontal="center" vertical="center" wrapText="1"/>
    </xf>
    <xf numFmtId="0" fontId="133" fillId="2" borderId="500" xfId="15" applyFont="1" applyFill="1" applyBorder="1" applyAlignment="1" applyProtection="1">
      <alignment horizontal="center" vertical="center" wrapText="1"/>
    </xf>
    <xf numFmtId="0" fontId="134" fillId="2" borderId="535" xfId="15" applyFont="1" applyFill="1" applyBorder="1" applyAlignment="1" applyProtection="1">
      <alignment vertical="center" wrapText="1"/>
      <protection locked="0"/>
    </xf>
    <xf numFmtId="0" fontId="132" fillId="2" borderId="550" xfId="13" applyFont="1" applyFill="1" applyBorder="1" applyAlignment="1" applyProtection="1">
      <alignment vertical="center" wrapText="1"/>
      <protection locked="0"/>
    </xf>
    <xf numFmtId="0" fontId="132" fillId="2" borderId="551" xfId="13" applyFont="1" applyFill="1" applyBorder="1" applyAlignment="1" applyProtection="1">
      <alignment vertical="center" wrapText="1"/>
      <protection locked="0"/>
    </xf>
    <xf numFmtId="0" fontId="132" fillId="2" borderId="552" xfId="13" applyFont="1" applyFill="1" applyBorder="1" applyAlignment="1" applyProtection="1">
      <alignment vertical="center" wrapText="1"/>
      <protection locked="0"/>
    </xf>
    <xf numFmtId="0" fontId="134" fillId="2" borderId="550" xfId="0" applyFont="1" applyFill="1" applyBorder="1" applyAlignment="1" applyProtection="1">
      <alignment horizontal="center" vertical="center" wrapText="1"/>
      <protection locked="0"/>
    </xf>
    <xf numFmtId="0" fontId="134" fillId="2" borderId="551" xfId="0" applyFont="1" applyFill="1" applyBorder="1" applyAlignment="1" applyProtection="1">
      <alignment horizontal="center" vertical="center" wrapText="1"/>
      <protection locked="0"/>
    </xf>
    <xf numFmtId="0" fontId="134" fillId="2" borderId="552" xfId="0" applyFont="1" applyFill="1" applyBorder="1" applyAlignment="1" applyProtection="1">
      <alignment horizontal="center" vertical="center" wrapText="1"/>
      <protection locked="0"/>
    </xf>
    <xf numFmtId="0" fontId="134" fillId="2" borderId="505" xfId="0" applyFont="1" applyFill="1" applyBorder="1" applyAlignment="1" applyProtection="1">
      <alignment horizontal="center" vertical="center" wrapText="1"/>
    </xf>
    <xf numFmtId="0" fontId="134" fillId="2" borderId="502" xfId="0" applyFont="1" applyFill="1" applyBorder="1" applyAlignment="1" applyProtection="1">
      <alignment horizontal="center" vertical="center" wrapText="1"/>
    </xf>
    <xf numFmtId="0" fontId="134" fillId="2" borderId="506" xfId="0" applyFont="1" applyFill="1" applyBorder="1" applyAlignment="1" applyProtection="1">
      <alignment horizontal="center" vertical="center" wrapText="1"/>
    </xf>
    <xf numFmtId="0" fontId="134" fillId="2" borderId="541" xfId="15" quotePrefix="1" applyFont="1" applyFill="1" applyBorder="1" applyAlignment="1" applyProtection="1">
      <alignment vertical="center" wrapText="1"/>
      <protection locked="0"/>
    </xf>
    <xf numFmtId="0" fontId="133" fillId="2" borderId="541" xfId="15" applyFont="1" applyFill="1" applyBorder="1" applyAlignment="1" applyProtection="1">
      <alignment horizontal="center" vertical="center" wrapText="1"/>
    </xf>
    <xf numFmtId="0" fontId="158" fillId="2" borderId="541" xfId="0" applyNumberFormat="1" applyFont="1" applyFill="1" applyBorder="1" applyAlignment="1" applyProtection="1">
      <alignment horizontal="left" vertical="center" wrapText="1"/>
      <protection locked="0"/>
    </xf>
    <xf numFmtId="0" fontId="158" fillId="2" borderId="539" xfId="0" applyFont="1" applyFill="1" applyBorder="1" applyAlignment="1" applyProtection="1">
      <alignment horizontal="center" vertical="center"/>
    </xf>
    <xf numFmtId="0" fontId="158" fillId="2" borderId="540" xfId="0" applyFont="1" applyFill="1" applyBorder="1" applyAlignment="1" applyProtection="1">
      <alignment horizontal="center" vertical="center"/>
    </xf>
    <xf numFmtId="0" fontId="134" fillId="2" borderId="557" xfId="0" applyFont="1" applyFill="1" applyBorder="1" applyAlignment="1" applyProtection="1">
      <alignment horizontal="center" vertical="center" wrapText="1"/>
      <protection locked="0"/>
    </xf>
    <xf numFmtId="0" fontId="134" fillId="2" borderId="162" xfId="0" applyFont="1" applyFill="1" applyBorder="1" applyAlignment="1" applyProtection="1">
      <alignment horizontal="center" vertical="center" wrapText="1"/>
      <protection locked="0"/>
    </xf>
    <xf numFmtId="0" fontId="132" fillId="2" borderId="503" xfId="15" applyFont="1" applyFill="1" applyBorder="1" applyAlignment="1" applyProtection="1">
      <alignment horizontal="center" vertical="center" wrapText="1"/>
      <protection locked="0"/>
    </xf>
    <xf numFmtId="0" fontId="132" fillId="2" borderId="501" xfId="15" applyFont="1" applyFill="1" applyBorder="1" applyAlignment="1" applyProtection="1">
      <alignment horizontal="center" vertical="center" wrapText="1"/>
      <protection locked="0"/>
    </xf>
    <xf numFmtId="0" fontId="133" fillId="2" borderId="540" xfId="15" applyFont="1" applyFill="1" applyBorder="1" applyAlignment="1" applyProtection="1">
      <alignment horizontal="center" vertical="center" wrapText="1"/>
    </xf>
    <xf numFmtId="0" fontId="25" fillId="2" borderId="540" xfId="22" applyNumberFormat="1" applyFont="1" applyFill="1" applyBorder="1" applyAlignment="1" applyProtection="1">
      <alignment horizontal="center" vertical="center" wrapText="1"/>
    </xf>
    <xf numFmtId="0" fontId="143" fillId="5" borderId="540" xfId="11" quotePrefix="1" applyFont="1" applyFill="1" applyBorder="1" applyAlignment="1" applyProtection="1">
      <alignment horizontal="center" textRotation="90" wrapText="1"/>
      <protection locked="0"/>
    </xf>
    <xf numFmtId="0" fontId="134" fillId="2" borderId="366" xfId="0" applyFont="1" applyFill="1" applyBorder="1" applyAlignment="1" applyProtection="1">
      <alignment horizontal="center" vertical="center" wrapText="1"/>
    </xf>
    <xf numFmtId="0" fontId="134" fillId="2" borderId="444" xfId="0" applyFont="1" applyFill="1" applyBorder="1" applyAlignment="1" applyProtection="1">
      <alignment horizontal="center" vertical="center" wrapText="1"/>
    </xf>
    <xf numFmtId="0" fontId="134" fillId="2" borderId="445" xfId="0" applyFont="1" applyFill="1" applyBorder="1" applyAlignment="1" applyProtection="1">
      <alignment horizontal="center" vertical="center" wrapText="1"/>
    </xf>
    <xf numFmtId="0" fontId="21" fillId="2" borderId="539" xfId="11" quotePrefix="1" applyNumberFormat="1" applyFont="1" applyFill="1" applyBorder="1" applyAlignment="1" applyProtection="1">
      <alignment horizontal="center" textRotation="90" wrapText="1"/>
      <protection locked="0"/>
    </xf>
    <xf numFmtId="0" fontId="21" fillId="2" borderId="540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540" xfId="13" applyNumberFormat="1" applyFont="1" applyFill="1" applyBorder="1" applyAlignment="1" applyProtection="1">
      <alignment horizontal="center" vertical="center" wrapText="1"/>
    </xf>
    <xf numFmtId="0" fontId="28" fillId="2" borderId="535" xfId="22" quotePrefix="1" applyNumberFormat="1" applyFont="1" applyFill="1" applyBorder="1" applyAlignment="1" applyProtection="1">
      <alignment vertical="center" wrapText="1"/>
      <protection locked="0"/>
    </xf>
    <xf numFmtId="0" fontId="27" fillId="2" borderId="366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44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45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366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444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445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448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427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540" xfId="22" applyNumberFormat="1" applyFont="1" applyFill="1" applyBorder="1" applyAlignment="1" applyProtection="1">
      <alignment vertical="center" wrapText="1"/>
      <protection locked="0"/>
    </xf>
    <xf numFmtId="0" fontId="27" fillId="2" borderId="549" xfId="13" applyNumberFormat="1" applyFont="1" applyFill="1" applyBorder="1" applyAlignment="1" applyProtection="1">
      <alignment vertical="center" wrapText="1"/>
      <protection locked="0"/>
    </xf>
    <xf numFmtId="0" fontId="132" fillId="2" borderId="556" xfId="13" applyNumberFormat="1" applyFont="1" applyFill="1" applyBorder="1" applyAlignment="1" applyProtection="1">
      <alignment vertical="center" wrapText="1"/>
      <protection locked="0"/>
    </xf>
    <xf numFmtId="0" fontId="21" fillId="2" borderId="550" xfId="11" quotePrefix="1" applyFont="1" applyFill="1" applyBorder="1" applyAlignment="1" applyProtection="1">
      <alignment horizontal="left" textRotation="90" wrapText="1"/>
      <protection locked="0"/>
    </xf>
    <xf numFmtId="0" fontId="21" fillId="2" borderId="536" xfId="11" quotePrefix="1" applyFont="1" applyFill="1" applyBorder="1" applyAlignment="1" applyProtection="1">
      <alignment horizontal="left" textRotation="90" wrapText="1"/>
      <protection locked="0"/>
    </xf>
    <xf numFmtId="0" fontId="21" fillId="2" borderId="535" xfId="11" quotePrefix="1" applyFont="1" applyFill="1" applyBorder="1" applyAlignment="1" applyProtection="1">
      <alignment horizontal="left" textRotation="90" wrapText="1"/>
      <protection locked="0"/>
    </xf>
    <xf numFmtId="0" fontId="31" fillId="2" borderId="540" xfId="13" applyFont="1" applyFill="1" applyBorder="1" applyAlignment="1" applyProtection="1">
      <alignment horizontal="center" vertical="center" wrapText="1"/>
    </xf>
    <xf numFmtId="0" fontId="128" fillId="2" borderId="0" xfId="0" applyFont="1" applyFill="1" applyBorder="1" applyAlignment="1">
      <alignment wrapText="1"/>
    </xf>
    <xf numFmtId="0" fontId="138" fillId="2" borderId="0" xfId="0" applyFont="1" applyFill="1" applyBorder="1" applyAlignment="1">
      <alignment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35" xfId="12" applyFont="1" applyFill="1" applyBorder="1" applyAlignment="1">
      <alignment horizontal="left" vertical="center" wrapText="1"/>
    </xf>
    <xf numFmtId="0" fontId="163" fillId="2" borderId="60" xfId="12" applyFont="1" applyFill="1" applyBorder="1" applyAlignment="1">
      <alignment horizontal="center" vertical="center" wrapText="1"/>
    </xf>
    <xf numFmtId="0" fontId="163" fillId="2" borderId="56" xfId="12" applyFont="1" applyFill="1" applyBorder="1" applyAlignment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133" fillId="2" borderId="0" xfId="0" applyFont="1" applyFill="1" applyBorder="1" applyAlignment="1" applyProtection="1">
      <alignment horizontal="center" vertical="center" wrapText="1"/>
      <protection locked="0"/>
    </xf>
    <xf numFmtId="0" fontId="40" fillId="5" borderId="501" xfId="15" quotePrefix="1" applyFont="1" applyFill="1" applyBorder="1" applyAlignment="1">
      <alignment horizontal="center" vertical="center" wrapText="1"/>
    </xf>
    <xf numFmtId="0" fontId="40" fillId="5" borderId="506" xfId="15" quotePrefix="1" applyFont="1" applyFill="1" applyBorder="1" applyAlignment="1">
      <alignment horizontal="center" vertical="center" wrapText="1"/>
    </xf>
    <xf numFmtId="0" fontId="40" fillId="2" borderId="501" xfId="15" quotePrefix="1" applyFont="1" applyFill="1" applyBorder="1" applyAlignment="1">
      <alignment horizontal="center" vertical="center" wrapText="1"/>
    </xf>
    <xf numFmtId="0" fontId="40" fillId="2" borderId="504" xfId="15" quotePrefix="1" applyFont="1" applyFill="1" applyBorder="1" applyAlignment="1">
      <alignment horizontal="center" vertical="center" wrapText="1"/>
    </xf>
    <xf numFmtId="0" fontId="40" fillId="2" borderId="502" xfId="15" quotePrefix="1" applyFont="1" applyFill="1" applyBorder="1" applyAlignment="1">
      <alignment horizontal="center" vertical="center" wrapText="1"/>
    </xf>
    <xf numFmtId="0" fontId="11" fillId="5" borderId="564" xfId="13" quotePrefix="1" applyFont="1" applyFill="1" applyBorder="1" applyAlignment="1">
      <alignment horizontal="center" vertical="center" wrapText="1"/>
    </xf>
    <xf numFmtId="0" fontId="11" fillId="5" borderId="566" xfId="13" quotePrefix="1" applyFont="1" applyFill="1" applyBorder="1" applyAlignment="1">
      <alignment horizontal="center" vertical="center" wrapText="1"/>
    </xf>
    <xf numFmtId="0" fontId="40" fillId="5" borderId="568" xfId="13" quotePrefix="1" applyFont="1" applyFill="1" applyBorder="1" applyAlignment="1">
      <alignment horizontal="center" vertical="center" wrapText="1"/>
    </xf>
    <xf numFmtId="0" fontId="40" fillId="5" borderId="569" xfId="13" quotePrefix="1" applyFont="1" applyFill="1" applyBorder="1" applyAlignment="1">
      <alignment horizontal="center" vertical="center" wrapText="1"/>
    </xf>
    <xf numFmtId="0" fontId="11" fillId="5" borderId="570" xfId="13" quotePrefix="1" applyFont="1" applyFill="1" applyBorder="1" applyAlignment="1">
      <alignment horizontal="center" vertical="center" wrapText="1"/>
    </xf>
    <xf numFmtId="0" fontId="40" fillId="5" borderId="502" xfId="15" quotePrefix="1" applyFont="1" applyFill="1" applyBorder="1" applyAlignment="1">
      <alignment horizontal="center" vertical="center" wrapText="1"/>
    </xf>
    <xf numFmtId="0" fontId="40" fillId="5" borderId="505" xfId="15" quotePrefix="1" applyFont="1" applyFill="1" applyBorder="1" applyAlignment="1">
      <alignment horizontal="center" vertical="center" wrapText="1"/>
    </xf>
    <xf numFmtId="0" fontId="40" fillId="5" borderId="503" xfId="15" quotePrefix="1" applyFont="1" applyFill="1" applyBorder="1" applyAlignment="1">
      <alignment horizontal="center" vertical="center" wrapText="1"/>
    </xf>
    <xf numFmtId="0" fontId="11" fillId="5" borderId="565" xfId="15" quotePrefix="1" applyFont="1" applyFill="1" applyBorder="1" applyAlignment="1">
      <alignment horizontal="center" vertical="center" wrapText="1"/>
    </xf>
    <xf numFmtId="0" fontId="11" fillId="5" borderId="567" xfId="15" quotePrefix="1" applyFont="1" applyFill="1" applyBorder="1" applyAlignment="1">
      <alignment horizontal="center" vertical="center" wrapText="1"/>
    </xf>
    <xf numFmtId="0" fontId="11" fillId="5" borderId="575" xfId="13" quotePrefix="1" applyFont="1" applyFill="1" applyBorder="1" applyAlignment="1">
      <alignment horizontal="center" vertical="center" wrapText="1"/>
    </xf>
    <xf numFmtId="0" fontId="131" fillId="5" borderId="566" xfId="0" applyFont="1" applyFill="1" applyBorder="1" applyAlignment="1">
      <alignment horizontal="center" vertical="center"/>
    </xf>
    <xf numFmtId="0" fontId="40" fillId="2" borderId="506" xfId="15" quotePrefix="1" applyFont="1" applyFill="1" applyBorder="1" applyAlignment="1">
      <alignment horizontal="center" vertical="center" wrapText="1"/>
    </xf>
    <xf numFmtId="0" fontId="40" fillId="2" borderId="507" xfId="15" quotePrefix="1" applyFont="1" applyFill="1" applyBorder="1" applyAlignment="1">
      <alignment horizontal="center" vertical="center" wrapText="1"/>
    </xf>
    <xf numFmtId="0" fontId="40" fillId="5" borderId="576" xfId="15" quotePrefix="1" applyFont="1" applyFill="1" applyBorder="1" applyAlignment="1">
      <alignment horizontal="center" vertical="center" wrapText="1"/>
    </xf>
    <xf numFmtId="0" fontId="40" fillId="5" borderId="571" xfId="15" quotePrefix="1" applyFont="1" applyFill="1" applyBorder="1" applyAlignment="1">
      <alignment horizontal="center" vertical="center" wrapText="1"/>
    </xf>
    <xf numFmtId="0" fontId="40" fillId="5" borderId="572" xfId="15" quotePrefix="1" applyFont="1" applyFill="1" applyBorder="1" applyAlignment="1">
      <alignment horizontal="center" vertical="center" wrapText="1"/>
    </xf>
    <xf numFmtId="0" fontId="40" fillId="2" borderId="571" xfId="15" quotePrefix="1" applyFont="1" applyFill="1" applyBorder="1" applyAlignment="1">
      <alignment horizontal="center" vertical="center" wrapText="1"/>
    </xf>
    <xf numFmtId="0" fontId="40" fillId="2" borderId="572" xfId="15" quotePrefix="1" applyFont="1" applyFill="1" applyBorder="1" applyAlignment="1">
      <alignment horizontal="center" vertical="center" wrapText="1"/>
    </xf>
    <xf numFmtId="0" fontId="40" fillId="5" borderId="444" xfId="15" quotePrefix="1" applyFont="1" applyFill="1" applyBorder="1" applyAlignment="1">
      <alignment horizontal="center" vertical="center" wrapText="1"/>
    </xf>
    <xf numFmtId="0" fontId="40" fillId="5" borderId="445" xfId="15" quotePrefix="1" applyFont="1" applyFill="1" applyBorder="1" applyAlignment="1">
      <alignment horizontal="center" vertical="center" wrapText="1"/>
    </xf>
    <xf numFmtId="0" fontId="40" fillId="5" borderId="448" xfId="15" quotePrefix="1" applyFont="1" applyFill="1" applyBorder="1" applyAlignment="1">
      <alignment horizontal="center" vertical="center" wrapText="1"/>
    </xf>
    <xf numFmtId="0" fontId="40" fillId="2" borderId="577" xfId="15" quotePrefix="1" applyFont="1" applyFill="1" applyBorder="1" applyAlignment="1">
      <alignment horizontal="center" vertical="center" wrapText="1"/>
    </xf>
    <xf numFmtId="0" fontId="40" fillId="5" borderId="508" xfId="13" quotePrefix="1" applyFont="1" applyFill="1" applyBorder="1" applyAlignment="1">
      <alignment horizontal="center" vertical="center" wrapText="1"/>
    </xf>
    <xf numFmtId="0" fontId="40" fillId="5" borderId="499" xfId="13" quotePrefix="1" applyFont="1" applyFill="1" applyBorder="1" applyAlignment="1">
      <alignment horizontal="center" vertical="center" wrapText="1"/>
    </xf>
    <xf numFmtId="0" fontId="40" fillId="5" borderId="500" xfId="13" quotePrefix="1" applyFont="1" applyFill="1" applyBorder="1" applyAlignment="1">
      <alignment horizontal="center" vertical="center" wrapText="1"/>
    </xf>
    <xf numFmtId="0" fontId="40" fillId="5" borderId="574" xfId="13" quotePrefix="1" applyFont="1" applyFill="1" applyBorder="1" applyAlignment="1">
      <alignment horizontal="center" vertical="center" wrapText="1"/>
    </xf>
    <xf numFmtId="0" fontId="40" fillId="5" borderId="575" xfId="13" quotePrefix="1" applyFont="1" applyFill="1" applyBorder="1" applyAlignment="1">
      <alignment horizontal="center" vertical="center" wrapText="1"/>
    </xf>
    <xf numFmtId="0" fontId="40" fillId="5" borderId="573" xfId="13" quotePrefix="1" applyFont="1" applyFill="1" applyBorder="1" applyAlignment="1">
      <alignment horizontal="center" vertical="center" wrapText="1"/>
    </xf>
    <xf numFmtId="0" fontId="63" fillId="5" borderId="408" xfId="11" quotePrefix="1" applyFont="1" applyFill="1" applyBorder="1" applyAlignment="1">
      <alignment horizontal="center" vertical="center" wrapText="1"/>
    </xf>
    <xf numFmtId="0" fontId="129" fillId="5" borderId="0" xfId="0" applyFont="1" applyFill="1" applyAlignment="1">
      <alignment horizontal="center" wrapText="1"/>
    </xf>
    <xf numFmtId="0" fontId="21" fillId="2" borderId="76" xfId="11" quotePrefix="1" applyFont="1" applyFill="1" applyBorder="1" applyAlignment="1" applyProtection="1">
      <alignment horizontal="left" textRotation="90" wrapText="1"/>
      <protection locked="0"/>
    </xf>
    <xf numFmtId="0" fontId="21" fillId="2" borderId="2" xfId="11" quotePrefix="1" applyFont="1" applyFill="1" applyBorder="1" applyAlignment="1" applyProtection="1">
      <alignment horizontal="left" textRotation="90" wrapText="1"/>
      <protection locked="0"/>
    </xf>
    <xf numFmtId="0" fontId="21" fillId="2" borderId="1" xfId="11" quotePrefix="1" applyFont="1" applyFill="1" applyBorder="1" applyAlignment="1" applyProtection="1">
      <alignment horizontal="left" textRotation="90" wrapText="1"/>
      <protection locked="0"/>
    </xf>
    <xf numFmtId="0" fontId="143" fillId="5" borderId="585" xfId="11" quotePrefix="1" applyFont="1" applyFill="1" applyBorder="1" applyAlignment="1" applyProtection="1">
      <alignment horizontal="center" textRotation="90" wrapText="1"/>
      <protection locked="0"/>
    </xf>
    <xf numFmtId="0" fontId="134" fillId="5" borderId="586" xfId="15" quotePrefix="1" applyFont="1" applyFill="1" applyBorder="1" applyAlignment="1" applyProtection="1">
      <alignment vertical="center" wrapText="1"/>
      <protection locked="0"/>
    </xf>
    <xf numFmtId="0" fontId="134" fillId="2" borderId="582" xfId="0" applyFont="1" applyFill="1" applyBorder="1" applyAlignment="1" applyProtection="1">
      <alignment horizontal="left" vertical="center" wrapText="1"/>
      <protection locked="0"/>
    </xf>
    <xf numFmtId="0" fontId="133" fillId="2" borderId="589" xfId="13" applyFont="1" applyFill="1" applyBorder="1" applyAlignment="1" applyProtection="1">
      <alignment horizontal="center" vertical="center" wrapText="1"/>
      <protection locked="0"/>
    </xf>
    <xf numFmtId="0" fontId="133" fillId="2" borderId="590" xfId="13" applyFont="1" applyFill="1" applyBorder="1" applyAlignment="1" applyProtection="1">
      <alignment horizontal="center" vertical="center" wrapText="1"/>
      <protection locked="0"/>
    </xf>
    <xf numFmtId="0" fontId="133" fillId="2" borderId="583" xfId="13" applyFont="1" applyFill="1" applyBorder="1" applyAlignment="1" applyProtection="1">
      <alignment horizontal="center" vertical="center" wrapText="1"/>
      <protection locked="0"/>
    </xf>
    <xf numFmtId="0" fontId="134" fillId="2" borderId="586" xfId="0" applyFont="1" applyFill="1" applyBorder="1" applyAlignment="1" applyProtection="1">
      <alignment horizontal="left" vertical="center" wrapText="1"/>
      <protection locked="0"/>
    </xf>
    <xf numFmtId="0" fontId="133" fillId="2" borderId="589" xfId="13" applyFont="1" applyFill="1" applyBorder="1" applyAlignment="1" applyProtection="1">
      <alignment vertical="center" wrapText="1"/>
      <protection locked="0"/>
    </xf>
    <xf numFmtId="0" fontId="133" fillId="2" borderId="593" xfId="13" applyFont="1" applyFill="1" applyBorder="1" applyAlignment="1" applyProtection="1">
      <alignment vertical="center" wrapText="1"/>
      <protection locked="0"/>
    </xf>
    <xf numFmtId="0" fontId="133" fillId="2" borderId="594" xfId="13" applyFont="1" applyFill="1" applyBorder="1" applyAlignment="1" applyProtection="1">
      <alignment vertical="center" wrapText="1"/>
      <protection locked="0"/>
    </xf>
    <xf numFmtId="0" fontId="132" fillId="2" borderId="587" xfId="15" applyFont="1" applyFill="1" applyBorder="1" applyAlignment="1" applyProtection="1">
      <alignment horizontal="center" vertical="center" wrapText="1"/>
      <protection locked="0"/>
    </xf>
    <xf numFmtId="0" fontId="152" fillId="2" borderId="546" xfId="15" applyFont="1" applyFill="1" applyBorder="1" applyAlignment="1">
      <alignment horizontal="left" vertical="center" wrapText="1"/>
    </xf>
    <xf numFmtId="0" fontId="132" fillId="2" borderId="510" xfId="15" applyFont="1" applyFill="1" applyBorder="1" applyAlignment="1" applyProtection="1">
      <alignment horizontal="center" vertical="center" wrapText="1"/>
      <protection locked="0"/>
    </xf>
    <xf numFmtId="0" fontId="132" fillId="2" borderId="595" xfId="15" applyFont="1" applyFill="1" applyBorder="1" applyAlignment="1" applyProtection="1">
      <alignment horizontal="center" vertical="center" wrapText="1"/>
      <protection locked="0"/>
    </xf>
    <xf numFmtId="0" fontId="132" fillId="2" borderId="596" xfId="15" applyFont="1" applyFill="1" applyBorder="1" applyAlignment="1" applyProtection="1">
      <alignment horizontal="center" vertical="center" wrapText="1"/>
      <protection locked="0"/>
    </xf>
    <xf numFmtId="0" fontId="134" fillId="2" borderId="578" xfId="15" applyFont="1" applyFill="1" applyBorder="1" applyAlignment="1" applyProtection="1">
      <alignment vertical="center" wrapText="1"/>
      <protection locked="0"/>
    </xf>
    <xf numFmtId="0" fontId="132" fillId="2" borderId="589" xfId="13" applyFont="1" applyFill="1" applyBorder="1" applyAlignment="1" applyProtection="1">
      <alignment vertical="center" wrapText="1"/>
      <protection locked="0"/>
    </xf>
    <xf numFmtId="0" fontId="132" fillId="2" borderId="590" xfId="13" applyFont="1" applyFill="1" applyBorder="1" applyAlignment="1" applyProtection="1">
      <alignment vertical="center" wrapText="1"/>
      <protection locked="0"/>
    </xf>
    <xf numFmtId="0" fontId="132" fillId="2" borderId="583" xfId="13" applyFont="1" applyFill="1" applyBorder="1" applyAlignment="1" applyProtection="1">
      <alignment vertical="center" wrapText="1"/>
      <protection locked="0"/>
    </xf>
    <xf numFmtId="0" fontId="132" fillId="2" borderId="504" xfId="15" applyFont="1" applyFill="1" applyBorder="1" applyAlignment="1" applyProtection="1">
      <alignment horizontal="center" vertical="center" wrapText="1"/>
      <protection locked="0"/>
    </xf>
    <xf numFmtId="0" fontId="132" fillId="2" borderId="34" xfId="15" applyFont="1" applyFill="1" applyBorder="1" applyAlignment="1" applyProtection="1">
      <alignment horizontal="center" vertical="center" wrapText="1"/>
      <protection locked="0"/>
    </xf>
    <xf numFmtId="0" fontId="132" fillId="2" borderId="547" xfId="15" applyFont="1" applyFill="1" applyBorder="1" applyAlignment="1" applyProtection="1">
      <alignment horizontal="center" vertical="center" wrapText="1"/>
      <protection locked="0"/>
    </xf>
    <xf numFmtId="0" fontId="132" fillId="2" borderId="39" xfId="15" applyFont="1" applyFill="1" applyBorder="1" applyAlignment="1" applyProtection="1">
      <alignment horizontal="center" vertical="center" wrapText="1"/>
      <protection locked="0"/>
    </xf>
    <xf numFmtId="0" fontId="152" fillId="2" borderId="587" xfId="15" applyFont="1" applyFill="1" applyBorder="1" applyAlignment="1">
      <alignment horizontal="left" vertical="center" wrapText="1"/>
    </xf>
    <xf numFmtId="0" fontId="152" fillId="2" borderId="595" xfId="15" applyFont="1" applyFill="1" applyBorder="1" applyAlignment="1">
      <alignment horizontal="left" vertical="center" wrapText="1"/>
    </xf>
    <xf numFmtId="0" fontId="152" fillId="2" borderId="598" xfId="15" applyFont="1" applyFill="1" applyBorder="1" applyAlignment="1">
      <alignment horizontal="left" vertical="center" wrapText="1"/>
    </xf>
    <xf numFmtId="0" fontId="152" fillId="2" borderId="505" xfId="15" applyFont="1" applyFill="1" applyBorder="1" applyAlignment="1">
      <alignment horizontal="left" vertical="center" wrapText="1"/>
    </xf>
    <xf numFmtId="0" fontId="152" fillId="2" borderId="502" xfId="15" applyFont="1" applyFill="1" applyBorder="1" applyAlignment="1">
      <alignment horizontal="left" vertical="center" wrapText="1"/>
    </xf>
    <xf numFmtId="0" fontId="152" fillId="2" borderId="504" xfId="15" applyFont="1" applyFill="1" applyBorder="1" applyAlignment="1">
      <alignment horizontal="left" vertical="center" wrapText="1"/>
    </xf>
    <xf numFmtId="0" fontId="152" fillId="2" borderId="510" xfId="15" applyFont="1" applyFill="1" applyBorder="1" applyAlignment="1">
      <alignment horizontal="left" vertical="center" wrapText="1"/>
    </xf>
    <xf numFmtId="0" fontId="152" fillId="2" borderId="34" xfId="15" applyFont="1" applyFill="1" applyBorder="1" applyAlignment="1">
      <alignment horizontal="left" vertical="center" wrapText="1"/>
    </xf>
    <xf numFmtId="0" fontId="152" fillId="2" borderId="33" xfId="15" applyFont="1" applyFill="1" applyBorder="1" applyAlignment="1">
      <alignment horizontal="left" vertical="center" wrapText="1"/>
    </xf>
    <xf numFmtId="0" fontId="152" fillId="2" borderId="379" xfId="15" applyFont="1" applyFill="1" applyBorder="1" applyAlignment="1">
      <alignment horizontal="left" vertical="center" wrapText="1"/>
    </xf>
    <xf numFmtId="0" fontId="132" fillId="2" borderId="448" xfId="15" applyFont="1" applyFill="1" applyBorder="1" applyAlignment="1" applyProtection="1">
      <alignment horizontal="center" vertical="center" wrapText="1"/>
      <protection locked="0"/>
    </xf>
    <xf numFmtId="0" fontId="132" fillId="2" borderId="587" xfId="15" applyFont="1" applyFill="1" applyBorder="1" applyAlignment="1" applyProtection="1">
      <alignment horizontal="center" vertical="center" wrapText="1"/>
    </xf>
    <xf numFmtId="0" fontId="132" fillId="2" borderId="579" xfId="15" quotePrefix="1" applyFont="1" applyFill="1" applyBorder="1" applyAlignment="1">
      <alignment horizontal="left" vertical="center" wrapText="1"/>
    </xf>
    <xf numFmtId="0" fontId="152" fillId="2" borderId="588" xfId="15" quotePrefix="1" applyFont="1" applyFill="1" applyBorder="1" applyAlignment="1">
      <alignment horizontal="left" vertical="center" wrapText="1"/>
    </xf>
    <xf numFmtId="0" fontId="152" fillId="2" borderId="501" xfId="15" quotePrefix="1" applyFont="1" applyFill="1" applyBorder="1" applyAlignment="1">
      <alignment horizontal="left" vertical="center" wrapText="1"/>
    </xf>
    <xf numFmtId="0" fontId="133" fillId="2" borderId="585" xfId="13" applyFont="1" applyFill="1" applyBorder="1" applyAlignment="1" applyProtection="1">
      <alignment horizontal="center" vertical="center" wrapText="1"/>
      <protection locked="0"/>
    </xf>
    <xf numFmtId="0" fontId="133" fillId="2" borderId="591" xfId="13" applyFont="1" applyFill="1" applyBorder="1" applyAlignment="1" applyProtection="1">
      <alignment horizontal="center" vertical="center" wrapText="1"/>
      <protection locked="0"/>
    </xf>
    <xf numFmtId="0" fontId="133" fillId="2" borderId="592" xfId="13" applyFont="1" applyFill="1" applyBorder="1" applyAlignment="1" applyProtection="1">
      <alignment horizontal="center" vertical="center" wrapText="1"/>
      <protection locked="0"/>
    </xf>
    <xf numFmtId="0" fontId="133" fillId="2" borderId="429" xfId="13" applyFont="1" applyFill="1" applyBorder="1" applyAlignment="1" applyProtection="1">
      <alignment horizontal="center" vertical="center" wrapText="1"/>
      <protection locked="0"/>
    </xf>
    <xf numFmtId="0" fontId="132" fillId="2" borderId="462" xfId="13" applyFont="1" applyFill="1" applyBorder="1" applyAlignment="1" applyProtection="1">
      <alignment horizontal="center" vertical="center" wrapText="1"/>
      <protection locked="0"/>
    </xf>
    <xf numFmtId="0" fontId="133" fillId="2" borderId="587" xfId="0" applyFont="1" applyFill="1" applyBorder="1" applyAlignment="1" applyProtection="1">
      <alignment horizontal="center" vertical="center" wrapText="1"/>
    </xf>
    <xf numFmtId="0" fontId="133" fillId="2" borderId="595" xfId="0" applyFont="1" applyFill="1" applyBorder="1" applyAlignment="1" applyProtection="1">
      <alignment horizontal="center" vertical="center" wrapText="1"/>
    </xf>
    <xf numFmtId="0" fontId="133" fillId="2" borderId="596" xfId="0" applyFont="1" applyFill="1" applyBorder="1" applyAlignment="1" applyProtection="1">
      <alignment horizontal="center" vertical="center" wrapText="1"/>
    </xf>
    <xf numFmtId="0" fontId="132" fillId="2" borderId="582" xfId="15" quotePrefix="1" applyFont="1" applyFill="1" applyBorder="1" applyAlignment="1">
      <alignment horizontal="left" vertical="center" wrapText="1"/>
    </xf>
    <xf numFmtId="0" fontId="132" fillId="2" borderId="589" xfId="15" applyFont="1" applyFill="1" applyBorder="1" applyAlignment="1" applyProtection="1">
      <alignment horizontal="center" vertical="center" wrapText="1"/>
    </xf>
    <xf numFmtId="0" fontId="134" fillId="2" borderId="579" xfId="15" quotePrefix="1" applyFont="1" applyFill="1" applyBorder="1" applyAlignment="1" applyProtection="1">
      <alignment vertical="center" wrapText="1"/>
      <protection locked="0"/>
    </xf>
    <xf numFmtId="0" fontId="134" fillId="2" borderId="589" xfId="0" applyFont="1" applyFill="1" applyBorder="1" applyAlignment="1" applyProtection="1">
      <alignment horizontal="center" vertical="center" wrapText="1"/>
      <protection locked="0"/>
    </xf>
    <xf numFmtId="0" fontId="134" fillId="2" borderId="593" xfId="0" applyFont="1" applyFill="1" applyBorder="1" applyAlignment="1" applyProtection="1">
      <alignment horizontal="center" vertical="center" wrapText="1"/>
      <protection locked="0"/>
    </xf>
    <xf numFmtId="0" fontId="134" fillId="2" borderId="599" xfId="0" applyFont="1" applyFill="1" applyBorder="1" applyAlignment="1" applyProtection="1">
      <alignment horizontal="center" vertical="center" wrapText="1"/>
      <protection locked="0"/>
    </xf>
    <xf numFmtId="0" fontId="134" fillId="2" borderId="587" xfId="0" applyFont="1" applyFill="1" applyBorder="1" applyAlignment="1" applyProtection="1">
      <alignment horizontal="center" vertical="center" wrapText="1"/>
    </xf>
    <xf numFmtId="0" fontId="134" fillId="2" borderId="595" xfId="0" applyFont="1" applyFill="1" applyBorder="1" applyAlignment="1" applyProtection="1">
      <alignment horizontal="center" vertical="center" wrapText="1"/>
    </xf>
    <xf numFmtId="0" fontId="134" fillId="2" borderId="596" xfId="0" applyFont="1" applyFill="1" applyBorder="1" applyAlignment="1" applyProtection="1">
      <alignment horizontal="center" vertical="center" wrapText="1"/>
    </xf>
    <xf numFmtId="0" fontId="133" fillId="2" borderId="579" xfId="15" applyFont="1" applyFill="1" applyBorder="1" applyAlignment="1" applyProtection="1">
      <alignment horizontal="center" vertical="center" wrapText="1"/>
    </xf>
    <xf numFmtId="0" fontId="132" fillId="2" borderId="588" xfId="15" quotePrefix="1" applyFont="1" applyFill="1" applyBorder="1" applyAlignment="1">
      <alignment horizontal="left" vertical="center" wrapText="1"/>
    </xf>
    <xf numFmtId="0" fontId="132" fillId="2" borderId="600" xfId="15" applyFont="1" applyFill="1" applyBorder="1" applyAlignment="1" applyProtection="1">
      <alignment horizontal="center" vertical="center" wrapText="1"/>
    </xf>
    <xf numFmtId="0" fontId="152" fillId="2" borderId="501" xfId="15" applyFont="1" applyFill="1" applyBorder="1" applyAlignment="1">
      <alignment horizontal="left" vertical="center" wrapText="1"/>
    </xf>
    <xf numFmtId="0" fontId="152" fillId="2" borderId="587" xfId="15" applyFont="1" applyFill="1" applyBorder="1" applyAlignment="1" applyProtection="1">
      <alignment horizontal="center" vertical="center" wrapText="1"/>
      <protection locked="0"/>
    </xf>
    <xf numFmtId="0" fontId="152" fillId="2" borderId="595" xfId="15" applyFont="1" applyFill="1" applyBorder="1" applyAlignment="1" applyProtection="1">
      <alignment horizontal="center" vertical="center" wrapText="1"/>
      <protection locked="0"/>
    </xf>
    <xf numFmtId="0" fontId="152" fillId="2" borderId="596" xfId="15" applyFont="1" applyFill="1" applyBorder="1" applyAlignment="1" applyProtection="1">
      <alignment horizontal="center" vertical="center" wrapText="1"/>
      <protection locked="0"/>
    </xf>
    <xf numFmtId="0" fontId="152" fillId="2" borderId="597" xfId="15" applyFont="1" applyFill="1" applyBorder="1" applyAlignment="1" applyProtection="1">
      <alignment horizontal="center" vertical="center" wrapText="1"/>
      <protection locked="0"/>
    </xf>
    <xf numFmtId="0" fontId="152" fillId="2" borderId="598" xfId="15" applyFont="1" applyFill="1" applyBorder="1" applyAlignment="1" applyProtection="1">
      <alignment horizontal="center" vertical="center" wrapText="1"/>
      <protection locked="0"/>
    </xf>
    <xf numFmtId="0" fontId="152" fillId="2" borderId="505" xfId="15" applyFont="1" applyFill="1" applyBorder="1" applyAlignment="1" applyProtection="1">
      <alignment horizontal="center" vertical="center" wrapText="1"/>
      <protection locked="0"/>
    </xf>
    <xf numFmtId="0" fontId="152" fillId="2" borderId="502" xfId="15" applyFont="1" applyFill="1" applyBorder="1" applyAlignment="1" applyProtection="1">
      <alignment horizontal="center" vertical="center" wrapText="1"/>
      <protection locked="0"/>
    </xf>
    <xf numFmtId="0" fontId="152" fillId="2" borderId="506" xfId="15" applyFont="1" applyFill="1" applyBorder="1" applyAlignment="1" applyProtection="1">
      <alignment horizontal="center" vertical="center" wrapText="1"/>
      <protection locked="0"/>
    </xf>
    <xf numFmtId="0" fontId="152" fillId="2" borderId="503" xfId="15" applyFont="1" applyFill="1" applyBorder="1" applyAlignment="1" applyProtection="1">
      <alignment horizontal="center" vertical="center" wrapText="1"/>
      <protection locked="0"/>
    </xf>
    <xf numFmtId="0" fontId="152" fillId="2" borderId="504" xfId="15" applyFont="1" applyFill="1" applyBorder="1" applyAlignment="1" applyProtection="1">
      <alignment horizontal="center" vertical="center" wrapText="1"/>
      <protection locked="0"/>
    </xf>
    <xf numFmtId="0" fontId="152" fillId="2" borderId="510" xfId="15" applyFont="1" applyFill="1" applyBorder="1" applyAlignment="1" applyProtection="1">
      <alignment horizontal="center" vertical="center" wrapText="1"/>
      <protection locked="0"/>
    </xf>
    <xf numFmtId="0" fontId="152" fillId="2" borderId="34" xfId="15" applyFont="1" applyFill="1" applyBorder="1" applyAlignment="1" applyProtection="1">
      <alignment horizontal="center" vertical="center" wrapText="1"/>
      <protection locked="0"/>
    </xf>
    <xf numFmtId="0" fontId="152" fillId="2" borderId="547" xfId="15" applyFont="1" applyFill="1" applyBorder="1" applyAlignment="1" applyProtection="1">
      <alignment horizontal="center" vertical="center" wrapText="1"/>
      <protection locked="0"/>
    </xf>
    <xf numFmtId="0" fontId="152" fillId="2" borderId="365" xfId="15" applyFont="1" applyFill="1" applyBorder="1" applyAlignment="1" applyProtection="1">
      <alignment horizontal="center" vertical="center" wrapText="1"/>
      <protection locked="0"/>
    </xf>
    <xf numFmtId="0" fontId="152" fillId="2" borderId="377" xfId="15" applyFont="1" applyFill="1" applyBorder="1" applyAlignment="1" applyProtection="1">
      <alignment horizontal="center" vertical="center" wrapText="1"/>
      <protection locked="0"/>
    </xf>
    <xf numFmtId="0" fontId="152" fillId="2" borderId="389" xfId="15" applyFont="1" applyFill="1" applyBorder="1" applyAlignment="1" applyProtection="1">
      <alignment horizontal="center" vertical="center" wrapText="1"/>
      <protection locked="0"/>
    </xf>
    <xf numFmtId="0" fontId="152" fillId="2" borderId="383" xfId="15" applyFont="1" applyFill="1" applyBorder="1" applyAlignment="1" applyProtection="1">
      <alignment horizontal="center" vertical="center" wrapText="1"/>
      <protection locked="0"/>
    </xf>
    <xf numFmtId="0" fontId="152" fillId="2" borderId="379" xfId="15" applyFont="1" applyFill="1" applyBorder="1" applyAlignment="1" applyProtection="1">
      <alignment horizontal="center" vertical="center" wrapText="1"/>
      <protection locked="0"/>
    </xf>
    <xf numFmtId="0" fontId="132" fillId="2" borderId="349" xfId="15" applyFont="1" applyFill="1" applyBorder="1" applyAlignment="1" applyProtection="1">
      <alignment horizontal="center" vertical="center" wrapText="1"/>
      <protection locked="0"/>
    </xf>
    <xf numFmtId="0" fontId="133" fillId="5" borderId="585" xfId="11" quotePrefix="1" applyFont="1" applyFill="1" applyBorder="1" applyAlignment="1" applyProtection="1">
      <alignment horizontal="center" textRotation="90" wrapText="1"/>
      <protection locked="0"/>
    </xf>
    <xf numFmtId="0" fontId="134" fillId="5" borderId="579" xfId="15" quotePrefix="1" applyFont="1" applyFill="1" applyBorder="1" applyAlignment="1" applyProtection="1">
      <alignment vertical="center" wrapText="1"/>
      <protection locked="0"/>
    </xf>
    <xf numFmtId="0" fontId="133" fillId="2" borderId="589" xfId="15" applyFont="1" applyFill="1" applyBorder="1" applyAlignment="1" applyProtection="1">
      <alignment vertical="center" wrapText="1"/>
      <protection locked="0"/>
    </xf>
    <xf numFmtId="0" fontId="133" fillId="2" borderId="593" xfId="15" applyFont="1" applyFill="1" applyBorder="1" applyAlignment="1" applyProtection="1">
      <alignment vertical="center" wrapText="1"/>
      <protection locked="0"/>
    </xf>
    <xf numFmtId="0" fontId="132" fillId="2" borderId="594" xfId="15" applyFont="1" applyFill="1" applyBorder="1" applyAlignment="1" applyProtection="1">
      <alignment vertical="center" wrapText="1"/>
      <protection locked="0"/>
    </xf>
    <xf numFmtId="0" fontId="132" fillId="2" borderId="599" xfId="15" applyFont="1" applyFill="1" applyBorder="1" applyAlignment="1" applyProtection="1">
      <alignment vertical="center" wrapText="1"/>
      <protection locked="0"/>
    </xf>
    <xf numFmtId="0" fontId="133" fillId="2" borderId="590" xfId="15" applyFont="1" applyFill="1" applyBorder="1" applyAlignment="1" applyProtection="1">
      <alignment vertical="center" wrapText="1"/>
      <protection locked="0"/>
    </xf>
    <xf numFmtId="0" fontId="134" fillId="2" borderId="589" xfId="0" applyFont="1" applyFill="1" applyBorder="1" applyAlignment="1" applyProtection="1">
      <alignment horizontal="left" vertical="center" wrapText="1"/>
      <protection locked="0"/>
    </xf>
    <xf numFmtId="0" fontId="134" fillId="2" borderId="593" xfId="0" applyFont="1" applyFill="1" applyBorder="1" applyAlignment="1" applyProtection="1">
      <alignment horizontal="left" vertical="center" wrapText="1"/>
      <protection locked="0"/>
    </xf>
    <xf numFmtId="0" fontId="134" fillId="2" borderId="599" xfId="0" applyFont="1" applyFill="1" applyBorder="1" applyAlignment="1" applyProtection="1">
      <alignment horizontal="left" vertical="center" wrapText="1"/>
      <protection locked="0"/>
    </xf>
    <xf numFmtId="0" fontId="132" fillId="2" borderId="557" xfId="15" applyFont="1" applyFill="1" applyBorder="1" applyAlignment="1" applyProtection="1">
      <alignment horizontal="center" vertical="center" wrapText="1"/>
      <protection locked="0"/>
    </xf>
    <xf numFmtId="0" fontId="132" fillId="2" borderId="546" xfId="15" applyFont="1" applyFill="1" applyBorder="1" applyAlignment="1" applyProtection="1">
      <alignment horizontal="center" vertical="center" wrapText="1"/>
      <protection locked="0"/>
    </xf>
    <xf numFmtId="0" fontId="134" fillId="2" borderId="586" xfId="15" applyFont="1" applyFill="1" applyBorder="1" applyAlignment="1" applyProtection="1">
      <alignment vertical="center" wrapText="1"/>
      <protection locked="0"/>
    </xf>
    <xf numFmtId="0" fontId="132" fillId="2" borderId="585" xfId="13" applyFont="1" applyFill="1" applyBorder="1" applyAlignment="1" applyProtection="1">
      <alignment horizontal="center" vertical="center" wrapText="1"/>
      <protection locked="0"/>
    </xf>
    <xf numFmtId="0" fontId="132" fillId="2" borderId="601" xfId="13" applyFont="1" applyFill="1" applyBorder="1" applyAlignment="1" applyProtection="1">
      <alignment horizontal="center" vertical="center" wrapText="1"/>
      <protection locked="0"/>
    </xf>
    <xf numFmtId="0" fontId="132" fillId="2" borderId="580" xfId="13" applyFont="1" applyFill="1" applyBorder="1" applyAlignment="1" applyProtection="1">
      <alignment horizontal="center" vertical="center" wrapText="1"/>
      <protection locked="0"/>
    </xf>
    <xf numFmtId="0" fontId="132" fillId="2" borderId="591" xfId="13" applyFont="1" applyFill="1" applyBorder="1" applyAlignment="1" applyProtection="1">
      <alignment horizontal="center" vertical="center" wrapText="1"/>
      <protection locked="0"/>
    </xf>
    <xf numFmtId="0" fontId="132" fillId="2" borderId="592" xfId="13" applyFont="1" applyFill="1" applyBorder="1" applyAlignment="1" applyProtection="1">
      <alignment horizontal="center" vertical="center" wrapText="1"/>
      <protection locked="0"/>
    </xf>
    <xf numFmtId="0" fontId="132" fillId="2" borderId="600" xfId="15" applyFont="1" applyFill="1" applyBorder="1" applyAlignment="1" applyProtection="1">
      <alignment horizontal="center" vertical="center" wrapText="1"/>
      <protection locked="0"/>
    </xf>
    <xf numFmtId="0" fontId="132" fillId="2" borderId="479" xfId="15" applyFont="1" applyFill="1" applyBorder="1" applyAlignment="1" applyProtection="1">
      <alignment horizontal="center" vertical="center" wrapText="1"/>
      <protection locked="0"/>
    </xf>
    <xf numFmtId="0" fontId="132" fillId="2" borderId="603" xfId="15" applyFont="1" applyFill="1" applyBorder="1" applyAlignment="1" applyProtection="1">
      <alignment horizontal="center" vertical="center" wrapText="1"/>
      <protection locked="0"/>
    </xf>
    <xf numFmtId="0" fontId="133" fillId="2" borderId="582" xfId="15" quotePrefix="1" applyFont="1" applyFill="1" applyBorder="1" applyAlignment="1">
      <alignment horizontal="left" vertical="center" wrapText="1"/>
    </xf>
    <xf numFmtId="0" fontId="133" fillId="2" borderId="589" xfId="15" applyFont="1" applyFill="1" applyBorder="1" applyAlignment="1" applyProtection="1">
      <alignment horizontal="center" vertical="center" wrapText="1"/>
    </xf>
    <xf numFmtId="0" fontId="50" fillId="2" borderId="501" xfId="28" quotePrefix="1" applyFont="1" applyFill="1" applyBorder="1" applyAlignment="1">
      <alignment vertical="center" wrapText="1"/>
    </xf>
    <xf numFmtId="0" fontId="152" fillId="2" borderId="546" xfId="15" quotePrefix="1" applyFont="1" applyFill="1" applyBorder="1" applyAlignment="1">
      <alignment horizontal="left" vertical="center" wrapText="1"/>
    </xf>
    <xf numFmtId="0" fontId="132" fillId="2" borderId="600" xfId="15" quotePrefix="1" applyFont="1" applyFill="1" applyBorder="1" applyAlignment="1">
      <alignment horizontal="left" vertical="center" wrapText="1"/>
    </xf>
    <xf numFmtId="0" fontId="133" fillId="2" borderId="557" xfId="15" applyFont="1" applyFill="1" applyBorder="1" applyAlignment="1" applyProtection="1">
      <alignment horizontal="center" vertical="center" wrapText="1"/>
    </xf>
    <xf numFmtId="0" fontId="134" fillId="2" borderId="510" xfId="0" applyFont="1" applyFill="1" applyBorder="1" applyAlignment="1" applyProtection="1">
      <alignment horizontal="center" vertical="center" wrapText="1"/>
    </xf>
    <xf numFmtId="0" fontId="134" fillId="2" borderId="34" xfId="0" applyFont="1" applyFill="1" applyBorder="1" applyAlignment="1" applyProtection="1">
      <alignment horizontal="center" vertical="center" wrapText="1"/>
    </xf>
    <xf numFmtId="0" fontId="132" fillId="2" borderId="374" xfId="15" quotePrefix="1" applyFont="1" applyFill="1" applyBorder="1" applyAlignment="1">
      <alignment horizontal="left" vertical="center" wrapText="1"/>
    </xf>
    <xf numFmtId="0" fontId="132" fillId="2" borderId="508" xfId="15" applyFont="1" applyFill="1" applyBorder="1" applyAlignment="1" applyProtection="1">
      <alignment horizontal="center" vertical="center" wrapText="1"/>
      <protection locked="0"/>
    </xf>
    <xf numFmtId="0" fontId="132" fillId="2" borderId="294" xfId="15" applyFont="1" applyFill="1" applyBorder="1" applyAlignment="1" applyProtection="1">
      <alignment horizontal="center" vertical="center" wrapText="1"/>
      <protection locked="0"/>
    </xf>
    <xf numFmtId="0" fontId="132" fillId="2" borderId="509" xfId="15" applyFont="1" applyFill="1" applyBorder="1" applyAlignment="1" applyProtection="1">
      <alignment horizontal="center" vertical="center" wrapText="1"/>
      <protection locked="0"/>
    </xf>
    <xf numFmtId="0" fontId="132" fillId="2" borderId="532" xfId="15" applyFont="1" applyFill="1" applyBorder="1" applyAlignment="1" applyProtection="1">
      <alignment horizontal="center" vertical="center" wrapText="1"/>
      <protection locked="0"/>
    </xf>
    <xf numFmtId="0" fontId="164" fillId="2" borderId="579" xfId="15" quotePrefix="1" applyFont="1" applyFill="1" applyBorder="1" applyAlignment="1" applyProtection="1">
      <alignment vertical="center" wrapText="1"/>
      <protection locked="0"/>
    </xf>
    <xf numFmtId="0" fontId="165" fillId="2" borderId="579" xfId="15" applyFont="1" applyFill="1" applyBorder="1" applyAlignment="1" applyProtection="1">
      <alignment horizontal="center" vertical="center" wrapText="1"/>
    </xf>
    <xf numFmtId="0" fontId="165" fillId="2" borderId="586" xfId="15" applyFont="1" applyFill="1" applyBorder="1" applyAlignment="1" applyProtection="1">
      <alignment horizontal="center" vertical="center" wrapText="1"/>
    </xf>
    <xf numFmtId="0" fontId="28" fillId="5" borderId="582" xfId="22" quotePrefix="1" applyFont="1" applyFill="1" applyBorder="1" applyAlignment="1" applyProtection="1">
      <alignment vertical="center" wrapText="1"/>
      <protection locked="0"/>
    </xf>
    <xf numFmtId="0" fontId="25" fillId="2" borderId="589" xfId="22" applyFont="1" applyFill="1" applyBorder="1" applyAlignment="1" applyProtection="1">
      <alignment vertical="center" wrapText="1"/>
      <protection locked="0"/>
    </xf>
    <xf numFmtId="0" fontId="25" fillId="2" borderId="593" xfId="22" applyFont="1" applyFill="1" applyBorder="1" applyAlignment="1" applyProtection="1">
      <alignment vertical="center" wrapText="1"/>
      <protection locked="0"/>
    </xf>
    <xf numFmtId="0" fontId="27" fillId="2" borderId="599" xfId="22" applyFont="1" applyFill="1" applyBorder="1" applyAlignment="1" applyProtection="1">
      <alignment vertical="center" wrapText="1"/>
      <protection locked="0"/>
    </xf>
    <xf numFmtId="0" fontId="27" fillId="2" borderId="594" xfId="22" applyFont="1" applyFill="1" applyBorder="1" applyAlignment="1" applyProtection="1">
      <alignment vertical="center" wrapText="1"/>
      <protection locked="0"/>
    </xf>
    <xf numFmtId="0" fontId="28" fillId="2" borderId="589" xfId="0" applyFont="1" applyFill="1" applyBorder="1" applyAlignment="1" applyProtection="1">
      <alignment horizontal="left" vertical="center" wrapText="1"/>
      <protection locked="0"/>
    </xf>
    <xf numFmtId="0" fontId="28" fillId="2" borderId="593" xfId="0" applyFont="1" applyFill="1" applyBorder="1" applyAlignment="1" applyProtection="1">
      <alignment horizontal="left" vertical="center" wrapText="1"/>
      <protection locked="0"/>
    </xf>
    <xf numFmtId="0" fontId="28" fillId="2" borderId="599" xfId="0" applyFont="1" applyFill="1" applyBorder="1" applyAlignment="1" applyProtection="1">
      <alignment horizontal="left" vertical="center" wrapText="1"/>
      <protection locked="0"/>
    </xf>
    <xf numFmtId="0" fontId="27" fillId="2" borderId="532" xfId="22" quotePrefix="1" applyFont="1" applyFill="1" applyBorder="1" applyAlignment="1">
      <alignment horizontal="left" vertical="center" wrapText="1"/>
    </xf>
    <xf numFmtId="0" fontId="27" fillId="2" borderId="508" xfId="22" applyFont="1" applyFill="1" applyBorder="1" applyAlignment="1" applyProtection="1">
      <alignment horizontal="center" vertical="center" wrapText="1"/>
      <protection locked="0"/>
    </xf>
    <xf numFmtId="0" fontId="27" fillId="2" borderId="509" xfId="22" applyFont="1" applyFill="1" applyBorder="1" applyAlignment="1" applyProtection="1">
      <alignment horizontal="center" vertical="center" wrapText="1"/>
      <protection locked="0"/>
    </xf>
    <xf numFmtId="0" fontId="27" fillId="2" borderId="486" xfId="22" applyFont="1" applyFill="1" applyBorder="1" applyAlignment="1" applyProtection="1">
      <alignment horizontal="center" vertical="center" wrapText="1"/>
      <protection locked="0"/>
    </xf>
    <xf numFmtId="0" fontId="28" fillId="2" borderId="508" xfId="0" applyFont="1" applyFill="1" applyBorder="1" applyAlignment="1" applyProtection="1">
      <alignment horizontal="center" vertical="center" wrapText="1"/>
      <protection locked="0"/>
    </xf>
    <xf numFmtId="0" fontId="28" fillId="2" borderId="500" xfId="0" applyFont="1" applyFill="1" applyBorder="1" applyAlignment="1" applyProtection="1">
      <alignment horizontal="center" vertical="center" wrapText="1"/>
      <protection locked="0"/>
    </xf>
    <xf numFmtId="0" fontId="27" fillId="2" borderId="582" xfId="22" quotePrefix="1" applyFont="1" applyFill="1" applyBorder="1" applyAlignment="1">
      <alignment horizontal="left" vertical="center" wrapText="1"/>
    </xf>
    <xf numFmtId="0" fontId="27" fillId="2" borderId="585" xfId="22" applyFont="1" applyFill="1" applyBorder="1" applyAlignment="1" applyProtection="1">
      <alignment horizontal="center" vertical="center" wrapText="1"/>
    </xf>
    <xf numFmtId="0" fontId="27" fillId="2" borderId="586" xfId="22" applyFont="1" applyFill="1" applyBorder="1" applyAlignment="1" applyProtection="1">
      <alignment horizontal="center" vertical="center" wrapText="1"/>
    </xf>
    <xf numFmtId="0" fontId="28" fillId="2" borderId="582" xfId="0" applyFont="1" applyFill="1" applyBorder="1" applyAlignment="1" applyProtection="1">
      <alignment horizontal="left" vertical="center" wrapText="1"/>
      <protection locked="0"/>
    </xf>
    <xf numFmtId="0" fontId="25" fillId="2" borderId="508" xfId="13" applyFont="1" applyFill="1" applyBorder="1" applyAlignment="1" applyProtection="1">
      <alignment horizontal="center" vertical="center" wrapText="1"/>
      <protection locked="0"/>
    </xf>
    <xf numFmtId="0" fontId="25" fillId="2" borderId="294" xfId="13" applyFont="1" applyFill="1" applyBorder="1" applyAlignment="1" applyProtection="1">
      <alignment horizontal="center" vertical="center" wrapText="1"/>
      <protection locked="0"/>
    </xf>
    <xf numFmtId="0" fontId="46" fillId="2" borderId="579" xfId="0" applyFont="1" applyFill="1" applyBorder="1" applyAlignment="1" applyProtection="1">
      <alignment horizontal="left" vertical="center" wrapText="1"/>
      <protection locked="0"/>
    </xf>
    <xf numFmtId="0" fontId="25" fillId="2" borderId="585" xfId="13" applyFont="1" applyFill="1" applyBorder="1" applyAlignment="1" applyProtection="1">
      <alignment horizontal="center" vertical="center" wrapText="1"/>
      <protection locked="0"/>
    </xf>
    <xf numFmtId="0" fontId="25" fillId="2" borderId="601" xfId="13" applyFont="1" applyFill="1" applyBorder="1" applyAlignment="1" applyProtection="1">
      <alignment horizontal="center" vertical="center" wrapText="1"/>
      <protection locked="0"/>
    </xf>
    <xf numFmtId="0" fontId="25" fillId="2" borderId="580" xfId="13" applyFont="1" applyFill="1" applyBorder="1" applyAlignment="1" applyProtection="1">
      <alignment horizontal="center" vertical="center" wrapText="1"/>
      <protection locked="0"/>
    </xf>
    <xf numFmtId="0" fontId="25" fillId="2" borderId="579" xfId="13" applyFont="1" applyFill="1" applyBorder="1" applyAlignment="1" applyProtection="1">
      <alignment horizontal="center" vertical="center" wrapText="1"/>
      <protection locked="0"/>
    </xf>
    <xf numFmtId="0" fontId="25" fillId="2" borderId="581" xfId="13" applyFont="1" applyFill="1" applyBorder="1" applyAlignment="1" applyProtection="1">
      <alignment horizontal="center" vertical="center" wrapText="1"/>
      <protection locked="0"/>
    </xf>
    <xf numFmtId="0" fontId="28" fillId="2" borderId="586" xfId="0" applyFont="1" applyFill="1" applyBorder="1" applyAlignment="1" applyProtection="1">
      <alignment horizontal="left" vertical="center" wrapText="1"/>
      <protection locked="0"/>
    </xf>
    <xf numFmtId="0" fontId="25" fillId="2" borderId="585" xfId="13" applyFont="1" applyFill="1" applyBorder="1" applyAlignment="1" applyProtection="1">
      <alignment vertical="center" wrapText="1"/>
      <protection locked="0"/>
    </xf>
    <xf numFmtId="0" fontId="25" fillId="2" borderId="591" xfId="13" applyFont="1" applyFill="1" applyBorder="1" applyAlignment="1" applyProtection="1">
      <alignment vertical="center" wrapText="1"/>
      <protection locked="0"/>
    </xf>
    <xf numFmtId="0" fontId="25" fillId="2" borderId="602" xfId="13" applyFont="1" applyFill="1" applyBorder="1" applyAlignment="1" applyProtection="1">
      <alignment vertical="center" wrapText="1"/>
      <protection locked="0"/>
    </xf>
    <xf numFmtId="0" fontId="25" fillId="2" borderId="579" xfId="13" applyFont="1" applyFill="1" applyBorder="1" applyAlignment="1" applyProtection="1">
      <alignment vertical="center" wrapText="1"/>
      <protection locked="0"/>
    </xf>
    <xf numFmtId="0" fontId="27" fillId="2" borderId="591" xfId="13" applyFont="1" applyFill="1" applyBorder="1" applyAlignment="1" applyProtection="1">
      <alignment vertical="center" wrapText="1"/>
      <protection locked="0"/>
    </xf>
    <xf numFmtId="0" fontId="27" fillId="2" borderId="581" xfId="13" applyFont="1" applyFill="1" applyBorder="1" applyAlignment="1" applyProtection="1">
      <alignment vertical="center" wrapText="1"/>
      <protection locked="0"/>
    </xf>
    <xf numFmtId="0" fontId="133" fillId="2" borderId="0" xfId="0" applyFont="1" applyFill="1" applyBorder="1" applyAlignment="1" applyProtection="1">
      <alignment horizontal="center" vertical="center" wrapText="1"/>
      <protection locked="0"/>
    </xf>
    <xf numFmtId="0" fontId="35" fillId="5" borderId="0" xfId="0" applyFont="1" applyFill="1"/>
    <xf numFmtId="0" fontId="36" fillId="5" borderId="608" xfId="11" quotePrefix="1" applyFont="1" applyFill="1" applyBorder="1" applyAlignment="1">
      <alignment horizontal="center" vertical="center" wrapText="1"/>
    </xf>
    <xf numFmtId="0" fontId="37" fillId="5" borderId="608" xfId="11" quotePrefix="1" applyFont="1" applyFill="1" applyBorder="1" applyAlignment="1">
      <alignment horizontal="center" vertical="center" wrapText="1"/>
    </xf>
    <xf numFmtId="0" fontId="38" fillId="5" borderId="609" xfId="11" quotePrefix="1" applyFont="1" applyFill="1" applyBorder="1" applyAlignment="1">
      <alignment horizontal="center" vertical="center" wrapText="1"/>
    </xf>
    <xf numFmtId="0" fontId="38" fillId="5" borderId="610" xfId="11" quotePrefix="1" applyFont="1" applyFill="1" applyBorder="1" applyAlignment="1">
      <alignment horizontal="center" vertical="center" wrapText="1"/>
    </xf>
    <xf numFmtId="0" fontId="39" fillId="5" borderId="609" xfId="15" quotePrefix="1" applyFont="1" applyFill="1" applyBorder="1" applyAlignment="1">
      <alignment vertical="center" wrapText="1"/>
    </xf>
    <xf numFmtId="0" fontId="11" fillId="5" borderId="609" xfId="15" quotePrefix="1" applyFont="1" applyFill="1" applyBorder="1" applyAlignment="1">
      <alignment vertical="center" wrapText="1"/>
    </xf>
    <xf numFmtId="0" fontId="11" fillId="5" borderId="610" xfId="15" quotePrefix="1" applyFont="1" applyFill="1" applyBorder="1" applyAlignment="1">
      <alignment vertical="center" wrapText="1"/>
    </xf>
    <xf numFmtId="0" fontId="11" fillId="5" borderId="611" xfId="15" quotePrefix="1" applyFont="1" applyFill="1" applyBorder="1" applyAlignment="1">
      <alignment vertical="center" wrapText="1"/>
    </xf>
    <xf numFmtId="0" fontId="39" fillId="5" borderId="605" xfId="15" quotePrefix="1" applyFont="1" applyFill="1" applyBorder="1" applyAlignment="1">
      <alignment vertical="center" wrapText="1"/>
    </xf>
    <xf numFmtId="0" fontId="11" fillId="5" borderId="366" xfId="15" quotePrefix="1" applyFont="1" applyFill="1" applyBorder="1" applyAlignment="1">
      <alignment vertical="center" wrapText="1"/>
    </xf>
    <xf numFmtId="0" fontId="11" fillId="5" borderId="444" xfId="15" quotePrefix="1" applyFont="1" applyFill="1" applyBorder="1" applyAlignment="1">
      <alignment vertical="center" wrapText="1"/>
    </xf>
    <xf numFmtId="0" fontId="40" fillId="5" borderId="546" xfId="15" quotePrefix="1" applyFont="1" applyFill="1" applyBorder="1" applyAlignment="1">
      <alignment vertical="center" wrapText="1"/>
    </xf>
    <xf numFmtId="0" fontId="131" fillId="5" borderId="605" xfId="0" applyFont="1" applyFill="1" applyBorder="1" applyAlignment="1">
      <alignment horizontal="left" vertical="center" wrapText="1"/>
    </xf>
    <xf numFmtId="0" fontId="39" fillId="5" borderId="610" xfId="15" quotePrefix="1" applyFont="1" applyFill="1" applyBorder="1" applyAlignment="1">
      <alignment vertical="center" wrapText="1"/>
    </xf>
    <xf numFmtId="0" fontId="11" fillId="5" borderId="624" xfId="13" applyFont="1" applyFill="1" applyBorder="1" applyAlignment="1">
      <alignment horizontal="center" vertical="center" wrapText="1"/>
    </xf>
    <xf numFmtId="0" fontId="10" fillId="5" borderId="609" xfId="0" applyFont="1" applyFill="1" applyBorder="1" applyAlignment="1">
      <alignment horizontal="left" vertical="center" wrapText="1"/>
    </xf>
    <xf numFmtId="0" fontId="131" fillId="5" borderId="609" xfId="0" applyFont="1" applyFill="1" applyBorder="1" applyAlignment="1">
      <alignment horizontal="left" vertical="center" wrapText="1"/>
    </xf>
    <xf numFmtId="0" fontId="43" fillId="5" borderId="609" xfId="0" applyFont="1" applyFill="1" applyBorder="1" applyAlignment="1">
      <alignment horizontal="left" vertical="center" wrapText="1"/>
    </xf>
    <xf numFmtId="0" fontId="57" fillId="5" borderId="625" xfId="0" applyFont="1" applyFill="1" applyBorder="1" applyAlignment="1">
      <alignment horizontal="center" vertical="center"/>
    </xf>
    <xf numFmtId="0" fontId="40" fillId="5" borderId="611" xfId="15" quotePrefix="1" applyFont="1" applyFill="1" applyBorder="1" applyAlignment="1">
      <alignment horizontal="center" vertical="center" wrapText="1"/>
    </xf>
    <xf numFmtId="0" fontId="57" fillId="5" borderId="608" xfId="0" applyFont="1" applyFill="1" applyBorder="1" applyAlignment="1">
      <alignment horizontal="center" vertical="center"/>
    </xf>
    <xf numFmtId="0" fontId="40" fillId="5" borderId="624" xfId="15" quotePrefix="1" applyFont="1" applyFill="1" applyBorder="1" applyAlignment="1">
      <alignment horizontal="center" vertical="center" wrapText="1"/>
    </xf>
    <xf numFmtId="0" fontId="34" fillId="5" borderId="608" xfId="0" applyFont="1" applyFill="1" applyBorder="1" applyAlignment="1">
      <alignment horizontal="center" vertical="center"/>
    </xf>
    <xf numFmtId="0" fontId="34" fillId="5" borderId="625" xfId="0" applyFont="1" applyFill="1" applyBorder="1" applyAlignment="1">
      <alignment horizontal="center" vertical="center"/>
    </xf>
    <xf numFmtId="0" fontId="11" fillId="5" borderId="625" xfId="13" applyFont="1" applyFill="1" applyBorder="1" applyAlignment="1">
      <alignment horizontal="center" vertical="center" wrapText="1"/>
    </xf>
    <xf numFmtId="0" fontId="40" fillId="0" borderId="429" xfId="15" quotePrefix="1" applyFont="1" applyFill="1" applyBorder="1" applyAlignment="1">
      <alignment vertical="center" wrapText="1"/>
    </xf>
    <xf numFmtId="0" fontId="11" fillId="0" borderId="618" xfId="13" applyFont="1" applyFill="1" applyBorder="1" applyAlignment="1">
      <alignment horizontal="center" vertical="center" wrapText="1"/>
    </xf>
    <xf numFmtId="0" fontId="11" fillId="0" borderId="619" xfId="13" applyFont="1" applyFill="1" applyBorder="1" applyAlignment="1">
      <alignment horizontal="center" vertical="center" wrapText="1"/>
    </xf>
    <xf numFmtId="0" fontId="11" fillId="0" borderId="628" xfId="13" applyFont="1" applyFill="1" applyBorder="1" applyAlignment="1">
      <alignment horizontal="center" vertical="center" wrapText="1"/>
    </xf>
    <xf numFmtId="0" fontId="40" fillId="0" borderId="546" xfId="15" quotePrefix="1" applyFont="1" applyFill="1" applyBorder="1" applyAlignment="1">
      <alignment vertical="center" wrapText="1"/>
    </xf>
    <xf numFmtId="0" fontId="11" fillId="0" borderId="366" xfId="13" applyFont="1" applyFill="1" applyBorder="1" applyAlignment="1">
      <alignment horizontal="center" vertical="center" wrapText="1"/>
    </xf>
    <xf numFmtId="0" fontId="11" fillId="0" borderId="444" xfId="13" applyFont="1" applyFill="1" applyBorder="1" applyAlignment="1">
      <alignment horizontal="center" vertical="center" wrapText="1"/>
    </xf>
    <xf numFmtId="0" fontId="11" fillId="0" borderId="445" xfId="13" applyFont="1" applyFill="1" applyBorder="1" applyAlignment="1">
      <alignment horizontal="center" vertical="center" wrapText="1"/>
    </xf>
    <xf numFmtId="0" fontId="11" fillId="0" borderId="505" xfId="13" applyFont="1" applyFill="1" applyBorder="1" applyAlignment="1">
      <alignment horizontal="center" vertical="center" wrapText="1"/>
    </xf>
    <xf numFmtId="0" fontId="11" fillId="0" borderId="502" xfId="13" applyFont="1" applyFill="1" applyBorder="1" applyAlignment="1">
      <alignment horizontal="center" vertical="center" wrapText="1"/>
    </xf>
    <xf numFmtId="0" fontId="11" fillId="0" borderId="506" xfId="13" applyFont="1" applyFill="1" applyBorder="1" applyAlignment="1">
      <alignment horizontal="center" vertical="center" wrapText="1"/>
    </xf>
    <xf numFmtId="0" fontId="40" fillId="0" borderId="557" xfId="15" quotePrefix="1" applyFont="1" applyFill="1" applyBorder="1" applyAlignment="1">
      <alignment horizontal="center" vertical="center" wrapText="1"/>
    </xf>
    <xf numFmtId="0" fontId="40" fillId="0" borderId="237" xfId="15" quotePrefix="1" applyFont="1" applyFill="1" applyBorder="1" applyAlignment="1">
      <alignment horizontal="center" vertical="center" wrapText="1"/>
    </xf>
    <xf numFmtId="0" fontId="11" fillId="0" borderId="557" xfId="13" applyFont="1" applyFill="1" applyBorder="1" applyAlignment="1">
      <alignment horizontal="center" vertical="center" wrapText="1"/>
    </xf>
    <xf numFmtId="0" fontId="11" fillId="0" borderId="162" xfId="13" applyFont="1" applyFill="1" applyBorder="1" applyAlignment="1">
      <alignment horizontal="center" vertical="center" wrapText="1"/>
    </xf>
    <xf numFmtId="0" fontId="11" fillId="0" borderId="500" xfId="13" applyFont="1" applyFill="1" applyBorder="1" applyAlignment="1">
      <alignment horizontal="center" vertical="center" wrapText="1"/>
    </xf>
    <xf numFmtId="0" fontId="39" fillId="0" borderId="605" xfId="15" quotePrefix="1" applyFont="1" applyFill="1" applyBorder="1" applyAlignment="1">
      <alignment vertical="center" wrapText="1"/>
    </xf>
    <xf numFmtId="0" fontId="11" fillId="0" borderId="625" xfId="13" quotePrefix="1" applyFont="1" applyFill="1" applyBorder="1" applyAlignment="1">
      <alignment horizontal="center" vertical="center" wrapText="1"/>
    </xf>
    <xf numFmtId="0" fontId="11" fillId="0" borderId="509" xfId="13" quotePrefix="1" applyFont="1" applyFill="1" applyBorder="1" applyAlignment="1">
      <alignment horizontal="center" vertical="center" wrapText="1"/>
    </xf>
    <xf numFmtId="0" fontId="131" fillId="0" borderId="605" xfId="0" applyFont="1" applyFill="1" applyBorder="1" applyAlignment="1">
      <alignment horizontal="left" vertical="center" wrapText="1"/>
    </xf>
    <xf numFmtId="0" fontId="11" fillId="0" borderId="617" xfId="13" quotePrefix="1" applyFont="1" applyFill="1" applyBorder="1" applyAlignment="1">
      <alignment horizontal="center" vertical="center" wrapText="1"/>
    </xf>
    <xf numFmtId="0" fontId="11" fillId="0" borderId="607" xfId="13" quotePrefix="1" applyFont="1" applyFill="1" applyBorder="1" applyAlignment="1">
      <alignment horizontal="center" vertical="center" wrapText="1"/>
    </xf>
    <xf numFmtId="0" fontId="43" fillId="0" borderId="609" xfId="0" applyFont="1" applyFill="1" applyBorder="1" applyAlignment="1">
      <alignment horizontal="left" vertical="center" wrapText="1"/>
    </xf>
    <xf numFmtId="0" fontId="11" fillId="0" borderId="608" xfId="13" applyFont="1" applyFill="1" applyBorder="1" applyAlignment="1">
      <alignment horizontal="center" vertical="center" wrapText="1"/>
    </xf>
    <xf numFmtId="0" fontId="11" fillId="0" borderId="610" xfId="13" applyFont="1" applyFill="1" applyBorder="1" applyAlignment="1">
      <alignment horizontal="center" vertical="center" wrapText="1"/>
    </xf>
    <xf numFmtId="0" fontId="57" fillId="0" borderId="557" xfId="0" applyFont="1" applyFill="1" applyBorder="1" applyAlignment="1">
      <alignment horizontal="center" vertical="center"/>
    </xf>
    <xf numFmtId="0" fontId="43" fillId="0" borderId="604" xfId="0" applyFont="1" applyFill="1" applyBorder="1" applyAlignment="1">
      <alignment horizontal="left" vertical="center" wrapText="1"/>
    </xf>
    <xf numFmtId="0" fontId="11" fillId="0" borderId="610" xfId="13" quotePrefix="1" applyFont="1" applyFill="1" applyBorder="1" applyAlignment="1">
      <alignment horizontal="center" vertical="center" wrapText="1"/>
    </xf>
    <xf numFmtId="0" fontId="39" fillId="0" borderId="613" xfId="15" applyFont="1" applyFill="1" applyBorder="1" applyAlignment="1">
      <alignment vertical="center" wrapText="1"/>
    </xf>
    <xf numFmtId="0" fontId="40" fillId="0" borderId="618" xfId="13" quotePrefix="1" applyFont="1" applyFill="1" applyBorder="1" applyAlignment="1">
      <alignment horizontal="center" vertical="center" wrapText="1"/>
    </xf>
    <xf numFmtId="0" fontId="40" fillId="0" borderId="620" xfId="13" quotePrefix="1" applyFont="1" applyFill="1" applyBorder="1" applyAlignment="1">
      <alignment horizontal="center" vertical="center" wrapText="1"/>
    </xf>
    <xf numFmtId="0" fontId="40" fillId="0" borderId="415" xfId="13" quotePrefix="1" applyFont="1" applyFill="1" applyBorder="1" applyAlignment="1">
      <alignment horizontal="center" vertical="center" wrapText="1"/>
    </xf>
    <xf numFmtId="0" fontId="57" fillId="0" borderId="237" xfId="0" applyFont="1" applyFill="1" applyBorder="1" applyAlignment="1">
      <alignment horizontal="center" vertical="center"/>
    </xf>
    <xf numFmtId="0" fontId="34" fillId="0" borderId="237" xfId="0" applyFont="1" applyFill="1" applyBorder="1" applyAlignment="1">
      <alignment horizontal="center" vertical="center"/>
    </xf>
    <xf numFmtId="0" fontId="11" fillId="0" borderId="163" xfId="13" applyFont="1" applyFill="1" applyBorder="1" applyAlignment="1">
      <alignment horizontal="center" vertical="center" wrapText="1"/>
    </xf>
    <xf numFmtId="0" fontId="39" fillId="0" borderId="609" xfId="15" quotePrefix="1" applyFont="1" applyFill="1" applyBorder="1" applyAlignment="1">
      <alignment vertical="center" wrapText="1"/>
    </xf>
    <xf numFmtId="0" fontId="10" fillId="0" borderId="532" xfId="0" applyFont="1" applyFill="1" applyBorder="1" applyAlignment="1">
      <alignment horizontal="left" vertical="center" wrapText="1"/>
    </xf>
    <xf numFmtId="0" fontId="10" fillId="0" borderId="609" xfId="0" applyFont="1" applyFill="1" applyBorder="1" applyAlignment="1">
      <alignment horizontal="left" vertical="center" wrapText="1"/>
    </xf>
    <xf numFmtId="0" fontId="61" fillId="5" borderId="608" xfId="11" quotePrefix="1" applyFont="1" applyFill="1" applyBorder="1" applyAlignment="1">
      <alignment horizontal="center" vertical="center" wrapText="1"/>
    </xf>
    <xf numFmtId="0" fontId="61" fillId="5" borderId="610" xfId="11" quotePrefix="1" applyFont="1" applyFill="1" applyBorder="1" applyAlignment="1">
      <alignment horizontal="center" vertical="center" wrapText="1"/>
    </xf>
    <xf numFmtId="0" fontId="61" fillId="5" borderId="609" xfId="11" quotePrefix="1" applyFont="1" applyFill="1" applyBorder="1" applyAlignment="1">
      <alignment horizontal="center" vertical="center" wrapText="1"/>
    </xf>
    <xf numFmtId="0" fontId="41" fillId="0" borderId="557" xfId="0" applyFont="1" applyFill="1" applyBorder="1" applyAlignment="1">
      <alignment horizontal="center" vertical="center" wrapText="1"/>
    </xf>
    <xf numFmtId="0" fontId="41" fillId="0" borderId="162" xfId="0" applyFont="1" applyFill="1" applyBorder="1" applyAlignment="1">
      <alignment horizontal="center" vertical="center" wrapText="1"/>
    </xf>
    <xf numFmtId="0" fontId="41" fillId="0" borderId="163" xfId="0" applyFont="1" applyFill="1" applyBorder="1" applyAlignment="1">
      <alignment horizontal="center" vertical="center" wrapText="1"/>
    </xf>
    <xf numFmtId="0" fontId="41" fillId="0" borderId="237" xfId="0" applyFont="1" applyFill="1" applyBorder="1" applyAlignment="1">
      <alignment horizontal="center" vertical="center" wrapText="1"/>
    </xf>
    <xf numFmtId="0" fontId="41" fillId="0" borderId="626" xfId="0" applyFont="1" applyFill="1" applyBorder="1" applyAlignment="1">
      <alignment horizontal="center" vertical="center" wrapText="1"/>
    </xf>
    <xf numFmtId="0" fontId="41" fillId="0" borderId="627" xfId="0" applyFont="1" applyFill="1" applyBorder="1" applyAlignment="1">
      <alignment horizontal="center" vertical="center" wrapText="1"/>
    </xf>
    <xf numFmtId="0" fontId="131" fillId="5" borderId="547" xfId="0" applyFont="1" applyFill="1" applyBorder="1" applyAlignment="1">
      <alignment horizontal="center" vertical="center" wrapText="1"/>
    </xf>
    <xf numFmtId="0" fontId="131" fillId="5" borderId="557" xfId="0" applyFont="1" applyFill="1" applyBorder="1" applyAlignment="1">
      <alignment horizontal="center" vertical="center" wrapText="1"/>
    </xf>
    <xf numFmtId="0" fontId="40" fillId="5" borderId="504" xfId="15" quotePrefix="1" applyFont="1" applyFill="1" applyBorder="1" applyAlignment="1">
      <alignment horizontal="center" vertical="center" wrapText="1"/>
    </xf>
    <xf numFmtId="0" fontId="129" fillId="2" borderId="0" xfId="0" applyFont="1" applyFill="1" applyBorder="1" applyAlignment="1">
      <alignment horizontal="center" wrapText="1"/>
    </xf>
    <xf numFmtId="0" fontId="131" fillId="2" borderId="0" xfId="0" applyFont="1" applyFill="1" applyBorder="1" applyAlignment="1">
      <alignment horizontal="left" vertical="center" wrapText="1"/>
    </xf>
    <xf numFmtId="0" fontId="150" fillId="2" borderId="0" xfId="0" applyNumberFormat="1" applyFont="1" applyFill="1" applyBorder="1" applyProtection="1">
      <protection locked="0"/>
    </xf>
    <xf numFmtId="0" fontId="132" fillId="2" borderId="0" xfId="0" applyNumberFormat="1" applyFont="1" applyFill="1" applyBorder="1" applyProtection="1">
      <protection locked="0"/>
    </xf>
    <xf numFmtId="0" fontId="166" fillId="5" borderId="634" xfId="11" quotePrefix="1" applyNumberFormat="1" applyFont="1" applyFill="1" applyBorder="1" applyAlignment="1" applyProtection="1">
      <alignment horizontal="center" wrapText="1"/>
      <protection locked="0"/>
    </xf>
    <xf numFmtId="0" fontId="166" fillId="5" borderId="635" xfId="11" quotePrefix="1" applyNumberFormat="1" applyFont="1" applyFill="1" applyBorder="1" applyAlignment="1" applyProtection="1">
      <alignment horizontal="center" wrapText="1"/>
      <protection locked="0"/>
    </xf>
    <xf numFmtId="0" fontId="134" fillId="5" borderId="635" xfId="15" quotePrefix="1" applyNumberFormat="1" applyFont="1" applyFill="1" applyBorder="1" applyAlignment="1" applyProtection="1">
      <alignment vertical="center" wrapText="1"/>
      <protection locked="0"/>
    </xf>
    <xf numFmtId="0" fontId="133" fillId="2" borderId="631" xfId="15" applyNumberFormat="1" applyFont="1" applyFill="1" applyBorder="1" applyAlignment="1" applyProtection="1">
      <alignment vertical="center" wrapText="1"/>
      <protection locked="0"/>
    </xf>
    <xf numFmtId="0" fontId="133" fillId="2" borderId="630" xfId="15" applyNumberFormat="1" applyFont="1" applyFill="1" applyBorder="1" applyAlignment="1" applyProtection="1">
      <alignment vertical="center" wrapText="1"/>
      <protection locked="0"/>
    </xf>
    <xf numFmtId="0" fontId="133" fillId="2" borderId="632" xfId="15" applyNumberFormat="1" applyFont="1" applyFill="1" applyBorder="1" applyAlignment="1" applyProtection="1">
      <alignment vertical="center" wrapText="1"/>
      <protection locked="0"/>
    </xf>
    <xf numFmtId="0" fontId="133" fillId="2" borderId="636" xfId="15" applyNumberFormat="1" applyFont="1" applyFill="1" applyBorder="1" applyAlignment="1" applyProtection="1">
      <alignment vertical="center" wrapText="1"/>
      <protection locked="0"/>
    </xf>
    <xf numFmtId="0" fontId="133" fillId="2" borderId="635" xfId="15" applyNumberFormat="1" applyFont="1" applyFill="1" applyBorder="1" applyAlignment="1" applyProtection="1">
      <alignment vertical="center" wrapText="1"/>
      <protection locked="0"/>
    </xf>
    <xf numFmtId="0" fontId="132" fillId="2" borderId="637" xfId="15" applyNumberFormat="1" applyFont="1" applyFill="1" applyBorder="1" applyAlignment="1" applyProtection="1">
      <alignment horizontal="center" vertical="center" wrapText="1"/>
      <protection locked="0"/>
    </xf>
    <xf numFmtId="0" fontId="134" fillId="2" borderId="631" xfId="0" applyNumberFormat="1" applyFont="1" applyFill="1" applyBorder="1" applyAlignment="1" applyProtection="1">
      <alignment horizontal="left" vertical="center" wrapText="1"/>
      <protection locked="0"/>
    </xf>
    <xf numFmtId="0" fontId="133" fillId="2" borderId="634" xfId="13" applyNumberFormat="1" applyFont="1" applyFill="1" applyBorder="1" applyAlignment="1" applyProtection="1">
      <alignment horizontal="center" vertical="center" wrapText="1"/>
    </xf>
    <xf numFmtId="0" fontId="133" fillId="2" borderId="635" xfId="13" applyNumberFormat="1" applyFont="1" applyFill="1" applyBorder="1" applyAlignment="1" applyProtection="1">
      <alignment horizontal="center" vertical="center" wrapText="1"/>
    </xf>
    <xf numFmtId="0" fontId="134" fillId="2" borderId="635" xfId="0" applyNumberFormat="1" applyFont="1" applyFill="1" applyBorder="1" applyAlignment="1" applyProtection="1">
      <alignment horizontal="left" vertical="center" wrapText="1"/>
      <protection locked="0"/>
    </xf>
    <xf numFmtId="0" fontId="133" fillId="2" borderId="638" xfId="11" applyNumberFormat="1" applyFont="1" applyFill="1" applyBorder="1" applyAlignment="1" applyProtection="1">
      <alignment horizontal="center" vertical="center" textRotation="255" wrapText="1"/>
      <protection locked="0"/>
    </xf>
    <xf numFmtId="0" fontId="133" fillId="2" borderId="639" xfId="11" applyNumberFormat="1" applyFont="1" applyFill="1" applyBorder="1" applyAlignment="1" applyProtection="1">
      <alignment horizontal="center" vertical="center" textRotation="255" wrapText="1"/>
      <protection locked="0"/>
    </xf>
    <xf numFmtId="0" fontId="133" fillId="2" borderId="633" xfId="11" applyNumberFormat="1" applyFont="1" applyFill="1" applyBorder="1" applyAlignment="1" applyProtection="1">
      <alignment horizontal="center" vertical="center" textRotation="255" wrapText="1"/>
      <protection locked="0"/>
    </xf>
    <xf numFmtId="0" fontId="133" fillId="2" borderId="640" xfId="11" applyNumberFormat="1" applyFont="1" applyFill="1" applyBorder="1" applyAlignment="1" applyProtection="1">
      <alignment horizontal="center" vertical="center" textRotation="255" wrapText="1"/>
      <protection locked="0"/>
    </xf>
    <xf numFmtId="0" fontId="133" fillId="2" borderId="641" xfId="11" applyNumberFormat="1" applyFont="1" applyFill="1" applyBorder="1" applyAlignment="1" applyProtection="1">
      <alignment horizontal="center" vertical="center" textRotation="255" wrapText="1"/>
      <protection locked="0"/>
    </xf>
    <xf numFmtId="0" fontId="133" fillId="2" borderId="642" xfId="11" applyNumberFormat="1" applyFont="1" applyFill="1" applyBorder="1" applyAlignment="1" applyProtection="1">
      <alignment horizontal="center" vertical="center" textRotation="255" wrapText="1"/>
      <protection locked="0"/>
    </xf>
    <xf numFmtId="0" fontId="133" fillId="2" borderId="634" xfId="11" applyNumberFormat="1" applyFont="1" applyFill="1" applyBorder="1" applyAlignment="1" applyProtection="1">
      <alignment horizontal="center" vertical="center" textRotation="255" wrapText="1"/>
      <protection locked="0"/>
    </xf>
    <xf numFmtId="0" fontId="133" fillId="2" borderId="636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643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641" xfId="13" applyNumberFormat="1" applyFont="1" applyFill="1" applyBorder="1" applyAlignment="1" applyProtection="1">
      <alignment horizontal="center" vertical="center" wrapText="1"/>
      <protection locked="0"/>
    </xf>
    <xf numFmtId="0" fontId="134" fillId="2" borderId="636" xfId="0" applyNumberFormat="1" applyFont="1" applyFill="1" applyBorder="1" applyAlignment="1" applyProtection="1">
      <alignment horizontal="left" vertical="center" wrapText="1"/>
      <protection locked="0"/>
    </xf>
    <xf numFmtId="0" fontId="132" fillId="2" borderId="634" xfId="13" applyNumberFormat="1" applyFont="1" applyFill="1" applyBorder="1" applyAlignment="1" applyProtection="1">
      <alignment vertical="center" wrapText="1"/>
      <protection locked="0"/>
    </xf>
    <xf numFmtId="0" fontId="132" fillId="2" borderId="643" xfId="13" applyNumberFormat="1" applyFont="1" applyFill="1" applyBorder="1" applyAlignment="1" applyProtection="1">
      <alignment vertical="center" wrapText="1"/>
      <protection locked="0"/>
    </xf>
    <xf numFmtId="0" fontId="133" fillId="2" borderId="644" xfId="13" applyNumberFormat="1" applyFont="1" applyFill="1" applyBorder="1" applyAlignment="1" applyProtection="1">
      <alignment vertical="center" wrapText="1"/>
      <protection locked="0"/>
    </xf>
    <xf numFmtId="0" fontId="132" fillId="2" borderId="640" xfId="13" applyNumberFormat="1" applyFont="1" applyFill="1" applyBorder="1" applyAlignment="1" applyProtection="1">
      <alignment vertical="center" wrapText="1"/>
      <protection locked="0"/>
    </xf>
    <xf numFmtId="0" fontId="132" fillId="2" borderId="643" xfId="13" quotePrefix="1" applyNumberFormat="1" applyFont="1" applyFill="1" applyBorder="1" applyAlignment="1" applyProtection="1">
      <alignment vertical="center" wrapText="1"/>
      <protection locked="0"/>
    </xf>
    <xf numFmtId="0" fontId="133" fillId="2" borderId="645" xfId="13" applyNumberFormat="1" applyFont="1" applyFill="1" applyBorder="1" applyAlignment="1" applyProtection="1">
      <alignment vertical="center" wrapText="1"/>
      <protection locked="0"/>
    </xf>
    <xf numFmtId="0" fontId="133" fillId="2" borderId="634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644" xfId="13" applyNumberFormat="1" applyFont="1" applyFill="1" applyBorder="1" applyAlignment="1" applyProtection="1">
      <alignment horizontal="center" vertical="center" wrapText="1"/>
      <protection locked="0"/>
    </xf>
    <xf numFmtId="0" fontId="134" fillId="2" borderId="635" xfId="15" quotePrefix="1" applyNumberFormat="1" applyFont="1" applyFill="1" applyBorder="1" applyAlignment="1" applyProtection="1">
      <alignment vertical="center" wrapText="1"/>
      <protection locked="0"/>
    </xf>
    <xf numFmtId="0" fontId="133" fillId="2" borderId="508" xfId="15" applyNumberFormat="1" applyFont="1" applyFill="1" applyBorder="1" applyAlignment="1" applyProtection="1">
      <alignment horizontal="center" vertical="center" wrapText="1"/>
    </xf>
    <xf numFmtId="0" fontId="134" fillId="2" borderId="630" xfId="15" applyNumberFormat="1" applyFont="1" applyFill="1" applyBorder="1" applyAlignment="1" applyProtection="1">
      <alignment vertical="center" wrapText="1"/>
      <protection locked="0"/>
    </xf>
    <xf numFmtId="0" fontId="132" fillId="2" borderId="638" xfId="13" applyNumberFormat="1" applyFont="1" applyFill="1" applyBorder="1" applyAlignment="1" applyProtection="1">
      <alignment vertical="center" wrapText="1"/>
      <protection locked="0"/>
    </xf>
    <xf numFmtId="0" fontId="132" fillId="2" borderId="646" xfId="13" applyNumberFormat="1" applyFont="1" applyFill="1" applyBorder="1" applyAlignment="1" applyProtection="1">
      <alignment vertical="center" wrapText="1"/>
      <protection locked="0"/>
    </xf>
    <xf numFmtId="0" fontId="132" fillId="2" borderId="647" xfId="13" applyNumberFormat="1" applyFont="1" applyFill="1" applyBorder="1" applyAlignment="1" applyProtection="1">
      <alignment vertical="center" wrapText="1"/>
      <protection locked="0"/>
    </xf>
    <xf numFmtId="0" fontId="132" fillId="2" borderId="639" xfId="13" applyNumberFormat="1" applyFont="1" applyFill="1" applyBorder="1" applyAlignment="1" applyProtection="1">
      <alignment vertical="center" wrapText="1"/>
      <protection locked="0"/>
    </xf>
    <xf numFmtId="0" fontId="132" fillId="2" borderId="648" xfId="13" applyNumberFormat="1" applyFont="1" applyFill="1" applyBorder="1" applyAlignment="1" applyProtection="1">
      <alignment vertical="center" wrapText="1"/>
      <protection locked="0"/>
    </xf>
    <xf numFmtId="0" fontId="133" fillId="2" borderId="638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646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649" xfId="15" quotePrefix="1" applyFont="1" applyFill="1" applyBorder="1" applyAlignment="1">
      <alignment horizontal="left" vertical="center" wrapText="1"/>
    </xf>
    <xf numFmtId="0" fontId="132" fillId="2" borderId="637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650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651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652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653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637" xfId="13" applyNumberFormat="1" applyFont="1" applyFill="1" applyBorder="1" applyAlignment="1" applyProtection="1">
      <alignment horizontal="center" vertical="center" wrapText="1"/>
    </xf>
    <xf numFmtId="0" fontId="133" fillId="2" borderId="650" xfId="13" applyNumberFormat="1" applyFont="1" applyFill="1" applyBorder="1" applyAlignment="1" applyProtection="1">
      <alignment horizontal="center" vertical="center" wrapText="1"/>
    </xf>
    <xf numFmtId="0" fontId="133" fillId="2" borderId="652" xfId="13" applyNumberFormat="1" applyFont="1" applyFill="1" applyBorder="1" applyAlignment="1" applyProtection="1">
      <alignment horizontal="center" vertical="center" wrapText="1"/>
    </xf>
    <xf numFmtId="0" fontId="132" fillId="2" borderId="654" xfId="15" quotePrefix="1" applyFont="1" applyFill="1" applyBorder="1" applyAlignment="1">
      <alignment horizontal="left" vertical="center" wrapText="1"/>
    </xf>
    <xf numFmtId="0" fontId="132" fillId="2" borderId="621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622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655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629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623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621" xfId="13" applyNumberFormat="1" applyFont="1" applyFill="1" applyBorder="1" applyAlignment="1" applyProtection="1">
      <alignment horizontal="center" vertical="center" wrapText="1"/>
    </xf>
    <xf numFmtId="0" fontId="133" fillId="2" borderId="622" xfId="13" applyNumberFormat="1" applyFont="1" applyFill="1" applyBorder="1" applyAlignment="1" applyProtection="1">
      <alignment horizontal="center" vertical="center" wrapText="1"/>
    </xf>
    <xf numFmtId="0" fontId="133" fillId="2" borderId="629" xfId="13" applyNumberFormat="1" applyFont="1" applyFill="1" applyBorder="1" applyAlignment="1" applyProtection="1">
      <alignment horizontal="center" vertical="center" wrapText="1"/>
    </xf>
    <xf numFmtId="0" fontId="134" fillId="2" borderId="532" xfId="15" quotePrefix="1" applyNumberFormat="1" applyFont="1" applyFill="1" applyBorder="1" applyAlignment="1" applyProtection="1">
      <alignment vertical="center" wrapText="1"/>
      <protection locked="0"/>
    </xf>
    <xf numFmtId="0" fontId="134" fillId="2" borderId="0" xfId="0" applyNumberFormat="1" applyFont="1" applyFill="1" applyBorder="1" applyProtection="1">
      <protection locked="0"/>
    </xf>
    <xf numFmtId="0" fontId="134" fillId="2" borderId="636" xfId="15" quotePrefix="1" applyFont="1" applyFill="1" applyBorder="1" applyAlignment="1" applyProtection="1">
      <alignment vertical="center" wrapText="1"/>
      <protection locked="0"/>
    </xf>
    <xf numFmtId="0" fontId="132" fillId="2" borderId="634" xfId="0" applyFont="1" applyFill="1" applyBorder="1" applyAlignment="1" applyProtection="1">
      <alignment horizontal="center" vertical="center"/>
      <protection locked="0"/>
    </xf>
    <xf numFmtId="0" fontId="132" fillId="2" borderId="643" xfId="0" applyFont="1" applyFill="1" applyBorder="1" applyAlignment="1" applyProtection="1">
      <alignment horizontal="center" vertical="center"/>
      <protection locked="0"/>
    </xf>
    <xf numFmtId="0" fontId="132" fillId="2" borderId="644" xfId="15" applyFont="1" applyFill="1" applyBorder="1" applyAlignment="1" applyProtection="1">
      <alignment horizontal="center" vertical="center" wrapText="1"/>
      <protection locked="0"/>
    </xf>
    <xf numFmtId="0" fontId="132" fillId="2" borderId="640" xfId="0" applyFont="1" applyFill="1" applyBorder="1" applyAlignment="1" applyProtection="1">
      <alignment horizontal="center" vertical="center"/>
      <protection locked="0"/>
    </xf>
    <xf numFmtId="0" fontId="132" fillId="2" borderId="642" xfId="15" applyFont="1" applyFill="1" applyBorder="1" applyAlignment="1" applyProtection="1">
      <alignment horizontal="center" vertical="center" wrapText="1"/>
      <protection locked="0"/>
    </xf>
    <xf numFmtId="0" fontId="132" fillId="2" borderId="641" xfId="15" applyFont="1" applyFill="1" applyBorder="1" applyAlignment="1" applyProtection="1">
      <alignment horizontal="center" vertical="center" wrapText="1"/>
      <protection locked="0"/>
    </xf>
    <xf numFmtId="0" fontId="133" fillId="2" borderId="640" xfId="13" applyFont="1" applyFill="1" applyBorder="1" applyAlignment="1" applyProtection="1">
      <alignment horizontal="center" vertical="center" wrapText="1"/>
      <protection locked="0"/>
    </xf>
    <xf numFmtId="0" fontId="133" fillId="2" borderId="641" xfId="13" applyFont="1" applyFill="1" applyBorder="1" applyAlignment="1" applyProtection="1">
      <alignment horizontal="center" vertical="center" wrapText="1"/>
      <protection locked="0"/>
    </xf>
    <xf numFmtId="0" fontId="153" fillId="2" borderId="366" xfId="15" applyFont="1" applyFill="1" applyBorder="1" applyAlignment="1" applyProtection="1">
      <alignment horizontal="center" vertical="center" wrapText="1"/>
    </xf>
    <xf numFmtId="0" fontId="153" fillId="2" borderId="243" xfId="15" applyFont="1" applyFill="1" applyBorder="1" applyAlignment="1" applyProtection="1">
      <alignment horizontal="center" vertical="center" wrapText="1"/>
    </xf>
    <xf numFmtId="0" fontId="154" fillId="2" borderId="634" xfId="13" applyFont="1" applyFill="1" applyBorder="1" applyAlignment="1" applyProtection="1">
      <alignment horizontal="center" vertical="center" wrapText="1"/>
    </xf>
    <xf numFmtId="0" fontId="154" fillId="2" borderId="635" xfId="13" applyFont="1" applyFill="1" applyBorder="1" applyAlignment="1" applyProtection="1">
      <alignment horizontal="center" vertical="center" wrapText="1"/>
    </xf>
    <xf numFmtId="0" fontId="154" fillId="2" borderId="638" xfId="13" applyFont="1" applyFill="1" applyBorder="1" applyAlignment="1" applyProtection="1">
      <alignment horizontal="center" vertical="center" wrapText="1"/>
      <protection locked="0"/>
    </xf>
    <xf numFmtId="0" fontId="154" fillId="2" borderId="646" xfId="13" applyFont="1" applyFill="1" applyBorder="1" applyAlignment="1" applyProtection="1">
      <alignment horizontal="center" vertical="center" wrapText="1"/>
      <protection locked="0"/>
    </xf>
    <xf numFmtId="0" fontId="153" fillId="2" borderId="647" xfId="15" applyFont="1" applyFill="1" applyBorder="1" applyAlignment="1" applyProtection="1">
      <alignment horizontal="center" vertical="center" wrapText="1"/>
      <protection locked="0"/>
    </xf>
    <xf numFmtId="0" fontId="154" fillId="2" borderId="639" xfId="13" applyFont="1" applyFill="1" applyBorder="1" applyAlignment="1" applyProtection="1">
      <alignment horizontal="center" vertical="center" wrapText="1"/>
      <protection locked="0"/>
    </xf>
    <xf numFmtId="0" fontId="154" fillId="2" borderId="647" xfId="13" applyFont="1" applyFill="1" applyBorder="1" applyAlignment="1" applyProtection="1">
      <alignment horizontal="center" vertical="center" wrapText="1"/>
      <protection locked="0"/>
    </xf>
    <xf numFmtId="0" fontId="154" fillId="2" borderId="634" xfId="13" applyFont="1" applyFill="1" applyBorder="1" applyAlignment="1" applyProtection="1">
      <alignment horizontal="center" vertical="center" wrapText="1"/>
      <protection locked="0"/>
    </xf>
    <xf numFmtId="0" fontId="154" fillId="2" borderId="643" xfId="13" applyFont="1" applyFill="1" applyBorder="1" applyAlignment="1" applyProtection="1">
      <alignment horizontal="center" vertical="center" wrapText="1"/>
      <protection locked="0"/>
    </xf>
    <xf numFmtId="0" fontId="154" fillId="2" borderId="644" xfId="13" applyFont="1" applyFill="1" applyBorder="1" applyAlignment="1" applyProtection="1">
      <alignment horizontal="center" vertical="center" wrapText="1"/>
      <protection locked="0"/>
    </xf>
    <xf numFmtId="0" fontId="134" fillId="2" borderId="636" xfId="0" applyFont="1" applyFill="1" applyBorder="1" applyAlignment="1" applyProtection="1">
      <alignment horizontal="left" vertical="center" wrapText="1"/>
      <protection locked="0"/>
    </xf>
    <xf numFmtId="0" fontId="153" fillId="2" borderId="634" xfId="13" applyFont="1" applyFill="1" applyBorder="1" applyAlignment="1" applyProtection="1">
      <alignment horizontal="center" vertical="center" wrapText="1"/>
      <protection locked="0"/>
    </xf>
    <xf numFmtId="0" fontId="153" fillId="2" borderId="643" xfId="13" applyFont="1" applyFill="1" applyBorder="1" applyAlignment="1" applyProtection="1">
      <alignment horizontal="center" vertical="center" wrapText="1"/>
      <protection locked="0"/>
    </xf>
    <xf numFmtId="0" fontId="153" fillId="2" borderId="644" xfId="15" applyFont="1" applyFill="1" applyBorder="1" applyAlignment="1" applyProtection="1">
      <alignment horizontal="center" vertical="center" wrapText="1"/>
      <protection locked="0"/>
    </xf>
    <xf numFmtId="0" fontId="153" fillId="2" borderId="640" xfId="13" applyFont="1" applyFill="1" applyBorder="1" applyAlignment="1" applyProtection="1">
      <alignment horizontal="center" vertical="center" wrapText="1"/>
      <protection locked="0"/>
    </xf>
    <xf numFmtId="0" fontId="154" fillId="2" borderId="509" xfId="13" applyFont="1" applyFill="1" applyBorder="1" applyAlignment="1" applyProtection="1">
      <alignment horizontal="center" vertical="center" wrapText="1"/>
      <protection locked="0"/>
    </xf>
    <xf numFmtId="0" fontId="153" fillId="2" borderId="505" xfId="13" applyFont="1" applyFill="1" applyBorder="1" applyAlignment="1" applyProtection="1">
      <alignment horizontal="center" vertical="center" wrapText="1"/>
      <protection locked="0"/>
    </xf>
    <xf numFmtId="0" fontId="153" fillId="2" borderId="502" xfId="13" applyFont="1" applyFill="1" applyBorder="1" applyAlignment="1" applyProtection="1">
      <alignment horizontal="center" vertical="center" wrapText="1"/>
      <protection locked="0"/>
    </xf>
    <xf numFmtId="0" fontId="153" fillId="2" borderId="504" xfId="13" applyFont="1" applyFill="1" applyBorder="1" applyAlignment="1" applyProtection="1">
      <alignment horizontal="center" vertical="center" wrapText="1"/>
      <protection locked="0"/>
    </xf>
    <xf numFmtId="0" fontId="153" fillId="2" borderId="506" xfId="13" applyFont="1" applyFill="1" applyBorder="1" applyAlignment="1" applyProtection="1">
      <alignment horizontal="center" vertical="center" wrapText="1"/>
      <protection locked="0"/>
    </xf>
    <xf numFmtId="0" fontId="153" fillId="2" borderId="503" xfId="13" applyFont="1" applyFill="1" applyBorder="1" applyAlignment="1" applyProtection="1">
      <alignment horizontal="center" vertical="center" wrapText="1"/>
      <protection locked="0"/>
    </xf>
    <xf numFmtId="0" fontId="154" fillId="2" borderId="448" xfId="13" applyFont="1" applyFill="1" applyBorder="1" applyAlignment="1" applyProtection="1">
      <alignment horizontal="center" vertical="center" wrapText="1"/>
    </xf>
    <xf numFmtId="0" fontId="154" fillId="2" borderId="444" xfId="13" applyFont="1" applyFill="1" applyBorder="1" applyAlignment="1" applyProtection="1">
      <alignment horizontal="center" vertical="center" wrapText="1"/>
    </xf>
    <xf numFmtId="0" fontId="134" fillId="2" borderId="479" xfId="0" applyFont="1" applyFill="1" applyBorder="1" applyAlignment="1" applyProtection="1">
      <alignment horizontal="left" vertical="center" wrapText="1"/>
      <protection locked="0"/>
    </xf>
    <xf numFmtId="0" fontId="134" fillId="2" borderId="636" xfId="15" applyFont="1" applyFill="1" applyBorder="1" applyAlignment="1" applyProtection="1">
      <alignment vertical="center" wrapText="1"/>
      <protection locked="0"/>
    </xf>
    <xf numFmtId="0" fontId="153" fillId="2" borderId="644" xfId="13" applyFont="1" applyFill="1" applyBorder="1" applyAlignment="1" applyProtection="1">
      <alignment horizontal="center" vertical="center" wrapText="1"/>
      <protection locked="0"/>
    </xf>
    <xf numFmtId="0" fontId="154" fillId="2" borderId="640" xfId="13" applyFont="1" applyFill="1" applyBorder="1" applyAlignment="1" applyProtection="1">
      <alignment horizontal="center" vertical="center" wrapText="1"/>
      <protection locked="0"/>
    </xf>
    <xf numFmtId="0" fontId="153" fillId="2" borderId="504" xfId="0" applyFont="1" applyFill="1" applyBorder="1" applyAlignment="1" applyProtection="1">
      <alignment horizontal="center" vertical="center"/>
      <protection locked="0"/>
    </xf>
    <xf numFmtId="0" fontId="153" fillId="2" borderId="503" xfId="0" applyFont="1" applyFill="1" applyBorder="1" applyAlignment="1" applyProtection="1">
      <alignment horizontal="center" vertical="center"/>
      <protection locked="0"/>
    </xf>
    <xf numFmtId="0" fontId="167" fillId="2" borderId="0" xfId="0" applyFont="1" applyFill="1" applyProtection="1">
      <protection locked="0"/>
    </xf>
    <xf numFmtId="0" fontId="150" fillId="2" borderId="0" xfId="0" applyFont="1" applyFill="1" applyBorder="1" applyProtection="1">
      <protection locked="0"/>
    </xf>
    <xf numFmtId="0" fontId="143" fillId="5" borderId="638" xfId="11" quotePrefix="1" applyFont="1" applyFill="1" applyBorder="1" applyAlignment="1" applyProtection="1">
      <alignment horizontal="left" textRotation="90" wrapText="1"/>
      <protection locked="0"/>
    </xf>
    <xf numFmtId="0" fontId="134" fillId="5" borderId="631" xfId="15" quotePrefix="1" applyFont="1" applyFill="1" applyBorder="1" applyAlignment="1" applyProtection="1">
      <alignment vertical="center" wrapText="1"/>
      <protection locked="0"/>
    </xf>
    <xf numFmtId="0" fontId="132" fillId="2" borderId="638" xfId="0" applyFont="1" applyFill="1" applyBorder="1" applyAlignment="1" applyProtection="1">
      <alignment horizontal="center" vertical="center"/>
      <protection locked="0"/>
    </xf>
    <xf numFmtId="0" fontId="132" fillId="2" borderId="646" xfId="0" applyFont="1" applyFill="1" applyBorder="1" applyAlignment="1" applyProtection="1">
      <alignment horizontal="center" vertical="center"/>
      <protection locked="0"/>
    </xf>
    <xf numFmtId="0" fontId="132" fillId="2" borderId="647" xfId="15" applyFont="1" applyFill="1" applyBorder="1" applyAlignment="1" applyProtection="1">
      <alignment horizontal="center" vertical="center" wrapText="1"/>
      <protection locked="0"/>
    </xf>
    <xf numFmtId="0" fontId="132" fillId="2" borderId="639" xfId="0" applyFont="1" applyFill="1" applyBorder="1" applyAlignment="1" applyProtection="1">
      <alignment horizontal="center" vertical="center"/>
      <protection locked="0"/>
    </xf>
    <xf numFmtId="0" fontId="132" fillId="2" borderId="632" xfId="15" applyFont="1" applyFill="1" applyBorder="1" applyAlignment="1" applyProtection="1">
      <alignment horizontal="center" vertical="center" wrapText="1"/>
      <protection locked="0"/>
    </xf>
    <xf numFmtId="0" fontId="132" fillId="2" borderId="633" xfId="15" applyFont="1" applyFill="1" applyBorder="1" applyAlignment="1" applyProtection="1">
      <alignment horizontal="center" vertical="center" wrapText="1"/>
      <protection locked="0"/>
    </xf>
    <xf numFmtId="0" fontId="133" fillId="2" borderId="639" xfId="13" applyFont="1" applyFill="1" applyBorder="1" applyAlignment="1" applyProtection="1">
      <alignment horizontal="center" vertical="center" wrapText="1"/>
      <protection locked="0"/>
    </xf>
    <xf numFmtId="0" fontId="133" fillId="2" borderId="633" xfId="13" applyFont="1" applyFill="1" applyBorder="1" applyAlignment="1" applyProtection="1">
      <alignment horizontal="center" vertical="center" wrapText="1"/>
      <protection locked="0"/>
    </xf>
    <xf numFmtId="0" fontId="132" fillId="2" borderId="637" xfId="15" applyFont="1" applyFill="1" applyBorder="1" applyAlignment="1" applyProtection="1">
      <alignment horizontal="center" vertical="center" wrapText="1"/>
    </xf>
    <xf numFmtId="0" fontId="132" fillId="2" borderId="650" xfId="15" applyFont="1" applyFill="1" applyBorder="1" applyAlignment="1" applyProtection="1">
      <alignment horizontal="center" vertical="center" wrapText="1"/>
    </xf>
    <xf numFmtId="0" fontId="132" fillId="2" borderId="652" xfId="15" applyFont="1" applyFill="1" applyBorder="1" applyAlignment="1" applyProtection="1">
      <alignment horizontal="center" vertical="center" wrapText="1"/>
    </xf>
    <xf numFmtId="0" fontId="134" fillId="2" borderId="635" xfId="15" quotePrefix="1" applyFont="1" applyFill="1" applyBorder="1" applyAlignment="1" applyProtection="1">
      <alignment vertical="center" wrapText="1"/>
      <protection locked="0"/>
    </xf>
    <xf numFmtId="0" fontId="133" fillId="2" borderId="634" xfId="13" applyFont="1" applyFill="1" applyBorder="1" applyAlignment="1" applyProtection="1">
      <alignment horizontal="center" vertical="center" wrapText="1"/>
    </xf>
    <xf numFmtId="0" fontId="133" fillId="2" borderId="635" xfId="13" applyFont="1" applyFill="1" applyBorder="1" applyAlignment="1" applyProtection="1">
      <alignment horizontal="center" vertical="center" wrapText="1"/>
    </xf>
    <xf numFmtId="0" fontId="134" fillId="2" borderId="631" xfId="0" applyFont="1" applyFill="1" applyBorder="1" applyAlignment="1" applyProtection="1">
      <alignment horizontal="left" vertical="center" wrapText="1"/>
      <protection locked="0"/>
    </xf>
    <xf numFmtId="0" fontId="133" fillId="2" borderId="634" xfId="13" applyFont="1" applyFill="1" applyBorder="1" applyAlignment="1" applyProtection="1">
      <alignment horizontal="center" vertical="center" wrapText="1"/>
      <protection locked="0"/>
    </xf>
    <xf numFmtId="0" fontId="133" fillId="2" borderId="643" xfId="13" applyFont="1" applyFill="1" applyBorder="1" applyAlignment="1" applyProtection="1">
      <alignment horizontal="center" vertical="center" wrapText="1"/>
      <protection locked="0"/>
    </xf>
    <xf numFmtId="0" fontId="133" fillId="2" borderId="644" xfId="13" applyFont="1" applyFill="1" applyBorder="1" applyAlignment="1" applyProtection="1">
      <alignment horizontal="center" vertical="center" wrapText="1"/>
      <protection locked="0"/>
    </xf>
    <xf numFmtId="0" fontId="132" fillId="2" borderId="557" xfId="13" applyFont="1" applyFill="1" applyBorder="1" applyAlignment="1" applyProtection="1">
      <alignment horizontal="center" vertical="center" wrapText="1"/>
      <protection locked="0"/>
    </xf>
    <xf numFmtId="0" fontId="133" fillId="2" borderId="162" xfId="13" applyFont="1" applyFill="1" applyBorder="1" applyAlignment="1" applyProtection="1">
      <alignment horizontal="center" vertical="center" wrapText="1"/>
      <protection locked="0"/>
    </xf>
    <xf numFmtId="0" fontId="132" fillId="2" borderId="637" xfId="13" applyFont="1" applyFill="1" applyBorder="1" applyAlignment="1" applyProtection="1">
      <alignment horizontal="center" vertical="center" wrapText="1"/>
      <protection locked="0"/>
    </xf>
    <xf numFmtId="0" fontId="132" fillId="2" borderId="650" xfId="13" applyFont="1" applyFill="1" applyBorder="1" applyAlignment="1" applyProtection="1">
      <alignment horizontal="center" vertical="center" wrapText="1"/>
      <protection locked="0"/>
    </xf>
    <xf numFmtId="0" fontId="132" fillId="2" borderId="652" xfId="13" applyFont="1" applyFill="1" applyBorder="1" applyAlignment="1" applyProtection="1">
      <alignment horizontal="center" vertical="center" wrapText="1"/>
      <protection locked="0"/>
    </xf>
    <xf numFmtId="0" fontId="132" fillId="2" borderId="653" xfId="13" applyFont="1" applyFill="1" applyBorder="1" applyAlignment="1" applyProtection="1">
      <alignment horizontal="center" vertical="center" wrapText="1"/>
      <protection locked="0"/>
    </xf>
    <xf numFmtId="0" fontId="132" fillId="2" borderId="651" xfId="13" applyFont="1" applyFill="1" applyBorder="1" applyAlignment="1" applyProtection="1">
      <alignment horizontal="center" vertical="center" wrapText="1"/>
      <protection locked="0"/>
    </xf>
    <xf numFmtId="0" fontId="133" fillId="2" borderId="637" xfId="13" applyFont="1" applyFill="1" applyBorder="1" applyAlignment="1" applyProtection="1">
      <alignment horizontal="center" vertical="center" wrapText="1"/>
    </xf>
    <xf numFmtId="0" fontId="133" fillId="2" borderId="650" xfId="13" applyFont="1" applyFill="1" applyBorder="1" applyAlignment="1" applyProtection="1">
      <alignment horizontal="center" vertical="center" wrapText="1"/>
    </xf>
    <xf numFmtId="0" fontId="133" fillId="2" borderId="652" xfId="13" applyFont="1" applyFill="1" applyBorder="1" applyAlignment="1" applyProtection="1">
      <alignment horizontal="center" vertical="center" wrapText="1"/>
    </xf>
    <xf numFmtId="0" fontId="134" fillId="2" borderId="635" xfId="0" applyFont="1" applyFill="1" applyBorder="1" applyAlignment="1" applyProtection="1">
      <alignment horizontal="left" vertical="center" wrapText="1"/>
      <protection locked="0"/>
    </xf>
    <xf numFmtId="0" fontId="155" fillId="2" borderId="631" xfId="15" applyFont="1" applyFill="1" applyBorder="1" applyAlignment="1" applyProtection="1">
      <alignment vertical="center" wrapText="1"/>
      <protection locked="0"/>
    </xf>
    <xf numFmtId="0" fontId="132" fillId="2" borderId="638" xfId="13" applyFont="1" applyFill="1" applyBorder="1" applyAlignment="1" applyProtection="1">
      <alignment horizontal="center" vertical="center" wrapText="1"/>
      <protection locked="0"/>
    </xf>
    <xf numFmtId="0" fontId="132" fillId="2" borderId="646" xfId="13" applyFont="1" applyFill="1" applyBorder="1" applyAlignment="1" applyProtection="1">
      <alignment horizontal="center" vertical="center" wrapText="1"/>
      <protection locked="0"/>
    </xf>
    <xf numFmtId="0" fontId="132" fillId="2" borderId="647" xfId="13" applyFont="1" applyFill="1" applyBorder="1" applyAlignment="1" applyProtection="1">
      <alignment horizontal="center" vertical="center" wrapText="1"/>
      <protection locked="0"/>
    </xf>
    <xf numFmtId="0" fontId="132" fillId="2" borderId="639" xfId="13" applyFont="1" applyFill="1" applyBorder="1" applyAlignment="1" applyProtection="1">
      <alignment horizontal="center" vertical="center" wrapText="1"/>
      <protection locked="0"/>
    </xf>
    <xf numFmtId="0" fontId="133" fillId="2" borderId="647" xfId="13" applyFont="1" applyFill="1" applyBorder="1" applyAlignment="1" applyProtection="1">
      <alignment horizontal="center" vertical="center" wrapText="1"/>
      <protection locked="0"/>
    </xf>
    <xf numFmtId="0" fontId="133" fillId="2" borderId="643" xfId="13" applyFont="1" applyFill="1" applyBorder="1" applyAlignment="1" applyProtection="1">
      <alignment horizontal="center" vertical="center" wrapText="1"/>
    </xf>
    <xf numFmtId="0" fontId="133" fillId="2" borderId="644" xfId="13" applyFont="1" applyFill="1" applyBorder="1" applyAlignment="1" applyProtection="1">
      <alignment horizontal="center" vertical="center" wrapText="1"/>
    </xf>
    <xf numFmtId="0" fontId="134" fillId="2" borderId="635" xfId="0" applyFont="1" applyFill="1" applyBorder="1" applyAlignment="1" applyProtection="1">
      <alignment horizontal="center" vertical="center"/>
    </xf>
    <xf numFmtId="0" fontId="75" fillId="5" borderId="634" xfId="15" quotePrefix="1" applyFont="1" applyFill="1" applyBorder="1" applyAlignment="1">
      <alignment vertical="center" wrapText="1"/>
    </xf>
    <xf numFmtId="0" fontId="58" fillId="10" borderId="635" xfId="0" applyFont="1" applyFill="1" applyBorder="1" applyAlignment="1">
      <alignment horizontal="right" vertical="center" wrapText="1"/>
    </xf>
    <xf numFmtId="0" fontId="58" fillId="10" borderId="641" xfId="0" applyFont="1" applyFill="1" applyBorder="1" applyAlignment="1">
      <alignment horizontal="right" vertical="center" wrapText="1"/>
    </xf>
    <xf numFmtId="0" fontId="58" fillId="10" borderId="642" xfId="0" applyFont="1" applyFill="1" applyBorder="1" applyAlignment="1">
      <alignment horizontal="right" vertical="center" wrapText="1"/>
    </xf>
    <xf numFmtId="0" fontId="58" fillId="10" borderId="635" xfId="0" applyFont="1" applyFill="1" applyBorder="1" applyAlignment="1">
      <alignment horizontal="center" vertical="center" wrapText="1"/>
    </xf>
    <xf numFmtId="0" fontId="58" fillId="10" borderId="641" xfId="0" applyFont="1" applyFill="1" applyBorder="1" applyAlignment="1">
      <alignment horizontal="center" vertical="center" wrapText="1"/>
    </xf>
    <xf numFmtId="0" fontId="118" fillId="5" borderId="654" xfId="15" applyFont="1" applyFill="1" applyBorder="1" applyAlignment="1">
      <alignment vertical="center" wrapText="1"/>
    </xf>
    <xf numFmtId="0" fontId="57" fillId="5" borderId="621" xfId="0" applyFont="1" applyFill="1" applyBorder="1" applyAlignment="1">
      <alignment horizontal="center" wrapText="1"/>
    </xf>
    <xf numFmtId="0" fontId="57" fillId="5" borderId="622" xfId="0" applyFont="1" applyFill="1" applyBorder="1" applyAlignment="1">
      <alignment horizontal="center" wrapText="1"/>
    </xf>
    <xf numFmtId="0" fontId="57" fillId="5" borderId="629" xfId="0" applyFont="1" applyFill="1" applyBorder="1" applyAlignment="1">
      <alignment horizontal="center" wrapText="1"/>
    </xf>
    <xf numFmtId="0" fontId="58" fillId="10" borderId="621" xfId="0" applyFont="1" applyFill="1" applyBorder="1" applyAlignment="1">
      <alignment horizontal="center" vertical="center" wrapText="1"/>
    </xf>
    <xf numFmtId="0" fontId="58" fillId="10" borderId="348" xfId="0" applyFont="1" applyFill="1" applyBorder="1" applyAlignment="1">
      <alignment horizontal="center" vertical="center" wrapText="1"/>
    </xf>
    <xf numFmtId="0" fontId="75" fillId="5" borderId="429" xfId="15" quotePrefix="1" applyFont="1" applyFill="1" applyBorder="1" applyAlignment="1">
      <alignment vertical="center" wrapText="1"/>
    </xf>
    <xf numFmtId="0" fontId="11" fillId="5" borderId="508" xfId="0" applyFont="1" applyFill="1" applyBorder="1" applyAlignment="1">
      <alignment horizontal="center" wrapText="1"/>
    </xf>
    <xf numFmtId="0" fontId="11" fillId="5" borderId="499" xfId="0" applyFont="1" applyFill="1" applyBorder="1" applyAlignment="1">
      <alignment horizontal="center" wrapText="1"/>
    </xf>
    <xf numFmtId="0" fontId="11" fillId="5" borderId="500" xfId="0" applyFont="1" applyFill="1" applyBorder="1" applyAlignment="1">
      <alignment horizontal="center" wrapText="1"/>
    </xf>
    <xf numFmtId="0" fontId="11" fillId="5" borderId="510" xfId="0" applyFont="1" applyFill="1" applyBorder="1" applyAlignment="1">
      <alignment horizontal="center" wrapText="1"/>
    </xf>
    <xf numFmtId="0" fontId="11" fillId="5" borderId="547" xfId="0" applyFont="1" applyFill="1" applyBorder="1" applyAlignment="1">
      <alignment horizontal="center" wrapText="1"/>
    </xf>
    <xf numFmtId="0" fontId="130" fillId="5" borderId="631" xfId="0" applyFont="1" applyFill="1" applyBorder="1" applyAlignment="1">
      <alignment horizontal="left" vertical="center" wrapText="1"/>
    </xf>
    <xf numFmtId="0" fontId="11" fillId="5" borderId="444" xfId="13" quotePrefix="1" applyFont="1" applyFill="1" applyBorder="1" applyAlignment="1">
      <alignment horizontal="center" vertical="center" wrapText="1"/>
    </xf>
    <xf numFmtId="0" fontId="11" fillId="5" borderId="445" xfId="13" quotePrefix="1" applyFont="1" applyFill="1" applyBorder="1" applyAlignment="1">
      <alignment horizontal="center" vertical="center" wrapText="1"/>
    </xf>
    <xf numFmtId="0" fontId="11" fillId="5" borderId="634" xfId="13" quotePrefix="1" applyFont="1" applyFill="1" applyBorder="1" applyAlignment="1">
      <alignment horizontal="center" vertical="center" wrapText="1"/>
    </xf>
    <xf numFmtId="0" fontId="11" fillId="5" borderId="644" xfId="13" quotePrefix="1" applyFont="1" applyFill="1" applyBorder="1" applyAlignment="1">
      <alignment horizontal="center" vertical="center" wrapText="1"/>
    </xf>
    <xf numFmtId="0" fontId="72" fillId="5" borderId="631" xfId="0" applyFont="1" applyFill="1" applyBorder="1" applyAlignment="1">
      <alignment horizontal="left" vertical="center" wrapText="1"/>
    </xf>
    <xf numFmtId="0" fontId="57" fillId="5" borderId="638" xfId="0" applyFont="1" applyFill="1" applyBorder="1" applyAlignment="1">
      <alignment horizontal="center" wrapText="1"/>
    </xf>
    <xf numFmtId="0" fontId="57" fillId="5" borderId="646" xfId="0" applyFont="1" applyFill="1" applyBorder="1" applyAlignment="1">
      <alignment horizontal="center" vertical="top" wrapText="1"/>
    </xf>
    <xf numFmtId="0" fontId="57" fillId="5" borderId="647" xfId="0" applyFont="1" applyFill="1" applyBorder="1" applyAlignment="1">
      <alignment horizontal="center" vertical="top" wrapText="1"/>
    </xf>
    <xf numFmtId="0" fontId="57" fillId="5" borderId="638" xfId="0" applyFont="1" applyFill="1" applyBorder="1" applyAlignment="1">
      <alignment horizontal="center" vertical="top" wrapText="1"/>
    </xf>
    <xf numFmtId="0" fontId="58" fillId="10" borderId="637" xfId="0" applyFont="1" applyFill="1" applyBorder="1" applyAlignment="1">
      <alignment horizontal="center" vertical="center" wrapText="1"/>
    </xf>
    <xf numFmtId="0" fontId="58" fillId="10" borderId="647" xfId="0" applyFont="1" applyFill="1" applyBorder="1" applyAlignment="1">
      <alignment horizontal="center" vertical="center" wrapText="1"/>
    </xf>
    <xf numFmtId="0" fontId="55" fillId="10" borderId="646" xfId="0" applyFont="1" applyFill="1" applyBorder="1" applyAlignment="1">
      <alignment horizontal="center" vertical="center" wrapText="1"/>
    </xf>
    <xf numFmtId="0" fontId="55" fillId="10" borderId="647" xfId="0" applyFont="1" applyFill="1" applyBorder="1" applyAlignment="1">
      <alignment horizontal="center" vertical="center" wrapText="1"/>
    </xf>
    <xf numFmtId="0" fontId="57" fillId="5" borderId="508" xfId="0" applyFont="1" applyFill="1" applyBorder="1" applyAlignment="1">
      <alignment horizontal="center" wrapText="1"/>
    </xf>
    <xf numFmtId="0" fontId="40" fillId="5" borderId="629" xfId="0" applyFont="1" applyFill="1" applyBorder="1" applyAlignment="1">
      <alignment horizontal="center" wrapText="1"/>
    </xf>
    <xf numFmtId="0" fontId="1" fillId="5" borderId="532" xfId="0" applyFont="1" applyFill="1" applyBorder="1" applyAlignment="1">
      <alignment horizontal="left" vertical="center" wrapText="1"/>
    </xf>
    <xf numFmtId="0" fontId="60" fillId="10" borderId="508" xfId="0" applyFont="1" applyFill="1" applyBorder="1" applyAlignment="1">
      <alignment horizontal="center" vertical="center" wrapText="1"/>
    </xf>
    <xf numFmtId="0" fontId="60" fillId="10" borderId="499" xfId="0" applyFont="1" applyFill="1" applyBorder="1" applyAlignment="1">
      <alignment horizontal="center" vertical="center" wrapText="1"/>
    </xf>
    <xf numFmtId="0" fontId="60" fillId="10" borderId="500" xfId="0" applyFont="1" applyFill="1" applyBorder="1" applyAlignment="1">
      <alignment horizontal="center" vertical="center" wrapText="1"/>
    </xf>
    <xf numFmtId="0" fontId="22" fillId="5" borderId="429" xfId="15" applyFont="1" applyFill="1" applyBorder="1" applyAlignment="1">
      <alignment vertical="center" wrapText="1"/>
    </xf>
    <xf numFmtId="0" fontId="87" fillId="5" borderId="510" xfId="0" applyFont="1" applyFill="1" applyBorder="1" applyAlignment="1">
      <alignment horizontal="center" vertical="center" wrapText="1"/>
    </xf>
    <xf numFmtId="0" fontId="87" fillId="5" borderId="34" xfId="0" applyFont="1" applyFill="1" applyBorder="1" applyAlignment="1">
      <alignment horizontal="center" vertical="center" wrapText="1"/>
    </xf>
    <xf numFmtId="0" fontId="87" fillId="5" borderId="547" xfId="0" applyFont="1" applyFill="1" applyBorder="1" applyAlignment="1">
      <alignment horizontal="center" vertical="center" wrapText="1"/>
    </xf>
    <xf numFmtId="0" fontId="120" fillId="5" borderId="547" xfId="0" applyFont="1" applyFill="1" applyBorder="1" applyAlignment="1">
      <alignment horizontal="center" vertical="center" wrapText="1"/>
    </xf>
    <xf numFmtId="0" fontId="120" fillId="5" borderId="638" xfId="0" applyFont="1" applyFill="1" applyBorder="1" applyAlignment="1">
      <alignment horizontal="center" vertical="center" wrapText="1"/>
    </xf>
    <xf numFmtId="0" fontId="40" fillId="5" borderId="646" xfId="13" quotePrefix="1" applyFont="1" applyFill="1" applyBorder="1" applyAlignment="1">
      <alignment horizontal="center" vertical="center" wrapText="1"/>
    </xf>
    <xf numFmtId="0" fontId="40" fillId="5" borderId="647" xfId="13" quotePrefix="1" applyFont="1" applyFill="1" applyBorder="1" applyAlignment="1">
      <alignment horizontal="center" vertical="center" wrapText="1"/>
    </xf>
    <xf numFmtId="0" fontId="40" fillId="5" borderId="621" xfId="0" applyFont="1" applyFill="1" applyBorder="1" applyAlignment="1">
      <alignment horizontal="center" wrapText="1"/>
    </xf>
    <xf numFmtId="0" fontId="40" fillId="5" borderId="622" xfId="0" applyFont="1" applyFill="1" applyBorder="1" applyAlignment="1">
      <alignment horizontal="center" wrapText="1"/>
    </xf>
    <xf numFmtId="0" fontId="75" fillId="5" borderId="532" xfId="15" quotePrefix="1" applyFont="1" applyFill="1" applyBorder="1" applyAlignment="1">
      <alignment vertical="center" wrapText="1"/>
    </xf>
    <xf numFmtId="0" fontId="11" fillId="5" borderId="621" xfId="13" quotePrefix="1" applyFont="1" applyFill="1" applyBorder="1" applyAlignment="1">
      <alignment horizontal="center" vertical="center" wrapText="1"/>
    </xf>
    <xf numFmtId="0" fontId="11" fillId="5" borderId="622" xfId="13" quotePrefix="1" applyFont="1" applyFill="1" applyBorder="1" applyAlignment="1">
      <alignment horizontal="center" vertical="center" wrapText="1"/>
    </xf>
    <xf numFmtId="0" fontId="11" fillId="5" borderId="629" xfId="13" quotePrefix="1" applyFont="1" applyFill="1" applyBorder="1" applyAlignment="1">
      <alignment horizontal="center" vertical="center" wrapText="1"/>
    </xf>
    <xf numFmtId="0" fontId="11" fillId="5" borderId="654" xfId="13" quotePrefix="1" applyFont="1" applyFill="1" applyBorder="1" applyAlignment="1">
      <alignment horizontal="center" vertical="center" wrapText="1"/>
    </xf>
    <xf numFmtId="0" fontId="11" fillId="5" borderId="508" xfId="13" quotePrefix="1" applyFont="1" applyFill="1" applyBorder="1" applyAlignment="1">
      <alignment horizontal="center" vertical="center" wrapText="1"/>
    </xf>
    <xf numFmtId="0" fontId="11" fillId="5" borderId="499" xfId="13" quotePrefix="1" applyFont="1" applyFill="1" applyBorder="1" applyAlignment="1">
      <alignment horizontal="center" vertical="center" wrapText="1"/>
    </xf>
    <xf numFmtId="0" fontId="11" fillId="5" borderId="500" xfId="13" quotePrefix="1" applyFont="1" applyFill="1" applyBorder="1" applyAlignment="1">
      <alignment horizontal="center" vertical="center" wrapText="1"/>
    </xf>
    <xf numFmtId="0" fontId="39" fillId="5" borderId="636" xfId="15" quotePrefix="1" applyFont="1" applyFill="1" applyBorder="1" applyAlignment="1">
      <alignment vertical="center" wrapText="1"/>
    </xf>
    <xf numFmtId="0" fontId="119" fillId="5" borderId="634" xfId="13" quotePrefix="1" applyFont="1" applyFill="1" applyBorder="1" applyAlignment="1">
      <alignment horizontal="center" vertical="center" wrapText="1"/>
    </xf>
    <xf numFmtId="0" fontId="119" fillId="5" borderId="635" xfId="13" quotePrefix="1" applyFont="1" applyFill="1" applyBorder="1" applyAlignment="1">
      <alignment horizontal="center" vertical="center" wrapText="1"/>
    </xf>
    <xf numFmtId="0" fontId="63" fillId="5" borderId="638" xfId="11" quotePrefix="1" applyFont="1" applyFill="1" applyBorder="1" applyAlignment="1">
      <alignment horizontal="center" vertical="center" wrapText="1"/>
    </xf>
    <xf numFmtId="0" fontId="63" fillId="5" borderId="630" xfId="11" quotePrefix="1" applyFont="1" applyFill="1" applyBorder="1" applyAlignment="1">
      <alignment horizontal="center" vertical="center" wrapText="1"/>
    </xf>
    <xf numFmtId="0" fontId="132" fillId="2" borderId="348" xfId="15" quotePrefix="1" applyFont="1" applyFill="1" applyBorder="1" applyAlignment="1">
      <alignment horizontal="left" vertical="center" wrapText="1"/>
    </xf>
    <xf numFmtId="0" fontId="133" fillId="2" borderId="638" xfId="13" applyFont="1" applyFill="1" applyBorder="1" applyAlignment="1" applyProtection="1">
      <alignment vertical="center" wrapText="1"/>
      <protection locked="0"/>
    </xf>
    <xf numFmtId="0" fontId="133" fillId="2" borderId="646" xfId="13" applyFont="1" applyFill="1" applyBorder="1" applyAlignment="1" applyProtection="1">
      <alignment vertical="center" wrapText="1"/>
      <protection locked="0"/>
    </xf>
    <xf numFmtId="0" fontId="133" fillId="2" borderId="648" xfId="13" applyFont="1" applyFill="1" applyBorder="1" applyAlignment="1" applyProtection="1">
      <alignment vertical="center" wrapText="1"/>
      <protection locked="0"/>
    </xf>
    <xf numFmtId="0" fontId="132" fillId="2" borderId="637" xfId="15" applyFont="1" applyFill="1" applyBorder="1" applyAlignment="1" applyProtection="1">
      <alignment horizontal="center" vertical="center" wrapText="1"/>
      <protection locked="0"/>
    </xf>
    <xf numFmtId="0" fontId="134" fillId="2" borderId="630" xfId="15" applyFont="1" applyFill="1" applyBorder="1" applyAlignment="1" applyProtection="1">
      <alignment vertical="center" wrapText="1"/>
      <protection locked="0"/>
    </xf>
    <xf numFmtId="0" fontId="132" fillId="2" borderId="638" xfId="13" applyFont="1" applyFill="1" applyBorder="1" applyAlignment="1" applyProtection="1">
      <alignment vertical="center" wrapText="1"/>
      <protection locked="0"/>
    </xf>
    <xf numFmtId="0" fontId="132" fillId="2" borderId="639" xfId="13" applyFont="1" applyFill="1" applyBorder="1" applyAlignment="1" applyProtection="1">
      <alignment vertical="center" wrapText="1"/>
      <protection locked="0"/>
    </xf>
    <xf numFmtId="0" fontId="132" fillId="2" borderId="632" xfId="13" applyFont="1" applyFill="1" applyBorder="1" applyAlignment="1" applyProtection="1">
      <alignment vertical="center" wrapText="1"/>
      <protection locked="0"/>
    </xf>
    <xf numFmtId="0" fontId="132" fillId="2" borderId="633" xfId="13" applyFont="1" applyFill="1" applyBorder="1" applyAlignment="1" applyProtection="1">
      <alignment vertical="center" wrapText="1"/>
      <protection locked="0"/>
    </xf>
    <xf numFmtId="0" fontId="134" fillId="2" borderId="638" xfId="0" applyFont="1" applyFill="1" applyBorder="1" applyAlignment="1" applyProtection="1">
      <alignment horizontal="center" vertical="center" wrapText="1"/>
      <protection locked="0"/>
    </xf>
    <xf numFmtId="0" fontId="134" fillId="2" borderId="646" xfId="0" applyFont="1" applyFill="1" applyBorder="1" applyAlignment="1" applyProtection="1">
      <alignment horizontal="center" vertical="center" wrapText="1"/>
      <protection locked="0"/>
    </xf>
    <xf numFmtId="0" fontId="134" fillId="2" borderId="647" xfId="0" applyFont="1" applyFill="1" applyBorder="1" applyAlignment="1" applyProtection="1">
      <alignment horizontal="center" vertical="center" wrapText="1"/>
      <protection locked="0"/>
    </xf>
    <xf numFmtId="0" fontId="133" fillId="2" borderId="636" xfId="15" applyFont="1" applyFill="1" applyBorder="1" applyAlignment="1" applyProtection="1">
      <alignment horizontal="center" vertical="center" wrapText="1"/>
    </xf>
    <xf numFmtId="0" fontId="164" fillId="2" borderId="634" xfId="0" applyFont="1" applyFill="1" applyBorder="1" applyAlignment="1" applyProtection="1">
      <alignment horizontal="center" vertical="center"/>
    </xf>
    <xf numFmtId="0" fontId="133" fillId="2" borderId="0" xfId="0" applyFont="1" applyFill="1" applyBorder="1" applyAlignment="1" applyProtection="1">
      <alignment vertical="center" wrapText="1"/>
      <protection locked="0"/>
    </xf>
    <xf numFmtId="0" fontId="132" fillId="2" borderId="0" xfId="11" applyFont="1" applyFill="1" applyBorder="1" applyAlignment="1" applyProtection="1">
      <alignment horizontal="center" vertical="center" wrapText="1"/>
      <protection locked="0"/>
    </xf>
    <xf numFmtId="0" fontId="143" fillId="5" borderId="634" xfId="11" quotePrefix="1" applyFont="1" applyFill="1" applyBorder="1" applyAlignment="1" applyProtection="1">
      <alignment horizontal="center" textRotation="90" wrapText="1"/>
      <protection locked="0"/>
    </xf>
    <xf numFmtId="0" fontId="143" fillId="5" borderId="635" xfId="11" quotePrefix="1" applyFont="1" applyFill="1" applyBorder="1" applyAlignment="1" applyProtection="1">
      <alignment horizontal="center" textRotation="90" wrapText="1"/>
      <protection locked="0"/>
    </xf>
    <xf numFmtId="0" fontId="134" fillId="5" borderId="636" xfId="15" quotePrefix="1" applyFont="1" applyFill="1" applyBorder="1" applyAlignment="1" applyProtection="1">
      <alignment vertical="center" wrapText="1"/>
      <protection locked="0"/>
    </xf>
    <xf numFmtId="0" fontId="133" fillId="2" borderId="638" xfId="15" applyFont="1" applyFill="1" applyBorder="1" applyAlignment="1" applyProtection="1">
      <alignment vertical="center" wrapText="1"/>
      <protection locked="0"/>
    </xf>
    <xf numFmtId="0" fontId="133" fillId="2" borderId="646" xfId="15" applyFont="1" applyFill="1" applyBorder="1" applyAlignment="1" applyProtection="1">
      <alignment vertical="center" wrapText="1"/>
      <protection locked="0"/>
    </xf>
    <xf numFmtId="0" fontId="132" fillId="2" borderId="647" xfId="15" applyFont="1" applyFill="1" applyBorder="1" applyAlignment="1" applyProtection="1">
      <alignment vertical="center" wrapText="1"/>
      <protection locked="0"/>
    </xf>
    <xf numFmtId="0" fontId="132" fillId="2" borderId="648" xfId="15" applyFont="1" applyFill="1" applyBorder="1" applyAlignment="1" applyProtection="1">
      <alignment vertical="center" wrapText="1"/>
      <protection locked="0"/>
    </xf>
    <xf numFmtId="0" fontId="134" fillId="2" borderId="638" xfId="0" applyFont="1" applyFill="1" applyBorder="1" applyAlignment="1" applyProtection="1">
      <alignment horizontal="left" vertical="center" wrapText="1"/>
      <protection locked="0"/>
    </xf>
    <xf numFmtId="0" fontId="134" fillId="2" borderId="646" xfId="0" applyFont="1" applyFill="1" applyBorder="1" applyAlignment="1" applyProtection="1">
      <alignment horizontal="left" vertical="center" wrapText="1"/>
      <protection locked="0"/>
    </xf>
    <xf numFmtId="0" fontId="134" fillId="2" borderId="647" xfId="0" applyFont="1" applyFill="1" applyBorder="1" applyAlignment="1" applyProtection="1">
      <alignment horizontal="left" vertical="center" wrapText="1"/>
      <protection locked="0"/>
    </xf>
    <xf numFmtId="0" fontId="132" fillId="5" borderId="649" xfId="15" quotePrefix="1" applyFont="1" applyFill="1" applyBorder="1" applyAlignment="1">
      <alignment horizontal="left" vertical="center" wrapText="1"/>
    </xf>
    <xf numFmtId="0" fontId="132" fillId="2" borderId="634" xfId="15" applyFont="1" applyFill="1" applyBorder="1" applyAlignment="1" applyProtection="1">
      <alignment horizontal="center" vertical="center" wrapText="1"/>
    </xf>
    <xf numFmtId="0" fontId="132" fillId="2" borderId="635" xfId="15" applyFont="1" applyFill="1" applyBorder="1" applyAlignment="1" applyProtection="1">
      <alignment horizontal="center" vertical="center" wrapText="1"/>
    </xf>
    <xf numFmtId="0" fontId="133" fillId="2" borderId="508" xfId="13" applyFont="1" applyFill="1" applyBorder="1" applyAlignment="1" applyProtection="1">
      <alignment horizontal="center" vertical="center" wrapText="1"/>
      <protection locked="0"/>
    </xf>
    <xf numFmtId="0" fontId="133" fillId="2" borderId="294" xfId="13" applyFont="1" applyFill="1" applyBorder="1" applyAlignment="1" applyProtection="1">
      <alignment horizontal="center" vertical="center" wrapText="1"/>
      <protection locked="0"/>
    </xf>
    <xf numFmtId="0" fontId="168" fillId="2" borderId="636" xfId="0" applyFont="1" applyFill="1" applyBorder="1" applyAlignment="1" applyProtection="1">
      <alignment horizontal="left" vertical="center" wrapText="1"/>
      <protection locked="0"/>
    </xf>
    <xf numFmtId="0" fontId="133" fillId="2" borderId="642" xfId="13" applyFont="1" applyFill="1" applyBorder="1" applyAlignment="1" applyProtection="1">
      <alignment horizontal="center" vertical="center" wrapText="1"/>
      <protection locked="0"/>
    </xf>
    <xf numFmtId="0" fontId="133" fillId="2" borderId="636" xfId="13" applyFont="1" applyFill="1" applyBorder="1" applyAlignment="1" applyProtection="1">
      <alignment horizontal="center" vertical="center" wrapText="1"/>
      <protection locked="0"/>
    </xf>
    <xf numFmtId="0" fontId="133" fillId="2" borderId="631" xfId="13" applyFont="1" applyFill="1" applyBorder="1" applyAlignment="1" applyProtection="1">
      <alignment vertical="center" wrapText="1"/>
      <protection locked="0"/>
    </xf>
    <xf numFmtId="0" fontId="132" fillId="2" borderId="646" xfId="13" applyFont="1" applyFill="1" applyBorder="1" applyAlignment="1" applyProtection="1">
      <alignment vertical="center" wrapText="1"/>
      <protection locked="0"/>
    </xf>
    <xf numFmtId="0" fontId="132" fillId="2" borderId="0" xfId="13" applyFont="1" applyFill="1" applyBorder="1" applyAlignment="1" applyProtection="1">
      <alignment vertical="center" wrapText="1"/>
      <protection locked="0"/>
    </xf>
    <xf numFmtId="0" fontId="132" fillId="5" borderId="656" xfId="15" quotePrefix="1" applyFont="1" applyFill="1" applyBorder="1" applyAlignment="1">
      <alignment horizontal="left" vertical="center" wrapText="1"/>
    </xf>
    <xf numFmtId="0" fontId="132" fillId="2" borderId="650" xfId="15" applyFont="1" applyFill="1" applyBorder="1" applyAlignment="1" applyProtection="1">
      <alignment horizontal="center" vertical="center" wrapText="1"/>
      <protection locked="0"/>
    </xf>
    <xf numFmtId="0" fontId="132" fillId="2" borderId="652" xfId="15" applyFont="1" applyFill="1" applyBorder="1" applyAlignment="1" applyProtection="1">
      <alignment horizontal="center" vertical="center" wrapText="1"/>
      <protection locked="0"/>
    </xf>
    <xf numFmtId="0" fontId="132" fillId="2" borderId="651" xfId="15" applyFont="1" applyFill="1" applyBorder="1" applyAlignment="1" applyProtection="1">
      <alignment horizontal="center" vertical="center" wrapText="1"/>
      <protection locked="0"/>
    </xf>
    <xf numFmtId="0" fontId="134" fillId="2" borderId="637" xfId="0" applyFont="1" applyFill="1" applyBorder="1" applyAlignment="1" applyProtection="1">
      <alignment horizontal="center" vertical="center" wrapText="1"/>
      <protection locked="0"/>
    </xf>
    <xf numFmtId="0" fontId="134" fillId="2" borderId="652" xfId="0" applyFont="1" applyFill="1" applyBorder="1" applyAlignment="1" applyProtection="1">
      <alignment horizontal="center" vertical="center" wrapText="1"/>
      <protection locked="0"/>
    </xf>
    <xf numFmtId="0" fontId="134" fillId="2" borderId="0" xfId="0" applyFont="1" applyFill="1" applyBorder="1" applyAlignment="1" applyProtection="1">
      <alignment horizontal="left" vertical="center" wrapText="1"/>
      <protection locked="0"/>
    </xf>
    <xf numFmtId="0" fontId="133" fillId="2" borderId="508" xfId="15" applyFont="1" applyFill="1" applyBorder="1" applyAlignment="1" applyProtection="1">
      <alignment horizontal="center" vertical="center" wrapText="1"/>
      <protection locked="0"/>
    </xf>
    <xf numFmtId="0" fontId="133" fillId="2" borderId="294" xfId="15" applyFont="1" applyFill="1" applyBorder="1" applyAlignment="1" applyProtection="1">
      <alignment horizontal="center" vertical="center" wrapText="1"/>
      <protection locked="0"/>
    </xf>
    <xf numFmtId="0" fontId="132" fillId="2" borderId="0" xfId="15" applyFont="1" applyFill="1" applyBorder="1" applyAlignment="1" applyProtection="1">
      <alignment vertical="center" wrapText="1"/>
      <protection locked="0"/>
    </xf>
    <xf numFmtId="0" fontId="155" fillId="2" borderId="635" xfId="15" applyFont="1" applyFill="1" applyBorder="1" applyAlignment="1" applyProtection="1">
      <alignment vertical="center" wrapText="1"/>
      <protection locked="0"/>
    </xf>
    <xf numFmtId="0" fontId="132" fillId="2" borderId="632" xfId="13" applyFont="1" applyFill="1" applyBorder="1" applyAlignment="1" applyProtection="1">
      <alignment horizontal="center" vertical="center" wrapText="1"/>
      <protection locked="0"/>
    </xf>
    <xf numFmtId="0" fontId="133" fillId="2" borderId="532" xfId="15" applyFont="1" applyFill="1" applyBorder="1" applyAlignment="1" applyProtection="1">
      <alignment horizontal="center" vertical="center" wrapText="1"/>
      <protection locked="0"/>
    </xf>
    <xf numFmtId="0" fontId="134" fillId="2" borderId="634" xfId="0" applyFont="1" applyFill="1" applyBorder="1" applyAlignment="1" applyProtection="1">
      <alignment horizontal="center" vertical="center"/>
      <protection locked="0"/>
    </xf>
    <xf numFmtId="0" fontId="134" fillId="2" borderId="635" xfId="0" applyFont="1" applyFill="1" applyBorder="1" applyAlignment="1" applyProtection="1">
      <alignment horizontal="center" vertical="center"/>
      <protection locked="0"/>
    </xf>
    <xf numFmtId="0" fontId="134" fillId="2" borderId="0" xfId="0" applyFont="1" applyFill="1" applyBorder="1" applyProtection="1">
      <protection locked="0"/>
    </xf>
    <xf numFmtId="0" fontId="166" fillId="5" borderId="657" xfId="11" quotePrefix="1" applyNumberFormat="1" applyFont="1" applyFill="1" applyBorder="1" applyAlignment="1" applyProtection="1">
      <alignment horizontal="center" wrapText="1"/>
      <protection locked="0"/>
    </xf>
    <xf numFmtId="0" fontId="133" fillId="2" borderId="294" xfId="15" applyFont="1" applyFill="1" applyBorder="1" applyAlignment="1" applyProtection="1">
      <alignment horizontal="center" vertical="center" wrapText="1"/>
    </xf>
    <xf numFmtId="0" fontId="134" fillId="2" borderId="658" xfId="0" applyFont="1" applyFill="1" applyBorder="1" applyAlignment="1" applyProtection="1">
      <alignment horizontal="center" vertical="center" wrapText="1"/>
      <protection locked="0"/>
    </xf>
    <xf numFmtId="0" fontId="133" fillId="2" borderId="657" xfId="15" applyFont="1" applyFill="1" applyBorder="1" applyAlignment="1" applyProtection="1">
      <alignment horizontal="center" vertical="center" wrapText="1"/>
    </xf>
    <xf numFmtId="0" fontId="164" fillId="2" borderId="657" xfId="0" applyFont="1" applyFill="1" applyBorder="1" applyAlignment="1" applyProtection="1">
      <alignment horizontal="center" vertical="center"/>
    </xf>
    <xf numFmtId="0" fontId="169" fillId="2" borderId="635" xfId="0" applyFont="1" applyFill="1" applyBorder="1" applyAlignment="1" applyProtection="1">
      <alignment horizontal="center" vertical="center"/>
    </xf>
    <xf numFmtId="0" fontId="26" fillId="2" borderId="532" xfId="15" applyNumberFormat="1" applyFont="1" applyFill="1" applyBorder="1" applyAlignment="1" applyProtection="1">
      <alignment horizontal="center" vertical="center" wrapText="1"/>
    </xf>
    <xf numFmtId="0" fontId="26" fillId="2" borderId="508" xfId="15" applyNumberFormat="1" applyFont="1" applyFill="1" applyBorder="1" applyAlignment="1" applyProtection="1">
      <alignment horizontal="center" vertical="center" wrapText="1"/>
    </xf>
    <xf numFmtId="0" fontId="26" fillId="2" borderId="499" xfId="15" applyNumberFormat="1" applyFont="1" applyFill="1" applyBorder="1" applyAlignment="1" applyProtection="1">
      <alignment horizontal="center" vertical="center" wrapText="1"/>
    </xf>
    <xf numFmtId="0" fontId="26" fillId="2" borderId="500" xfId="15" applyNumberFormat="1" applyFont="1" applyFill="1" applyBorder="1" applyAlignment="1" applyProtection="1">
      <alignment horizontal="center" vertical="center" wrapText="1"/>
    </xf>
    <xf numFmtId="0" fontId="26" fillId="2" borderId="634" xfId="0" applyNumberFormat="1" applyFont="1" applyFill="1" applyBorder="1" applyAlignment="1" applyProtection="1">
      <alignment horizontal="center" vertical="center"/>
    </xf>
    <xf numFmtId="0" fontId="26" fillId="2" borderId="635" xfId="0" applyNumberFormat="1" applyFont="1" applyFill="1" applyBorder="1" applyAlignment="1" applyProtection="1">
      <alignment horizontal="center" vertical="center"/>
    </xf>
    <xf numFmtId="0" fontId="63" fillId="2" borderId="417" xfId="11" quotePrefix="1" applyFont="1" applyFill="1" applyBorder="1" applyAlignment="1">
      <alignment horizontal="center" vertical="center" wrapText="1"/>
    </xf>
    <xf numFmtId="0" fontId="63" fillId="2" borderId="394" xfId="11" quotePrefix="1" applyFont="1" applyFill="1" applyBorder="1" applyAlignment="1">
      <alignment horizontal="center" vertical="center" wrapText="1"/>
    </xf>
    <xf numFmtId="0" fontId="38" fillId="2" borderId="393" xfId="11" quotePrefix="1" applyFont="1" applyFill="1" applyBorder="1" applyAlignment="1">
      <alignment horizontal="center" vertical="center" wrapText="1"/>
    </xf>
    <xf numFmtId="0" fontId="143" fillId="5" borderId="657" xfId="11" quotePrefix="1" applyFont="1" applyFill="1" applyBorder="1" applyAlignment="1" applyProtection="1">
      <alignment horizontal="left" textRotation="90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25" fillId="2" borderId="659" xfId="13" applyNumberFormat="1" applyFont="1" applyFill="1" applyBorder="1" applyAlignment="1" applyProtection="1">
      <alignment horizontal="center" vertical="center" wrapText="1"/>
    </xf>
    <xf numFmtId="0" fontId="25" fillId="2" borderId="666" xfId="13" applyNumberFormat="1" applyFont="1" applyFill="1" applyBorder="1" applyAlignment="1" applyProtection="1">
      <alignment horizontal="center" vertical="center" wrapText="1"/>
    </xf>
    <xf numFmtId="0" fontId="25" fillId="2" borderId="667" xfId="13" applyNumberFormat="1" applyFont="1" applyFill="1" applyBorder="1" applyAlignment="1" applyProtection="1">
      <alignment horizontal="center" vertical="center" wrapText="1"/>
    </xf>
    <xf numFmtId="0" fontId="132" fillId="2" borderId="621" xfId="15" applyNumberFormat="1" applyFont="1" applyFill="1" applyBorder="1" applyAlignment="1" applyProtection="1">
      <alignment horizontal="center" vertical="center" wrapText="1"/>
      <protection locked="0"/>
    </xf>
    <xf numFmtId="0" fontId="152" fillId="2" borderId="621" xfId="15" applyFont="1" applyFill="1" applyBorder="1" applyAlignment="1" applyProtection="1">
      <alignment horizontal="center" vertical="center" wrapText="1"/>
      <protection locked="0"/>
    </xf>
    <xf numFmtId="0" fontId="129" fillId="5" borderId="0" xfId="0" applyFont="1" applyFill="1" applyBorder="1" applyAlignment="1">
      <alignment horizontal="center" wrapText="1"/>
    </xf>
    <xf numFmtId="0" fontId="129" fillId="2" borderId="0" xfId="0" applyFont="1" applyFill="1" applyBorder="1" applyAlignment="1">
      <alignment horizontal="center" wrapText="1"/>
    </xf>
    <xf numFmtId="0" fontId="131" fillId="2" borderId="0" xfId="0" applyFont="1" applyFill="1" applyBorder="1" applyAlignment="1">
      <alignment horizontal="left" vertical="center" wrapText="1"/>
    </xf>
    <xf numFmtId="0" fontId="14" fillId="0" borderId="688" xfId="21" applyFont="1" applyFill="1" applyBorder="1" applyAlignment="1">
      <alignment horizontal="center" vertical="center" wrapText="1"/>
    </xf>
    <xf numFmtId="0" fontId="14" fillId="0" borderId="689" xfId="21" applyFont="1" applyFill="1" applyBorder="1" applyAlignment="1">
      <alignment horizontal="center" vertical="center" wrapText="1"/>
    </xf>
    <xf numFmtId="0" fontId="14" fillId="0" borderId="690" xfId="21" applyFont="1" applyFill="1" applyBorder="1" applyAlignment="1">
      <alignment horizontal="center" vertical="center" wrapText="1"/>
    </xf>
    <xf numFmtId="0" fontId="14" fillId="0" borderId="691" xfId="15" applyFont="1" applyFill="1" applyBorder="1" applyAlignment="1">
      <alignment horizontal="center" vertical="center" wrapText="1"/>
    </xf>
    <xf numFmtId="0" fontId="14" fillId="0" borderId="690" xfId="15" applyFont="1" applyFill="1" applyBorder="1" applyAlignment="1">
      <alignment horizontal="center" vertical="center" wrapText="1"/>
    </xf>
    <xf numFmtId="0" fontId="14" fillId="0" borderId="688" xfId="15" applyFont="1" applyFill="1" applyBorder="1" applyAlignment="1">
      <alignment horizontal="center" vertical="center" wrapText="1"/>
    </xf>
    <xf numFmtId="0" fontId="14" fillId="0" borderId="687" xfId="15" applyFont="1" applyFill="1" applyBorder="1" applyAlignment="1">
      <alignment horizontal="center" vertical="center" wrapText="1"/>
    </xf>
    <xf numFmtId="0" fontId="9" fillId="0" borderId="687" xfId="15" applyFont="1" applyFill="1" applyBorder="1" applyAlignment="1">
      <alignment horizontal="center" vertical="center" wrapText="1"/>
    </xf>
    <xf numFmtId="0" fontId="9" fillId="0" borderId="690" xfId="15" applyFont="1" applyFill="1" applyBorder="1" applyAlignment="1">
      <alignment horizontal="center" vertical="center" wrapText="1"/>
    </xf>
    <xf numFmtId="0" fontId="9" fillId="0" borderId="688" xfId="15" applyFont="1" applyFill="1" applyBorder="1" applyAlignment="1">
      <alignment horizontal="center" vertical="center" wrapText="1"/>
    </xf>
    <xf numFmtId="0" fontId="42" fillId="0" borderId="692" xfId="0" applyFont="1" applyFill="1" applyBorder="1" applyAlignment="1">
      <alignment horizontal="left" vertical="center" wrapText="1"/>
    </xf>
    <xf numFmtId="0" fontId="42" fillId="0" borderId="693" xfId="0" applyFont="1" applyFill="1" applyBorder="1" applyAlignment="1">
      <alignment horizontal="left" vertical="center" wrapText="1"/>
    </xf>
    <xf numFmtId="0" fontId="42" fillId="0" borderId="692" xfId="0" applyFont="1" applyFill="1" applyBorder="1" applyAlignment="1">
      <alignment horizontal="center" vertical="center" wrapText="1"/>
    </xf>
    <xf numFmtId="0" fontId="42" fillId="0" borderId="693" xfId="0" applyFont="1" applyFill="1" applyBorder="1" applyAlignment="1">
      <alignment horizontal="center" vertical="center" wrapText="1"/>
    </xf>
    <xf numFmtId="0" fontId="14" fillId="0" borderId="694" xfId="0" applyFont="1" applyFill="1" applyBorder="1" applyAlignment="1">
      <alignment horizontal="center" vertical="center" wrapText="1"/>
    </xf>
    <xf numFmtId="0" fontId="42" fillId="0" borderId="695" xfId="0" applyFont="1" applyFill="1" applyBorder="1" applyAlignment="1">
      <alignment horizontal="center" vertical="center" wrapText="1"/>
    </xf>
    <xf numFmtId="0" fontId="42" fillId="0" borderId="505" xfId="0" applyFont="1" applyFill="1" applyBorder="1" applyAlignment="1">
      <alignment horizontal="left" vertical="center" wrapText="1"/>
    </xf>
    <xf numFmtId="0" fontId="42" fillId="0" borderId="504" xfId="0" applyFont="1" applyFill="1" applyBorder="1" applyAlignment="1">
      <alignment horizontal="left" vertical="center" wrapText="1"/>
    </xf>
    <xf numFmtId="0" fontId="42" fillId="0" borderId="505" xfId="0" applyFont="1" applyFill="1" applyBorder="1" applyAlignment="1">
      <alignment horizontal="center" vertical="center" wrapText="1"/>
    </xf>
    <xf numFmtId="0" fontId="42" fillId="0" borderId="504" xfId="0" applyFont="1" applyFill="1" applyBorder="1" applyAlignment="1">
      <alignment horizontal="center" vertical="center" wrapText="1"/>
    </xf>
    <xf numFmtId="0" fontId="14" fillId="0" borderId="612" xfId="0" applyFont="1" applyFill="1" applyBorder="1" applyAlignment="1">
      <alignment horizontal="center" vertical="center" wrapText="1"/>
    </xf>
    <xf numFmtId="0" fontId="42" fillId="0" borderId="503" xfId="0" applyFont="1" applyFill="1" applyBorder="1" applyAlignment="1">
      <alignment horizontal="center" vertical="center" wrapText="1"/>
    </xf>
    <xf numFmtId="0" fontId="42" fillId="0" borderId="655" xfId="0" applyFont="1" applyFill="1" applyBorder="1" applyAlignment="1">
      <alignment horizontal="left" vertical="center" wrapText="1"/>
    </xf>
    <xf numFmtId="0" fontId="42" fillId="0" borderId="655" xfId="0" applyFont="1" applyFill="1" applyBorder="1" applyAlignment="1">
      <alignment horizontal="center" vertical="center" wrapText="1"/>
    </xf>
    <xf numFmtId="0" fontId="42" fillId="0" borderId="623" xfId="0" applyFont="1" applyFill="1" applyBorder="1" applyAlignment="1">
      <alignment horizontal="center" vertical="center" wrapText="1"/>
    </xf>
    <xf numFmtId="0" fontId="14" fillId="0" borderId="532" xfId="0" applyFont="1" applyFill="1" applyBorder="1" applyAlignment="1">
      <alignment horizontal="center" vertical="center" wrapText="1"/>
    </xf>
    <xf numFmtId="0" fontId="14" fillId="0" borderId="696" xfId="0" applyFont="1" applyFill="1" applyBorder="1" applyAlignment="1">
      <alignment horizontal="center" vertical="center" wrapText="1"/>
    </xf>
    <xf numFmtId="0" fontId="14" fillId="0" borderId="486" xfId="0" applyFont="1" applyFill="1" applyBorder="1" applyAlignment="1">
      <alignment horizontal="center" vertical="center" wrapText="1"/>
    </xf>
    <xf numFmtId="0" fontId="9" fillId="0" borderId="486" xfId="0" applyFont="1" applyFill="1" applyBorder="1" applyAlignment="1">
      <alignment horizontal="center" vertical="center" wrapText="1"/>
    </xf>
    <xf numFmtId="0" fontId="9" fillId="0" borderId="696" xfId="0" applyFont="1" applyFill="1" applyBorder="1" applyAlignment="1">
      <alignment horizontal="center" vertical="center" wrapText="1"/>
    </xf>
    <xf numFmtId="0" fontId="9" fillId="0" borderId="698" xfId="21" applyFont="1" applyFill="1" applyBorder="1" applyAlignment="1">
      <alignment horizontal="left" vertical="center" textRotation="255" wrapText="1"/>
    </xf>
    <xf numFmtId="0" fontId="9" fillId="0" borderId="698" xfId="15" applyFont="1" applyFill="1" applyBorder="1" applyAlignment="1">
      <alignment horizontal="left" vertical="center" wrapText="1"/>
    </xf>
    <xf numFmtId="0" fontId="42" fillId="0" borderId="699" xfId="0" applyFont="1" applyFill="1" applyBorder="1" applyAlignment="1">
      <alignment horizontal="left" vertical="center" wrapText="1"/>
    </xf>
    <xf numFmtId="0" fontId="42" fillId="0" borderId="700" xfId="0" applyFont="1" applyFill="1" applyBorder="1" applyAlignment="1">
      <alignment horizontal="left" vertical="center" wrapText="1"/>
    </xf>
    <xf numFmtId="0" fontId="42" fillId="0" borderId="699" xfId="0" applyFont="1" applyFill="1" applyBorder="1" applyAlignment="1">
      <alignment horizontal="center" vertical="center" wrapText="1"/>
    </xf>
    <xf numFmtId="0" fontId="42" fillId="0" borderId="700" xfId="0" applyFont="1" applyFill="1" applyBorder="1" applyAlignment="1">
      <alignment horizontal="center" vertical="center" wrapText="1"/>
    </xf>
    <xf numFmtId="0" fontId="14" fillId="0" borderId="701" xfId="0" applyFont="1" applyFill="1" applyBorder="1" applyAlignment="1">
      <alignment horizontal="center" vertical="center" wrapText="1"/>
    </xf>
    <xf numFmtId="0" fontId="42" fillId="0" borderId="702" xfId="0" applyFont="1" applyFill="1" applyBorder="1" applyAlignment="1">
      <alignment horizontal="center" vertical="center" wrapText="1"/>
    </xf>
    <xf numFmtId="0" fontId="42" fillId="0" borderId="703" xfId="0" applyFont="1" applyFill="1" applyBorder="1" applyAlignment="1">
      <alignment horizontal="left" vertical="center" wrapText="1"/>
    </xf>
    <xf numFmtId="0" fontId="42" fillId="0" borderId="704" xfId="0" applyFont="1" applyFill="1" applyBorder="1" applyAlignment="1">
      <alignment horizontal="left" vertical="center" wrapText="1"/>
    </xf>
    <xf numFmtId="0" fontId="42" fillId="0" borderId="703" xfId="0" applyFont="1" applyFill="1" applyBorder="1" applyAlignment="1">
      <alignment horizontal="center" vertical="center" wrapText="1"/>
    </xf>
    <xf numFmtId="0" fontId="42" fillId="0" borderId="704" xfId="0" applyFont="1" applyFill="1" applyBorder="1" applyAlignment="1">
      <alignment horizontal="center" vertical="center" wrapText="1"/>
    </xf>
    <xf numFmtId="0" fontId="14" fillId="0" borderId="705" xfId="0" applyFont="1" applyFill="1" applyBorder="1" applyAlignment="1">
      <alignment horizontal="center" vertical="center" wrapText="1"/>
    </xf>
    <xf numFmtId="0" fontId="42" fillId="0" borderId="706" xfId="0" applyFont="1" applyFill="1" applyBorder="1" applyAlignment="1">
      <alignment horizontal="center" vertical="center" wrapText="1"/>
    </xf>
    <xf numFmtId="0" fontId="42" fillId="0" borderId="707" xfId="0" applyFont="1" applyFill="1" applyBorder="1" applyAlignment="1">
      <alignment horizontal="left" vertical="center" wrapText="1"/>
    </xf>
    <xf numFmtId="0" fontId="42" fillId="0" borderId="708" xfId="0" applyFont="1" applyFill="1" applyBorder="1" applyAlignment="1">
      <alignment horizontal="left" vertical="center" wrapText="1"/>
    </xf>
    <xf numFmtId="0" fontId="42" fillId="0" borderId="707" xfId="0" applyFont="1" applyFill="1" applyBorder="1" applyAlignment="1">
      <alignment horizontal="center" vertical="center" wrapText="1"/>
    </xf>
    <xf numFmtId="0" fontId="42" fillId="0" borderId="708" xfId="0" applyFont="1" applyFill="1" applyBorder="1" applyAlignment="1">
      <alignment horizontal="center" vertical="center" wrapText="1"/>
    </xf>
    <xf numFmtId="0" fontId="14" fillId="0" borderId="709" xfId="0" applyFont="1" applyFill="1" applyBorder="1" applyAlignment="1">
      <alignment horizontal="center" vertical="center" wrapText="1"/>
    </xf>
    <xf numFmtId="0" fontId="42" fillId="0" borderId="710" xfId="0" applyFont="1" applyFill="1" applyBorder="1" applyAlignment="1">
      <alignment horizontal="center" vertical="center" wrapText="1"/>
    </xf>
    <xf numFmtId="0" fontId="14" fillId="0" borderId="713" xfId="0" applyFont="1" applyFill="1" applyBorder="1" applyAlignment="1">
      <alignment horizontal="center" vertical="center" wrapText="1"/>
    </xf>
    <xf numFmtId="0" fontId="14" fillId="0" borderId="712" xfId="0" applyFont="1" applyFill="1" applyBorder="1" applyAlignment="1">
      <alignment horizontal="center" vertical="center" wrapText="1"/>
    </xf>
    <xf numFmtId="0" fontId="14" fillId="0" borderId="714" xfId="0" applyFont="1" applyFill="1" applyBorder="1" applyAlignment="1">
      <alignment horizontal="center" vertical="center" wrapText="1"/>
    </xf>
    <xf numFmtId="0" fontId="14" fillId="0" borderId="715" xfId="0" applyFont="1" applyFill="1" applyBorder="1" applyAlignment="1">
      <alignment horizontal="center" vertical="center" wrapText="1"/>
    </xf>
    <xf numFmtId="0" fontId="9" fillId="0" borderId="716" xfId="0" applyFont="1" applyFill="1" applyBorder="1" applyAlignment="1">
      <alignment horizontal="center" vertical="center" wrapText="1"/>
    </xf>
    <xf numFmtId="0" fontId="9" fillId="0" borderId="715" xfId="0" applyFont="1" applyFill="1" applyBorder="1" applyAlignment="1">
      <alignment horizontal="center" vertical="center" wrapText="1"/>
    </xf>
    <xf numFmtId="0" fontId="9" fillId="0" borderId="714" xfId="0" applyFont="1" applyFill="1" applyBorder="1" applyAlignment="1">
      <alignment horizontal="center" vertical="center" wrapText="1"/>
    </xf>
    <xf numFmtId="0" fontId="42" fillId="0" borderId="691" xfId="0" applyFont="1" applyFill="1" applyBorder="1" applyAlignment="1">
      <alignment horizontal="center" vertical="center" wrapText="1"/>
    </xf>
    <xf numFmtId="0" fontId="42" fillId="0" borderId="687" xfId="0" applyFont="1" applyFill="1" applyBorder="1" applyAlignment="1">
      <alignment horizontal="center" vertical="center" wrapText="1"/>
    </xf>
    <xf numFmtId="0" fontId="14" fillId="0" borderId="688" xfId="0" applyFont="1" applyFill="1" applyBorder="1" applyAlignment="1">
      <alignment horizontal="center" vertical="center" wrapText="1"/>
    </xf>
    <xf numFmtId="0" fontId="24" fillId="0" borderId="687" xfId="0" applyFont="1" applyFill="1" applyBorder="1" applyAlignment="1">
      <alignment horizontal="center" vertical="center" wrapText="1"/>
    </xf>
    <xf numFmtId="0" fontId="9" fillId="0" borderId="688" xfId="0" applyFont="1" applyFill="1" applyBorder="1" applyAlignment="1">
      <alignment horizontal="center" vertical="center" wrapText="1"/>
    </xf>
    <xf numFmtId="0" fontId="42" fillId="0" borderId="699" xfId="0" applyFont="1" applyFill="1" applyBorder="1" applyAlignment="1">
      <alignment horizontal="left" vertical="top" wrapText="1"/>
    </xf>
    <xf numFmtId="0" fontId="42" fillId="0" borderId="717" xfId="0" applyFont="1" applyFill="1" applyBorder="1" applyAlignment="1">
      <alignment horizontal="left" vertical="top" wrapText="1"/>
    </xf>
    <xf numFmtId="0" fontId="42" fillId="0" borderId="699" xfId="0" applyFont="1" applyFill="1" applyBorder="1" applyAlignment="1">
      <alignment horizontal="center" vertical="top" wrapText="1"/>
    </xf>
    <xf numFmtId="0" fontId="42" fillId="0" borderId="700" xfId="0" applyFont="1" applyFill="1" applyBorder="1" applyAlignment="1">
      <alignment horizontal="center" vertical="top" wrapText="1"/>
    </xf>
    <xf numFmtId="0" fontId="14" fillId="0" borderId="701" xfId="0" applyFont="1" applyFill="1" applyBorder="1" applyAlignment="1">
      <alignment horizontal="center" vertical="top" wrapText="1"/>
    </xf>
    <xf numFmtId="0" fontId="42" fillId="0" borderId="702" xfId="0" applyFont="1" applyFill="1" applyBorder="1" applyAlignment="1">
      <alignment horizontal="center" vertical="top" wrapText="1"/>
    </xf>
    <xf numFmtId="0" fontId="42" fillId="0" borderId="703" xfId="0" applyFont="1" applyFill="1" applyBorder="1" applyAlignment="1">
      <alignment horizontal="left" vertical="top" wrapText="1"/>
    </xf>
    <xf numFmtId="0" fontId="42" fillId="0" borderId="718" xfId="0" applyFont="1" applyFill="1" applyBorder="1" applyAlignment="1">
      <alignment horizontal="left" vertical="top" wrapText="1"/>
    </xf>
    <xf numFmtId="0" fontId="42" fillId="0" borderId="703" xfId="0" applyFont="1" applyFill="1" applyBorder="1" applyAlignment="1">
      <alignment horizontal="center" vertical="top" wrapText="1"/>
    </xf>
    <xf numFmtId="0" fontId="42" fillId="0" borderId="704" xfId="0" applyFont="1" applyFill="1" applyBorder="1" applyAlignment="1">
      <alignment horizontal="center" vertical="top" wrapText="1"/>
    </xf>
    <xf numFmtId="0" fontId="14" fillId="0" borderId="705" xfId="0" applyFont="1" applyFill="1" applyBorder="1" applyAlignment="1">
      <alignment horizontal="center" vertical="top" wrapText="1"/>
    </xf>
    <xf numFmtId="0" fontId="42" fillId="0" borderId="706" xfId="0" applyFont="1" applyFill="1" applyBorder="1" applyAlignment="1">
      <alignment horizontal="center" vertical="top" wrapText="1"/>
    </xf>
    <xf numFmtId="0" fontId="42" fillId="0" borderId="707" xfId="0" applyFont="1" applyFill="1" applyBorder="1" applyAlignment="1">
      <alignment horizontal="left" vertical="top" wrapText="1"/>
    </xf>
    <xf numFmtId="0" fontId="42" fillId="0" borderId="719" xfId="0" applyFont="1" applyFill="1" applyBorder="1" applyAlignment="1">
      <alignment horizontal="left" vertical="top" wrapText="1"/>
    </xf>
    <xf numFmtId="0" fontId="42" fillId="0" borderId="707" xfId="0" applyFont="1" applyFill="1" applyBorder="1" applyAlignment="1">
      <alignment horizontal="center" vertical="top" wrapText="1"/>
    </xf>
    <xf numFmtId="0" fontId="42" fillId="0" borderId="708" xfId="0" applyFont="1" applyFill="1" applyBorder="1" applyAlignment="1">
      <alignment horizontal="center" vertical="top" wrapText="1"/>
    </xf>
    <xf numFmtId="0" fontId="14" fillId="0" borderId="709" xfId="0" applyFont="1" applyFill="1" applyBorder="1" applyAlignment="1">
      <alignment horizontal="center" vertical="top" wrapText="1"/>
    </xf>
    <xf numFmtId="0" fontId="42" fillId="0" borderId="710" xfId="0" applyFont="1" applyFill="1" applyBorder="1" applyAlignment="1">
      <alignment horizontal="center" vertical="top" wrapText="1"/>
    </xf>
    <xf numFmtId="0" fontId="14" fillId="0" borderId="716" xfId="13" applyFont="1" applyFill="1" applyBorder="1" applyAlignment="1">
      <alignment horizontal="center" vertical="center" wrapText="1"/>
    </xf>
    <xf numFmtId="0" fontId="14" fillId="0" borderId="713" xfId="13" applyFont="1" applyFill="1" applyBorder="1" applyAlignment="1">
      <alignment horizontal="center" vertical="center" wrapText="1"/>
    </xf>
    <xf numFmtId="0" fontId="14" fillId="0" borderId="714" xfId="13" applyFont="1" applyFill="1" applyBorder="1" applyAlignment="1">
      <alignment horizontal="center" vertical="center" wrapText="1"/>
    </xf>
    <xf numFmtId="0" fontId="42" fillId="0" borderId="714" xfId="13" applyFont="1" applyFill="1" applyBorder="1" applyAlignment="1">
      <alignment horizontal="center" vertical="center" wrapText="1"/>
    </xf>
    <xf numFmtId="0" fontId="14" fillId="0" borderId="698" xfId="0" applyFont="1" applyFill="1" applyBorder="1" applyAlignment="1">
      <alignment horizontal="center" vertical="center" wrapText="1"/>
    </xf>
    <xf numFmtId="0" fontId="14" fillId="0" borderId="479" xfId="0" applyFont="1" applyFill="1" applyBorder="1" applyAlignment="1">
      <alignment horizontal="center" vertical="center" wrapText="1"/>
    </xf>
    <xf numFmtId="0" fontId="61" fillId="0" borderId="686" xfId="21" applyFont="1" applyFill="1" applyBorder="1" applyAlignment="1">
      <alignment horizontal="center" vertical="center" wrapText="1"/>
    </xf>
    <xf numFmtId="0" fontId="61" fillId="0" borderId="687" xfId="21" applyFont="1" applyFill="1" applyBorder="1" applyAlignment="1">
      <alignment horizontal="center" vertical="center" wrapText="1"/>
    </xf>
    <xf numFmtId="0" fontId="61" fillId="0" borderId="688" xfId="21" applyFont="1" applyFill="1" applyBorder="1" applyAlignment="1">
      <alignment horizontal="center" vertical="center" wrapText="1"/>
    </xf>
    <xf numFmtId="0" fontId="61" fillId="0" borderId="689" xfId="21" applyFont="1" applyFill="1" applyBorder="1" applyAlignment="1">
      <alignment horizontal="center" vertical="center" wrapText="1"/>
    </xf>
    <xf numFmtId="0" fontId="61" fillId="0" borderId="690" xfId="21" applyFont="1" applyFill="1" applyBorder="1" applyAlignment="1">
      <alignment horizontal="center" vertical="center" wrapText="1"/>
    </xf>
    <xf numFmtId="0" fontId="63" fillId="0" borderId="688" xfId="21" applyFont="1" applyFill="1" applyBorder="1" applyAlignment="1">
      <alignment horizontal="center" vertical="center" wrapText="1"/>
    </xf>
    <xf numFmtId="0" fontId="63" fillId="0" borderId="689" xfId="21" applyFont="1" applyFill="1" applyBorder="1" applyAlignment="1">
      <alignment horizontal="center" vertical="center" wrapText="1"/>
    </xf>
    <xf numFmtId="0" fontId="63" fillId="0" borderId="690" xfId="21" applyFont="1" applyFill="1" applyBorder="1" applyAlignment="1">
      <alignment horizontal="center" vertical="center" wrapText="1"/>
    </xf>
    <xf numFmtId="0" fontId="22" fillId="0" borderId="698" xfId="0" applyFont="1" applyFill="1" applyBorder="1" applyAlignment="1">
      <alignment horizontal="center" vertical="center" wrapText="1"/>
    </xf>
    <xf numFmtId="0" fontId="22" fillId="0" borderId="721" xfId="0" applyFont="1" applyFill="1" applyBorder="1" applyAlignment="1">
      <alignment horizontal="center" vertical="center" wrapText="1"/>
    </xf>
    <xf numFmtId="0" fontId="22" fillId="0" borderId="713" xfId="0" applyFont="1" applyFill="1" applyBorder="1" applyAlignment="1">
      <alignment horizontal="center" vertical="center" wrapText="1"/>
    </xf>
    <xf numFmtId="0" fontId="22" fillId="0" borderId="714" xfId="0" applyFont="1" applyFill="1" applyBorder="1" applyAlignment="1">
      <alignment horizontal="center" vertical="center" wrapText="1"/>
    </xf>
    <xf numFmtId="0" fontId="22" fillId="0" borderId="722" xfId="0" applyFont="1" applyFill="1" applyBorder="1" applyAlignment="1">
      <alignment horizontal="center" vertical="center" wrapText="1"/>
    </xf>
    <xf numFmtId="0" fontId="22" fillId="0" borderId="508" xfId="0" applyFont="1" applyFill="1" applyBorder="1" applyAlignment="1">
      <alignment horizontal="center" vertical="center" wrapText="1"/>
    </xf>
    <xf numFmtId="0" fontId="22" fillId="0" borderId="532" xfId="0" applyFont="1" applyFill="1" applyBorder="1" applyAlignment="1">
      <alignment horizontal="center" vertical="center" wrapText="1"/>
    </xf>
    <xf numFmtId="0" fontId="22" fillId="0" borderId="509" xfId="0" applyFont="1" applyFill="1" applyBorder="1" applyAlignment="1">
      <alignment horizontal="center" vertical="center" wrapText="1"/>
    </xf>
    <xf numFmtId="0" fontId="14" fillId="0" borderId="729" xfId="21" applyFont="1" applyFill="1" applyBorder="1" applyAlignment="1">
      <alignment horizontal="center" vertical="center" wrapText="1"/>
    </xf>
    <xf numFmtId="0" fontId="9" fillId="0" borderId="690" xfId="0" applyFont="1" applyFill="1" applyBorder="1" applyAlignment="1">
      <alignment horizontal="center" vertical="center" wrapText="1"/>
    </xf>
    <xf numFmtId="0" fontId="9" fillId="0" borderId="691" xfId="0" applyFont="1" applyFill="1" applyBorder="1" applyAlignment="1">
      <alignment horizontal="center" vertical="center" wrapText="1"/>
    </xf>
    <xf numFmtId="0" fontId="14" fillId="0" borderId="735" xfId="0" applyFont="1" applyFill="1" applyBorder="1" applyAlignment="1">
      <alignment horizontal="center" vertical="center" wrapText="1"/>
    </xf>
    <xf numFmtId="0" fontId="14" fillId="0" borderId="736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4" fillId="2" borderId="729" xfId="21" applyFont="1" applyFill="1" applyBorder="1" applyAlignment="1">
      <alignment horizontal="center" vertical="center" wrapText="1"/>
    </xf>
    <xf numFmtId="0" fontId="14" fillId="2" borderId="690" xfId="21" applyFont="1" applyFill="1" applyBorder="1" applyAlignment="1">
      <alignment horizontal="center" vertical="center" wrapText="1"/>
    </xf>
    <xf numFmtId="0" fontId="14" fillId="2" borderId="691" xfId="21" applyFont="1" applyFill="1" applyBorder="1" applyAlignment="1">
      <alignment horizontal="center" vertical="center" wrapText="1"/>
    </xf>
    <xf numFmtId="0" fontId="14" fillId="2" borderId="688" xfId="21" applyFont="1" applyFill="1" applyBorder="1" applyAlignment="1">
      <alignment horizontal="center" vertical="center" wrapText="1"/>
    </xf>
    <xf numFmtId="0" fontId="14" fillId="2" borderId="689" xfId="21" applyFont="1" applyFill="1" applyBorder="1" applyAlignment="1">
      <alignment horizontal="center" vertical="center" wrapText="1"/>
    </xf>
    <xf numFmtId="0" fontId="9" fillId="2" borderId="729" xfId="0" applyFont="1" applyFill="1" applyBorder="1" applyAlignment="1">
      <alignment horizontal="center" vertical="center" wrapText="1"/>
    </xf>
    <xf numFmtId="0" fontId="9" fillId="2" borderId="690" xfId="0" applyFont="1" applyFill="1" applyBorder="1" applyAlignment="1">
      <alignment horizontal="center" vertical="center" wrapText="1"/>
    </xf>
    <xf numFmtId="0" fontId="9" fillId="2" borderId="691" xfId="0" applyFont="1" applyFill="1" applyBorder="1" applyAlignment="1">
      <alignment horizontal="center" vertical="center" wrapText="1"/>
    </xf>
    <xf numFmtId="0" fontId="9" fillId="2" borderId="688" xfId="0" applyFont="1" applyFill="1" applyBorder="1" applyAlignment="1">
      <alignment horizontal="center" vertical="center" wrapText="1"/>
    </xf>
    <xf numFmtId="0" fontId="9" fillId="2" borderId="689" xfId="0" applyFont="1" applyFill="1" applyBorder="1" applyAlignment="1">
      <alignment horizontal="center" vertical="center" wrapText="1"/>
    </xf>
    <xf numFmtId="0" fontId="42" fillId="2" borderId="699" xfId="0" applyFont="1" applyFill="1" applyBorder="1" applyAlignment="1">
      <alignment horizontal="left" vertical="top" wrapText="1"/>
    </xf>
    <xf numFmtId="0" fontId="42" fillId="2" borderId="700" xfId="0" applyFont="1" applyFill="1" applyBorder="1" applyAlignment="1">
      <alignment horizontal="left" vertical="top" wrapText="1"/>
    </xf>
    <xf numFmtId="0" fontId="42" fillId="2" borderId="699" xfId="0" applyFont="1" applyFill="1" applyBorder="1" applyAlignment="1">
      <alignment horizontal="center" vertical="top" wrapText="1"/>
    </xf>
    <xf numFmtId="0" fontId="42" fillId="2" borderId="700" xfId="0" applyFont="1" applyFill="1" applyBorder="1" applyAlignment="1">
      <alignment horizontal="center" vertical="top" wrapText="1"/>
    </xf>
    <xf numFmtId="0" fontId="14" fillId="2" borderId="701" xfId="0" applyFont="1" applyFill="1" applyBorder="1" applyAlignment="1">
      <alignment horizontal="center" vertical="top" wrapText="1"/>
    </xf>
    <xf numFmtId="0" fontId="42" fillId="2" borderId="702" xfId="0" applyFont="1" applyFill="1" applyBorder="1" applyAlignment="1">
      <alignment horizontal="center" vertical="top" wrapText="1"/>
    </xf>
    <xf numFmtId="0" fontId="42" fillId="2" borderId="703" xfId="0" applyFont="1" applyFill="1" applyBorder="1" applyAlignment="1">
      <alignment horizontal="left" vertical="top" wrapText="1"/>
    </xf>
    <xf numFmtId="0" fontId="42" fillId="2" borderId="704" xfId="0" applyFont="1" applyFill="1" applyBorder="1" applyAlignment="1">
      <alignment horizontal="left" vertical="top" wrapText="1"/>
    </xf>
    <xf numFmtId="0" fontId="42" fillId="2" borderId="703" xfId="0" applyFont="1" applyFill="1" applyBorder="1" applyAlignment="1">
      <alignment horizontal="center" vertical="top" wrapText="1"/>
    </xf>
    <xf numFmtId="0" fontId="42" fillId="2" borderId="704" xfId="0" applyFont="1" applyFill="1" applyBorder="1" applyAlignment="1">
      <alignment horizontal="center" vertical="top" wrapText="1"/>
    </xf>
    <xf numFmtId="0" fontId="14" fillId="2" borderId="705" xfId="0" applyFont="1" applyFill="1" applyBorder="1" applyAlignment="1">
      <alignment horizontal="center" vertical="top" wrapText="1"/>
    </xf>
    <xf numFmtId="0" fontId="42" fillId="2" borderId="706" xfId="0" applyFont="1" applyFill="1" applyBorder="1" applyAlignment="1">
      <alignment horizontal="center" vertical="top" wrapText="1"/>
    </xf>
    <xf numFmtId="0" fontId="42" fillId="2" borderId="707" xfId="0" applyFont="1" applyFill="1" applyBorder="1" applyAlignment="1">
      <alignment horizontal="left" vertical="top" wrapText="1"/>
    </xf>
    <xf numFmtId="0" fontId="42" fillId="2" borderId="708" xfId="0" applyFont="1" applyFill="1" applyBorder="1" applyAlignment="1">
      <alignment horizontal="left" vertical="top" wrapText="1"/>
    </xf>
    <xf numFmtId="0" fontId="42" fillId="2" borderId="707" xfId="0" applyFont="1" applyFill="1" applyBorder="1" applyAlignment="1">
      <alignment horizontal="center" vertical="top" wrapText="1"/>
    </xf>
    <xf numFmtId="0" fontId="42" fillId="2" borderId="708" xfId="0" applyFont="1" applyFill="1" applyBorder="1" applyAlignment="1">
      <alignment horizontal="center" vertical="top" wrapText="1"/>
    </xf>
    <xf numFmtId="0" fontId="14" fillId="2" borderId="709" xfId="0" applyFont="1" applyFill="1" applyBorder="1" applyAlignment="1">
      <alignment horizontal="center" vertical="top" wrapText="1"/>
    </xf>
    <xf numFmtId="0" fontId="42" fillId="2" borderId="710" xfId="0" applyFont="1" applyFill="1" applyBorder="1" applyAlignment="1">
      <alignment horizontal="center" vertical="top" wrapText="1"/>
    </xf>
    <xf numFmtId="0" fontId="14" fillId="2" borderId="711" xfId="0" applyFont="1" applyFill="1" applyBorder="1" applyAlignment="1">
      <alignment horizontal="center" vertical="center" wrapText="1"/>
    </xf>
    <xf numFmtId="0" fontId="14" fillId="2" borderId="712" xfId="0" applyFont="1" applyFill="1" applyBorder="1" applyAlignment="1">
      <alignment horizontal="center" vertical="center" wrapText="1"/>
    </xf>
    <xf numFmtId="0" fontId="14" fillId="2" borderId="714" xfId="0" applyFont="1" applyFill="1" applyBorder="1" applyAlignment="1">
      <alignment horizontal="center" vertical="center" wrapText="1"/>
    </xf>
    <xf numFmtId="0" fontId="14" fillId="2" borderId="716" xfId="0" applyFont="1" applyFill="1" applyBorder="1" applyAlignment="1">
      <alignment horizontal="center" vertical="center" wrapText="1"/>
    </xf>
    <xf numFmtId="0" fontId="9" fillId="2" borderId="479" xfId="13" applyFont="1" applyFill="1" applyBorder="1" applyAlignment="1">
      <alignment vertical="center" wrapText="1"/>
    </xf>
    <xf numFmtId="0" fontId="24" fillId="2" borderId="698" xfId="13" applyFont="1" applyFill="1" applyBorder="1" applyAlignment="1">
      <alignment vertical="center" wrapText="1"/>
    </xf>
    <xf numFmtId="0" fontId="24" fillId="2" borderId="0" xfId="13" applyFont="1" applyFill="1" applyBorder="1" applyAlignment="1">
      <alignment horizontal="center" vertical="center" wrapText="1"/>
    </xf>
    <xf numFmtId="0" fontId="24" fillId="2" borderId="0" xfId="13" applyFont="1" applyFill="1" applyBorder="1" applyAlignment="1">
      <alignment vertical="center" wrapText="1"/>
    </xf>
    <xf numFmtId="0" fontId="14" fillId="2" borderId="711" xfId="13" applyFont="1" applyFill="1" applyBorder="1" applyAlignment="1">
      <alignment horizontal="center" vertical="center" wrapText="1"/>
    </xf>
    <xf numFmtId="0" fontId="14" fillId="2" borderId="715" xfId="13" applyFont="1" applyFill="1" applyBorder="1" applyAlignment="1">
      <alignment horizontal="center" vertical="center" wrapText="1"/>
    </xf>
    <xf numFmtId="0" fontId="14" fillId="2" borderId="714" xfId="13" applyFont="1" applyFill="1" applyBorder="1" applyAlignment="1">
      <alignment horizontal="center" vertical="center" wrapText="1"/>
    </xf>
    <xf numFmtId="0" fontId="14" fillId="2" borderId="730" xfId="13" applyFont="1" applyFill="1" applyBorder="1" applyAlignment="1">
      <alignment horizontal="center" vertical="center" wrapText="1"/>
    </xf>
    <xf numFmtId="0" fontId="14" fillId="2" borderId="712" xfId="13" applyFont="1" applyFill="1" applyBorder="1" applyAlignment="1">
      <alignment horizontal="center" vertical="center" wrapText="1"/>
    </xf>
    <xf numFmtId="0" fontId="42" fillId="2" borderId="691" xfId="0" applyFont="1" applyFill="1" applyBorder="1" applyAlignment="1">
      <alignment vertical="center" wrapText="1"/>
    </xf>
    <xf numFmtId="0" fontId="42" fillId="2" borderId="687" xfId="0" applyFont="1" applyFill="1" applyBorder="1" applyAlignment="1">
      <alignment vertical="center" wrapText="1"/>
    </xf>
    <xf numFmtId="0" fontId="14" fillId="2" borderId="688" xfId="0" applyFont="1" applyFill="1" applyBorder="1" applyAlignment="1">
      <alignment vertical="center" wrapText="1"/>
    </xf>
    <xf numFmtId="0" fontId="14" fillId="2" borderId="713" xfId="13" applyFont="1" applyFill="1" applyBorder="1" applyAlignment="1">
      <alignment horizontal="center" vertical="center" wrapText="1"/>
    </xf>
    <xf numFmtId="0" fontId="14" fillId="2" borderId="716" xfId="13" applyFont="1" applyFill="1" applyBorder="1" applyAlignment="1">
      <alignment horizontal="center" vertical="center" wrapText="1"/>
    </xf>
    <xf numFmtId="49" fontId="42" fillId="2" borderId="0" xfId="0" applyNumberFormat="1" applyFont="1" applyFill="1" applyAlignment="1">
      <alignment vertical="center" wrapText="1"/>
    </xf>
    <xf numFmtId="0" fontId="9" fillId="2" borderId="713" xfId="13" applyFont="1" applyFill="1" applyBorder="1" applyAlignment="1">
      <alignment vertical="center" wrapText="1"/>
    </xf>
    <xf numFmtId="0" fontId="9" fillId="2" borderId="715" xfId="13" applyFont="1" applyFill="1" applyBorder="1" applyAlignment="1">
      <alignment vertical="center" wrapText="1"/>
    </xf>
    <xf numFmtId="0" fontId="9" fillId="2" borderId="714" xfId="13" applyFont="1" applyFill="1" applyBorder="1" applyAlignment="1">
      <alignment vertical="center" wrapText="1"/>
    </xf>
    <xf numFmtId="0" fontId="22" fillId="2" borderId="731" xfId="0" applyFont="1" applyFill="1" applyBorder="1" applyAlignment="1">
      <alignment horizontal="center" vertical="center" wrapText="1"/>
    </xf>
    <xf numFmtId="0" fontId="22" fillId="2" borderId="483" xfId="0" applyFont="1" applyFill="1" applyBorder="1" applyAlignment="1">
      <alignment horizontal="center" vertical="center" wrapText="1"/>
    </xf>
    <xf numFmtId="0" fontId="22" fillId="2" borderId="294" xfId="0" applyFont="1" applyFill="1" applyBorder="1" applyAlignment="1">
      <alignment horizontal="center" vertical="center" wrapText="1"/>
    </xf>
    <xf numFmtId="0" fontId="22" fillId="2" borderId="484" xfId="0" applyFont="1" applyFill="1" applyBorder="1" applyAlignment="1">
      <alignment horizontal="center" vertical="center" wrapText="1"/>
    </xf>
    <xf numFmtId="0" fontId="22" fillId="2" borderId="485" xfId="0" applyFont="1" applyFill="1" applyBorder="1" applyAlignment="1">
      <alignment horizontal="center" vertical="center" wrapText="1"/>
    </xf>
    <xf numFmtId="0" fontId="22" fillId="2" borderId="697" xfId="0" applyFont="1" applyFill="1" applyBorder="1" applyAlignment="1">
      <alignment horizontal="center" vertical="center" wrapText="1"/>
    </xf>
    <xf numFmtId="0" fontId="22" fillId="2" borderId="119" xfId="0" applyFont="1" applyFill="1" applyBorder="1" applyAlignment="1">
      <alignment horizontal="center" vertical="center" wrapText="1"/>
    </xf>
    <xf numFmtId="0" fontId="22" fillId="2" borderId="479" xfId="0" applyFont="1" applyFill="1" applyBorder="1" applyAlignment="1">
      <alignment horizontal="center" vertical="center" wrapText="1"/>
    </xf>
    <xf numFmtId="0" fontId="22" fillId="2" borderId="734" xfId="0" applyFont="1" applyFill="1" applyBorder="1" applyAlignment="1">
      <alignment horizontal="center" vertical="center" wrapText="1"/>
    </xf>
    <xf numFmtId="0" fontId="22" fillId="2" borderId="735" xfId="0" applyFont="1" applyFill="1" applyBorder="1" applyAlignment="1">
      <alignment horizontal="center" vertical="center" wrapText="1"/>
    </xf>
    <xf numFmtId="0" fontId="22" fillId="2" borderId="714" xfId="0" applyFont="1" applyFill="1" applyBorder="1" applyAlignment="1">
      <alignment horizontal="center" vertical="center" wrapText="1"/>
    </xf>
    <xf numFmtId="0" fontId="22" fillId="2" borderId="736" xfId="0" applyFont="1" applyFill="1" applyBorder="1" applyAlignment="1">
      <alignment horizontal="center" vertical="center" wrapText="1"/>
    </xf>
    <xf numFmtId="0" fontId="22" fillId="2" borderId="737" xfId="0" applyFont="1" applyFill="1" applyBorder="1" applyAlignment="1">
      <alignment horizontal="center" vertical="center" wrapText="1"/>
    </xf>
    <xf numFmtId="0" fontId="22" fillId="2" borderId="738" xfId="0" applyFont="1" applyFill="1" applyBorder="1" applyAlignment="1">
      <alignment horizontal="center" vertical="center" wrapText="1"/>
    </xf>
    <xf numFmtId="0" fontId="14" fillId="0" borderId="728" xfId="20" applyFont="1" applyFill="1" applyBorder="1" applyAlignment="1">
      <alignment horizontal="center" vertical="center"/>
    </xf>
    <xf numFmtId="0" fontId="14" fillId="0" borderId="685" xfId="20" applyFont="1" applyFill="1" applyBorder="1" applyAlignment="1">
      <alignment horizontal="center" vertical="center"/>
    </xf>
    <xf numFmtId="0" fontId="14" fillId="0" borderId="680" xfId="20" applyFont="1" applyFill="1" applyBorder="1" applyAlignment="1">
      <alignment horizontal="center" vertical="center"/>
    </xf>
    <xf numFmtId="0" fontId="14" fillId="0" borderId="681" xfId="20" applyFont="1" applyFill="1" applyBorder="1" applyAlignment="1">
      <alignment horizontal="center" vertical="center"/>
    </xf>
    <xf numFmtId="0" fontId="14" fillId="0" borderId="683" xfId="20" applyFont="1" applyFill="1" applyBorder="1" applyAlignment="1">
      <alignment horizontal="center" vertical="center"/>
    </xf>
    <xf numFmtId="0" fontId="14" fillId="0" borderId="681" xfId="7" applyFont="1" applyFill="1" applyBorder="1" applyAlignment="1">
      <alignment horizontal="center" vertical="center"/>
    </xf>
    <xf numFmtId="0" fontId="14" fillId="0" borderId="685" xfId="7" applyFont="1" applyFill="1" applyBorder="1" applyAlignment="1">
      <alignment horizontal="center" vertical="center"/>
    </xf>
    <xf numFmtId="0" fontId="14" fillId="0" borderId="683" xfId="7" applyFont="1" applyFill="1" applyBorder="1" applyAlignment="1">
      <alignment horizontal="center" vertical="center"/>
    </xf>
    <xf numFmtId="0" fontId="9" fillId="0" borderId="691" xfId="0" applyFont="1" applyFill="1" applyBorder="1" applyAlignment="1">
      <alignment horizontal="center" vertical="center"/>
    </xf>
    <xf numFmtId="0" fontId="9" fillId="0" borderId="690" xfId="0" applyFont="1" applyFill="1" applyBorder="1" applyAlignment="1">
      <alignment horizontal="center" vertical="center"/>
    </xf>
    <xf numFmtId="0" fontId="9" fillId="0" borderId="688" xfId="0" applyFont="1" applyFill="1" applyBorder="1" applyAlignment="1">
      <alignment horizontal="center" vertical="center"/>
    </xf>
    <xf numFmtId="0" fontId="9" fillId="0" borderId="687" xfId="0" applyFont="1" applyFill="1" applyBorder="1" applyAlignment="1">
      <alignment horizontal="center" vertical="center"/>
    </xf>
    <xf numFmtId="0" fontId="9" fillId="0" borderId="689" xfId="0" applyFont="1" applyFill="1" applyBorder="1" applyAlignment="1">
      <alignment horizontal="center" vertical="center"/>
    </xf>
    <xf numFmtId="0" fontId="9" fillId="0" borderId="744" xfId="0" applyFont="1" applyFill="1" applyBorder="1" applyAlignment="1">
      <alignment horizontal="center" vertical="center"/>
    </xf>
    <xf numFmtId="0" fontId="42" fillId="0" borderId="699" xfId="0" applyFont="1" applyFill="1" applyBorder="1" applyAlignment="1">
      <alignment horizontal="left"/>
    </xf>
    <xf numFmtId="0" fontId="42" fillId="0" borderId="700" xfId="0" applyFont="1" applyFill="1" applyBorder="1" applyAlignment="1">
      <alignment horizontal="left"/>
    </xf>
    <xf numFmtId="0" fontId="42" fillId="0" borderId="699" xfId="0" applyFont="1" applyFill="1" applyBorder="1" applyAlignment="1">
      <alignment horizontal="center"/>
    </xf>
    <xf numFmtId="0" fontId="42" fillId="0" borderId="700" xfId="0" applyFont="1" applyFill="1" applyBorder="1" applyAlignment="1">
      <alignment horizontal="center"/>
    </xf>
    <xf numFmtId="0" fontId="14" fillId="0" borderId="701" xfId="0" applyFont="1" applyFill="1" applyBorder="1" applyAlignment="1">
      <alignment horizontal="center"/>
    </xf>
    <xf numFmtId="0" fontId="42" fillId="0" borderId="702" xfId="0" applyFont="1" applyFill="1" applyBorder="1" applyAlignment="1">
      <alignment horizontal="center"/>
    </xf>
    <xf numFmtId="0" fontId="42" fillId="0" borderId="707" xfId="0" applyFont="1" applyFill="1" applyBorder="1" applyAlignment="1">
      <alignment horizontal="left"/>
    </xf>
    <xf numFmtId="0" fontId="42" fillId="0" borderId="708" xfId="0" applyFont="1" applyFill="1" applyBorder="1" applyAlignment="1">
      <alignment horizontal="left"/>
    </xf>
    <xf numFmtId="0" fontId="42" fillId="0" borderId="707" xfId="0" applyFont="1" applyFill="1" applyBorder="1" applyAlignment="1">
      <alignment horizontal="center"/>
    </xf>
    <xf numFmtId="0" fontId="42" fillId="0" borderId="708" xfId="0" applyFont="1" applyFill="1" applyBorder="1" applyAlignment="1">
      <alignment horizontal="center"/>
    </xf>
    <xf numFmtId="0" fontId="14" fillId="0" borderId="709" xfId="0" applyFont="1" applyFill="1" applyBorder="1" applyAlignment="1">
      <alignment horizontal="center"/>
    </xf>
    <xf numFmtId="0" fontId="42" fillId="0" borderId="710" xfId="0" applyFont="1" applyFill="1" applyBorder="1" applyAlignment="1">
      <alignment horizontal="center"/>
    </xf>
    <xf numFmtId="0" fontId="14" fillId="0" borderId="730" xfId="0" applyFont="1" applyFill="1" applyBorder="1" applyAlignment="1">
      <alignment horizontal="center" vertical="center" wrapText="1"/>
    </xf>
    <xf numFmtId="0" fontId="14" fillId="0" borderId="745" xfId="0" applyFont="1" applyFill="1" applyBorder="1" applyAlignment="1">
      <alignment horizontal="center" vertical="center" wrapText="1"/>
    </xf>
    <xf numFmtId="0" fontId="42" fillId="0" borderId="698" xfId="0" applyFont="1" applyFill="1" applyBorder="1" applyAlignment="1">
      <alignment vertical="center" wrapText="1"/>
    </xf>
    <xf numFmtId="0" fontId="14" fillId="0" borderId="479" xfId="0" applyFont="1" applyFill="1" applyBorder="1" applyAlignment="1">
      <alignment vertical="center" wrapText="1"/>
    </xf>
    <xf numFmtId="0" fontId="14" fillId="0" borderId="532" xfId="0" applyFont="1" applyFill="1" applyBorder="1" applyAlignment="1">
      <alignment horizontal="center" vertical="center"/>
    </xf>
    <xf numFmtId="0" fontId="14" fillId="0" borderId="486" xfId="0" applyFont="1" applyFill="1" applyBorder="1" applyAlignment="1">
      <alignment horizontal="center" vertical="center"/>
    </xf>
    <xf numFmtId="0" fontId="14" fillId="0" borderId="691" xfId="0" applyFont="1" applyFill="1" applyBorder="1" applyAlignment="1">
      <alignment horizontal="center" vertical="center"/>
    </xf>
    <xf numFmtId="0" fontId="14" fillId="0" borderId="687" xfId="0" applyFont="1" applyFill="1" applyBorder="1" applyAlignment="1">
      <alignment horizontal="center" vertical="center"/>
    </xf>
    <xf numFmtId="0" fontId="14" fillId="0" borderId="688" xfId="0" applyFont="1" applyFill="1" applyBorder="1" applyAlignment="1">
      <alignment horizontal="center" vertical="center"/>
    </xf>
    <xf numFmtId="0" fontId="42" fillId="0" borderId="750" xfId="0" applyFont="1" applyFill="1" applyBorder="1" applyAlignment="1">
      <alignment horizontal="left"/>
    </xf>
    <xf numFmtId="0" fontId="42" fillId="0" borderId="745" xfId="0" applyFont="1" applyFill="1" applyBorder="1" applyAlignment="1">
      <alignment horizontal="left"/>
    </xf>
    <xf numFmtId="0" fontId="42" fillId="0" borderId="750" xfId="0" applyFont="1" applyFill="1" applyBorder="1" applyAlignment="1">
      <alignment horizontal="center"/>
    </xf>
    <xf numFmtId="0" fontId="42" fillId="0" borderId="745" xfId="0" applyFont="1" applyFill="1" applyBorder="1" applyAlignment="1">
      <alignment horizontal="center"/>
    </xf>
    <xf numFmtId="0" fontId="14" fillId="0" borderId="714" xfId="0" applyFont="1" applyFill="1" applyBorder="1" applyAlignment="1">
      <alignment horizontal="center"/>
    </xf>
    <xf numFmtId="0" fontId="42" fillId="0" borderId="730" xfId="0" applyFont="1" applyFill="1" applyBorder="1" applyAlignment="1">
      <alignment horizontal="center"/>
    </xf>
    <xf numFmtId="0" fontId="14" fillId="0" borderId="731" xfId="0" applyFont="1" applyFill="1" applyBorder="1" applyAlignment="1">
      <alignment horizontal="center" vertical="center"/>
    </xf>
    <xf numFmtId="0" fontId="14" fillId="0" borderId="483" xfId="0" applyFont="1" applyFill="1" applyBorder="1" applyAlignment="1">
      <alignment horizontal="center" vertical="center"/>
    </xf>
    <xf numFmtId="0" fontId="14" fillId="0" borderId="48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20" fillId="0" borderId="0" xfId="0" applyFont="1" applyFill="1"/>
    <xf numFmtId="0" fontId="7" fillId="0" borderId="0" xfId="0" applyFont="1" applyFill="1" applyBorder="1" applyAlignment="1">
      <alignment horizontal="center"/>
    </xf>
    <xf numFmtId="0" fontId="133" fillId="0" borderId="0" xfId="0" applyFont="1" applyFill="1" applyBorder="1" applyAlignment="1">
      <alignment horizontal="left" wrapText="1"/>
    </xf>
    <xf numFmtId="0" fontId="133" fillId="0" borderId="0" xfId="0" applyFont="1" applyFill="1" applyBorder="1" applyAlignment="1">
      <alignment wrapText="1"/>
    </xf>
    <xf numFmtId="0" fontId="22" fillId="0" borderId="730" xfId="0" applyFont="1" applyFill="1" applyBorder="1" applyAlignment="1">
      <alignment horizontal="center" vertical="center"/>
    </xf>
    <xf numFmtId="0" fontId="22" fillId="0" borderId="745" xfId="0" applyFont="1" applyFill="1" applyBorder="1" applyAlignment="1">
      <alignment horizontal="center" vertical="center"/>
    </xf>
    <xf numFmtId="0" fontId="22" fillId="0" borderId="752" xfId="0" applyFont="1" applyFill="1" applyBorder="1" applyAlignment="1">
      <alignment horizontal="center" vertical="center"/>
    </xf>
    <xf numFmtId="0" fontId="22" fillId="0" borderId="714" xfId="0" applyFont="1" applyFill="1" applyBorder="1" applyAlignment="1">
      <alignment horizontal="center" vertical="center"/>
    </xf>
    <xf numFmtId="0" fontId="22" fillId="0" borderId="751" xfId="0" applyFont="1" applyFill="1" applyBorder="1" applyAlignment="1">
      <alignment horizontal="center" vertical="center"/>
    </xf>
    <xf numFmtId="0" fontId="22" fillId="0" borderId="119" xfId="0" applyFont="1" applyFill="1" applyBorder="1" applyAlignment="1">
      <alignment horizontal="center" vertical="center"/>
    </xf>
    <xf numFmtId="0" fontId="22" fillId="0" borderId="120" xfId="0" applyFont="1" applyFill="1" applyBorder="1" applyAlignment="1">
      <alignment horizontal="center" vertical="center"/>
    </xf>
    <xf numFmtId="0" fontId="22" fillId="0" borderId="754" xfId="0" applyFont="1" applyFill="1" applyBorder="1" applyAlignment="1">
      <alignment horizontal="center" vertical="center"/>
    </xf>
    <xf numFmtId="0" fontId="22" fillId="0" borderId="335" xfId="0" applyFont="1" applyFill="1" applyBorder="1" applyAlignment="1">
      <alignment horizontal="center" vertical="center"/>
    </xf>
    <xf numFmtId="0" fontId="22" fillId="0" borderId="336" xfId="0" applyFont="1" applyFill="1" applyBorder="1" applyAlignment="1">
      <alignment horizontal="center" vertical="center"/>
    </xf>
    <xf numFmtId="0" fontId="22" fillId="0" borderId="337" xfId="0" applyFont="1" applyFill="1" applyBorder="1" applyAlignment="1">
      <alignment horizontal="center" vertical="center"/>
    </xf>
    <xf numFmtId="0" fontId="22" fillId="0" borderId="756" xfId="0" applyFont="1" applyFill="1" applyBorder="1" applyAlignment="1">
      <alignment horizontal="center" vertical="center"/>
    </xf>
    <xf numFmtId="0" fontId="22" fillId="0" borderId="757" xfId="0" applyFont="1" applyFill="1" applyBorder="1" applyAlignment="1">
      <alignment horizontal="center" vertical="center"/>
    </xf>
    <xf numFmtId="0" fontId="22" fillId="0" borderId="743" xfId="0" applyFont="1" applyFill="1" applyBorder="1" applyAlignment="1">
      <alignment horizontal="center" vertical="center"/>
    </xf>
    <xf numFmtId="0" fontId="42" fillId="0" borderId="713" xfId="0" applyFont="1" applyFill="1" applyBorder="1" applyAlignment="1">
      <alignment vertical="center" wrapText="1"/>
    </xf>
    <xf numFmtId="0" fontId="42" fillId="0" borderId="715" xfId="0" applyFont="1" applyFill="1" applyBorder="1" applyAlignment="1">
      <alignment vertical="center" wrapText="1"/>
    </xf>
    <xf numFmtId="0" fontId="14" fillId="0" borderId="714" xfId="0" applyFont="1" applyFill="1" applyBorder="1" applyAlignment="1">
      <alignment vertical="center" wrapText="1"/>
    </xf>
    <xf numFmtId="0" fontId="63" fillId="0" borderId="729" xfId="21" applyFont="1" applyFill="1" applyBorder="1" applyAlignment="1">
      <alignment horizontal="center" vertical="center" wrapText="1"/>
    </xf>
    <xf numFmtId="0" fontId="9" fillId="0" borderId="681" xfId="0" applyFont="1" applyFill="1" applyBorder="1" applyAlignment="1">
      <alignment horizontal="center" vertical="center" wrapText="1"/>
    </xf>
    <xf numFmtId="0" fontId="9" fillId="0" borderId="685" xfId="0" applyFont="1" applyFill="1" applyBorder="1" applyAlignment="1">
      <alignment horizontal="center" vertical="center" wrapText="1"/>
    </xf>
    <xf numFmtId="0" fontId="42" fillId="0" borderId="703" xfId="0" applyFont="1" applyFill="1" applyBorder="1" applyAlignment="1">
      <alignment horizontal="left"/>
    </xf>
    <xf numFmtId="0" fontId="42" fillId="0" borderId="704" xfId="0" applyFont="1" applyFill="1" applyBorder="1" applyAlignment="1">
      <alignment horizontal="left"/>
    </xf>
    <xf numFmtId="0" fontId="42" fillId="0" borderId="703" xfId="0" applyFont="1" applyFill="1" applyBorder="1" applyAlignment="1">
      <alignment horizontal="center"/>
    </xf>
    <xf numFmtId="0" fontId="42" fillId="0" borderId="704" xfId="0" applyFont="1" applyFill="1" applyBorder="1" applyAlignment="1">
      <alignment horizontal="center"/>
    </xf>
    <xf numFmtId="0" fontId="14" fillId="0" borderId="705" xfId="0" applyFont="1" applyFill="1" applyBorder="1" applyAlignment="1">
      <alignment horizontal="center"/>
    </xf>
    <xf numFmtId="0" fontId="42" fillId="0" borderId="706" xfId="0" applyFont="1" applyFill="1" applyBorder="1" applyAlignment="1">
      <alignment horizontal="center"/>
    </xf>
    <xf numFmtId="0" fontId="78" fillId="0" borderId="698" xfId="0" applyFont="1" applyFill="1" applyBorder="1" applyAlignment="1">
      <alignment vertical="center" wrapText="1"/>
    </xf>
    <xf numFmtId="0" fontId="76" fillId="0" borderId="479" xfId="0" applyFont="1" applyFill="1" applyBorder="1" applyAlignment="1">
      <alignment vertical="center" wrapText="1"/>
    </xf>
    <xf numFmtId="0" fontId="14" fillId="0" borderId="750" xfId="0" applyFont="1" applyFill="1" applyBorder="1" applyAlignment="1">
      <alignment horizontal="center" vertical="center" wrapText="1"/>
    </xf>
    <xf numFmtId="0" fontId="14" fillId="0" borderId="752" xfId="0" applyFont="1" applyFill="1" applyBorder="1" applyAlignment="1">
      <alignment horizontal="center" vertical="center" wrapText="1"/>
    </xf>
    <xf numFmtId="0" fontId="14" fillId="0" borderId="751" xfId="0" applyFont="1" applyFill="1" applyBorder="1" applyAlignment="1">
      <alignment horizontal="center" vertical="center" wrapText="1"/>
    </xf>
    <xf numFmtId="0" fontId="14" fillId="0" borderId="759" xfId="0" applyFont="1" applyFill="1" applyBorder="1" applyAlignment="1">
      <alignment horizontal="center" vertical="center" wrapText="1"/>
    </xf>
    <xf numFmtId="0" fontId="14" fillId="0" borderId="760" xfId="0" applyFont="1" applyFill="1" applyBorder="1" applyAlignment="1">
      <alignment horizontal="center" vertical="center" wrapText="1"/>
    </xf>
    <xf numFmtId="0" fontId="14" fillId="0" borderId="761" xfId="0" applyFont="1" applyFill="1" applyBorder="1" applyAlignment="1">
      <alignment horizontal="center" vertical="center" wrapText="1"/>
    </xf>
    <xf numFmtId="0" fontId="14" fillId="0" borderId="762" xfId="0" applyFont="1" applyFill="1" applyBorder="1" applyAlignment="1">
      <alignment horizontal="center" vertical="center" wrapText="1"/>
    </xf>
    <xf numFmtId="0" fontId="14" fillId="0" borderId="763" xfId="0" applyFont="1" applyFill="1" applyBorder="1" applyAlignment="1">
      <alignment horizontal="center" vertical="center" wrapText="1"/>
    </xf>
    <xf numFmtId="0" fontId="14" fillId="0" borderId="766" xfId="0" applyFont="1" applyFill="1" applyBorder="1" applyAlignment="1">
      <alignment horizontal="center" vertical="center" wrapText="1"/>
    </xf>
    <xf numFmtId="0" fontId="14" fillId="0" borderId="767" xfId="0" applyFont="1" applyFill="1" applyBorder="1" applyAlignment="1">
      <alignment horizontal="center" vertical="center" wrapText="1"/>
    </xf>
    <xf numFmtId="0" fontId="14" fillId="0" borderId="768" xfId="0" applyFont="1" applyFill="1" applyBorder="1" applyAlignment="1">
      <alignment horizontal="center" vertical="center" wrapText="1"/>
    </xf>
    <xf numFmtId="0" fontId="14" fillId="0" borderId="769" xfId="0" applyFont="1" applyFill="1" applyBorder="1" applyAlignment="1">
      <alignment horizontal="center" vertical="center" wrapText="1"/>
    </xf>
    <xf numFmtId="0" fontId="14" fillId="0" borderId="770" xfId="0" applyFont="1" applyFill="1" applyBorder="1" applyAlignment="1">
      <alignment horizontal="center" vertical="center" wrapText="1"/>
    </xf>
    <xf numFmtId="0" fontId="40" fillId="0" borderId="501" xfId="15" applyFont="1" applyFill="1" applyBorder="1" applyAlignment="1">
      <alignment horizontal="center" vertical="center" wrapText="1"/>
    </xf>
    <xf numFmtId="0" fontId="40" fillId="0" borderId="502" xfId="15" applyFont="1" applyFill="1" applyBorder="1" applyAlignment="1">
      <alignment horizontal="center" vertical="center" wrapText="1"/>
    </xf>
    <xf numFmtId="0" fontId="40" fillId="0" borderId="503" xfId="15" applyFont="1" applyFill="1" applyBorder="1" applyAlignment="1">
      <alignment horizontal="center" vertical="center" wrapText="1"/>
    </xf>
    <xf numFmtId="0" fontId="11" fillId="0" borderId="772" xfId="13" applyFont="1" applyFill="1" applyBorder="1" applyAlignment="1">
      <alignment horizontal="center" vertical="center" wrapText="1"/>
    </xf>
    <xf numFmtId="0" fontId="11" fillId="0" borderId="773" xfId="11" applyFont="1" applyFill="1" applyBorder="1" applyAlignment="1">
      <alignment horizontal="center" vertical="center" textRotation="255" wrapText="1"/>
    </xf>
    <xf numFmtId="0" fontId="11" fillId="0" borderId="774" xfId="11" applyFont="1" applyFill="1" applyBorder="1" applyAlignment="1">
      <alignment horizontal="center" vertical="center" textRotation="255" wrapText="1"/>
    </xf>
    <xf numFmtId="0" fontId="11" fillId="0" borderId="775" xfId="11" applyFont="1" applyFill="1" applyBorder="1" applyAlignment="1">
      <alignment horizontal="center" vertical="center" textRotation="255" wrapText="1"/>
    </xf>
    <xf numFmtId="0" fontId="40" fillId="0" borderId="773" xfId="13" applyFont="1" applyFill="1" applyBorder="1" applyAlignment="1">
      <alignment horizontal="center" vertical="center" wrapText="1"/>
    </xf>
    <xf numFmtId="0" fontId="40" fillId="0" borderId="776" xfId="13" applyFont="1" applyFill="1" applyBorder="1" applyAlignment="1">
      <alignment horizontal="center" vertical="center" wrapText="1"/>
    </xf>
    <xf numFmtId="0" fontId="11" fillId="0" borderId="777" xfId="13" applyFont="1" applyFill="1" applyBorder="1" applyAlignment="1">
      <alignment horizontal="center" vertical="center" wrapText="1"/>
    </xf>
    <xf numFmtId="0" fontId="40" fillId="0" borderId="505" xfId="15" applyFont="1" applyFill="1" applyBorder="1" applyAlignment="1">
      <alignment horizontal="center" vertical="center" wrapText="1"/>
    </xf>
    <xf numFmtId="0" fontId="40" fillId="0" borderId="506" xfId="15" applyFont="1" applyFill="1" applyBorder="1" applyAlignment="1">
      <alignment horizontal="center" vertical="center" wrapText="1"/>
    </xf>
    <xf numFmtId="0" fontId="11" fillId="0" borderId="772" xfId="15" applyFont="1" applyFill="1" applyBorder="1" applyAlignment="1">
      <alignment horizontal="center" vertical="center" wrapText="1"/>
    </xf>
    <xf numFmtId="0" fontId="11" fillId="0" borderId="778" xfId="15" applyFont="1" applyFill="1" applyBorder="1" applyAlignment="1">
      <alignment horizontal="center" vertical="center" wrapText="1"/>
    </xf>
    <xf numFmtId="0" fontId="40" fillId="0" borderId="779" xfId="13" applyFont="1" applyFill="1" applyBorder="1" applyAlignment="1">
      <alignment horizontal="center" vertical="center" wrapText="1"/>
    </xf>
    <xf numFmtId="0" fontId="40" fillId="0" borderId="780" xfId="13" applyFont="1" applyFill="1" applyBorder="1" applyAlignment="1">
      <alignment horizontal="center" vertical="center" wrapText="1"/>
    </xf>
    <xf numFmtId="0" fontId="40" fillId="0" borderId="781" xfId="13" applyFont="1" applyFill="1" applyBorder="1" applyAlignment="1">
      <alignment horizontal="center" vertical="center" wrapText="1"/>
    </xf>
    <xf numFmtId="0" fontId="57" fillId="0" borderId="505" xfId="15" applyFont="1" applyFill="1" applyBorder="1" applyAlignment="1">
      <alignment horizontal="center" vertical="center" wrapText="1"/>
    </xf>
    <xf numFmtId="0" fontId="11" fillId="5" borderId="782" xfId="15" applyFont="1" applyFill="1" applyBorder="1" applyAlignment="1">
      <alignment horizontal="center" vertical="center" wrapText="1"/>
    </xf>
    <xf numFmtId="0" fontId="11" fillId="5" borderId="778" xfId="15" applyFont="1" applyFill="1" applyBorder="1" applyAlignment="1">
      <alignment horizontal="center" vertical="center" wrapText="1"/>
    </xf>
    <xf numFmtId="0" fontId="11" fillId="5" borderId="772" xfId="13" applyFont="1" applyFill="1" applyBorder="1" applyAlignment="1">
      <alignment horizontal="center" vertical="center" wrapText="1"/>
    </xf>
    <xf numFmtId="0" fontId="11" fillId="5" borderId="778" xfId="13" applyFont="1" applyFill="1" applyBorder="1" applyAlignment="1">
      <alignment horizontal="center" vertical="center" wrapText="1"/>
    </xf>
    <xf numFmtId="0" fontId="41" fillId="5" borderId="772" xfId="0" applyFont="1" applyFill="1" applyBorder="1" applyAlignment="1">
      <alignment horizontal="center" vertical="center"/>
    </xf>
    <xf numFmtId="0" fontId="41" fillId="5" borderId="778" xfId="0" applyFont="1" applyFill="1" applyBorder="1" applyAlignment="1">
      <alignment horizontal="center" vertical="center"/>
    </xf>
    <xf numFmtId="0" fontId="57" fillId="0" borderId="501" xfId="15" applyFont="1" applyFill="1" applyBorder="1" applyAlignment="1">
      <alignment horizontal="center" vertical="center" wrapText="1"/>
    </xf>
    <xf numFmtId="0" fontId="57" fillId="0" borderId="502" xfId="15" applyFont="1" applyFill="1" applyBorder="1" applyAlignment="1">
      <alignment horizontal="center" vertical="center" wrapText="1"/>
    </xf>
    <xf numFmtId="0" fontId="57" fillId="0" borderId="503" xfId="15" applyFont="1" applyFill="1" applyBorder="1" applyAlignment="1">
      <alignment horizontal="center" vertical="center" wrapText="1"/>
    </xf>
    <xf numFmtId="0" fontId="57" fillId="0" borderId="506" xfId="15" applyFont="1" applyFill="1" applyBorder="1" applyAlignment="1">
      <alignment horizontal="center" vertical="center" wrapText="1"/>
    </xf>
    <xf numFmtId="0" fontId="36" fillId="5" borderId="822" xfId="11" quotePrefix="1" applyFont="1" applyFill="1" applyBorder="1" applyAlignment="1">
      <alignment horizontal="center" vertical="center" wrapText="1"/>
    </xf>
    <xf numFmtId="0" fontId="37" fillId="5" borderId="822" xfId="11" quotePrefix="1" applyFont="1" applyFill="1" applyBorder="1" applyAlignment="1">
      <alignment horizontal="center" vertical="center" wrapText="1"/>
    </xf>
    <xf numFmtId="0" fontId="38" fillId="5" borderId="823" xfId="11" quotePrefix="1" applyFont="1" applyFill="1" applyBorder="1" applyAlignment="1">
      <alignment horizontal="center" vertical="center" wrapText="1"/>
    </xf>
    <xf numFmtId="0" fontId="38" fillId="5" borderId="824" xfId="11" quotePrefix="1" applyFont="1" applyFill="1" applyBorder="1" applyAlignment="1">
      <alignment horizontal="center" vertical="center" wrapText="1"/>
    </xf>
    <xf numFmtId="0" fontId="39" fillId="5" borderId="823" xfId="15" quotePrefix="1" applyFont="1" applyFill="1" applyBorder="1" applyAlignment="1">
      <alignment vertical="center" wrapText="1"/>
    </xf>
    <xf numFmtId="0" fontId="11" fillId="5" borderId="823" xfId="15" quotePrefix="1" applyFont="1" applyFill="1" applyBorder="1" applyAlignment="1">
      <alignment vertical="center" wrapText="1"/>
    </xf>
    <xf numFmtId="0" fontId="11" fillId="5" borderId="824" xfId="15" quotePrefix="1" applyFont="1" applyFill="1" applyBorder="1" applyAlignment="1">
      <alignment vertical="center" wrapText="1"/>
    </xf>
    <xf numFmtId="0" fontId="11" fillId="5" borderId="825" xfId="15" quotePrefix="1" applyFont="1" applyFill="1" applyBorder="1" applyAlignment="1">
      <alignment vertical="center" wrapText="1"/>
    </xf>
    <xf numFmtId="0" fontId="39" fillId="5" borderId="814" xfId="15" quotePrefix="1" applyFont="1" applyFill="1" applyBorder="1" applyAlignment="1">
      <alignment vertical="center" wrapText="1"/>
    </xf>
    <xf numFmtId="0" fontId="11" fillId="5" borderId="779" xfId="15" quotePrefix="1" applyFont="1" applyFill="1" applyBorder="1" applyAlignment="1">
      <alignment vertical="center" wrapText="1"/>
    </xf>
    <xf numFmtId="0" fontId="11" fillId="5" borderId="780" xfId="15" quotePrefix="1" applyFont="1" applyFill="1" applyBorder="1" applyAlignment="1">
      <alignment vertical="center" wrapText="1"/>
    </xf>
    <xf numFmtId="0" fontId="11" fillId="5" borderId="781" xfId="15" quotePrefix="1" applyFont="1" applyFill="1" applyBorder="1" applyAlignment="1">
      <alignment vertical="center" wrapText="1"/>
    </xf>
    <xf numFmtId="0" fontId="11" fillId="5" borderId="826" xfId="15" quotePrefix="1" applyFont="1" applyFill="1" applyBorder="1" applyAlignment="1">
      <alignment vertical="center" wrapText="1"/>
    </xf>
    <xf numFmtId="0" fontId="11" fillId="5" borderId="827" xfId="15" quotePrefix="1" applyFont="1" applyFill="1" applyBorder="1" applyAlignment="1">
      <alignment vertical="center" wrapText="1"/>
    </xf>
    <xf numFmtId="0" fontId="11" fillId="5" borderId="779" xfId="13" applyFont="1" applyFill="1" applyBorder="1" applyAlignment="1">
      <alignment vertical="center" wrapText="1"/>
    </xf>
    <xf numFmtId="0" fontId="11" fillId="5" borderId="781" xfId="13" applyFont="1" applyFill="1" applyBorder="1" applyAlignment="1">
      <alignment vertical="center" wrapText="1"/>
    </xf>
    <xf numFmtId="0" fontId="11" fillId="5" borderId="505" xfId="13" applyFont="1" applyFill="1" applyBorder="1" applyAlignment="1">
      <alignment horizontal="center" vertical="center" wrapText="1"/>
    </xf>
    <xf numFmtId="0" fontId="11" fillId="5" borderId="506" xfId="13" applyFont="1" applyFill="1" applyBorder="1" applyAlignment="1">
      <alignment horizontal="center" vertical="center" wrapText="1"/>
    </xf>
    <xf numFmtId="0" fontId="40" fillId="5" borderId="546" xfId="15" applyFont="1" applyFill="1" applyBorder="1" applyAlignment="1">
      <alignment vertical="center" wrapText="1"/>
    </xf>
    <xf numFmtId="0" fontId="57" fillId="2" borderId="502" xfId="15" quotePrefix="1" applyFont="1" applyFill="1" applyBorder="1" applyAlignment="1">
      <alignment horizontal="center" vertical="center" wrapText="1"/>
    </xf>
    <xf numFmtId="0" fontId="131" fillId="5" borderId="814" xfId="0" applyFont="1" applyFill="1" applyBorder="1" applyAlignment="1">
      <alignment horizontal="left" vertical="center" wrapText="1"/>
    </xf>
    <xf numFmtId="0" fontId="11" fillId="5" borderId="822" xfId="13" quotePrefix="1" applyFont="1" applyFill="1" applyBorder="1" applyAlignment="1">
      <alignment horizontal="center" vertical="center" wrapText="1"/>
    </xf>
    <xf numFmtId="0" fontId="11" fillId="5" borderId="824" xfId="13" quotePrefix="1" applyFont="1" applyFill="1" applyBorder="1" applyAlignment="1">
      <alignment horizontal="center" vertical="center" wrapText="1"/>
    </xf>
    <xf numFmtId="0" fontId="11" fillId="5" borderId="828" xfId="11" quotePrefix="1" applyFont="1" applyFill="1" applyBorder="1" applyAlignment="1">
      <alignment horizontal="center" vertical="center" textRotation="255" wrapText="1"/>
    </xf>
    <xf numFmtId="0" fontId="11" fillId="5" borderId="829" xfId="11" quotePrefix="1" applyFont="1" applyFill="1" applyBorder="1" applyAlignment="1">
      <alignment horizontal="center" vertical="center" textRotation="255" wrapText="1"/>
    </xf>
    <xf numFmtId="0" fontId="11" fillId="5" borderId="816" xfId="11" quotePrefix="1" applyFont="1" applyFill="1" applyBorder="1" applyAlignment="1">
      <alignment horizontal="center" vertical="center" textRotation="255" wrapText="1"/>
    </xf>
    <xf numFmtId="0" fontId="11" fillId="5" borderId="480" xfId="11" quotePrefix="1" applyFont="1" applyFill="1" applyBorder="1" applyAlignment="1">
      <alignment horizontal="center" vertical="center" textRotation="255" wrapText="1"/>
    </xf>
    <xf numFmtId="0" fontId="11" fillId="5" borderId="698" xfId="13" applyFont="1" applyFill="1" applyBorder="1" applyAlignment="1">
      <alignment horizontal="center" vertical="center" wrapText="1"/>
    </xf>
    <xf numFmtId="0" fontId="11" fillId="5" borderId="462" xfId="13" applyFont="1" applyFill="1" applyBorder="1" applyAlignment="1">
      <alignment horizontal="center" vertical="center" wrapText="1"/>
    </xf>
    <xf numFmtId="0" fontId="43" fillId="5" borderId="814" xfId="0" applyFont="1" applyFill="1" applyBorder="1" applyAlignment="1">
      <alignment horizontal="left" vertical="center" wrapText="1"/>
    </xf>
    <xf numFmtId="0" fontId="40" fillId="5" borderId="828" xfId="13" quotePrefix="1" applyFont="1" applyFill="1" applyBorder="1" applyAlignment="1">
      <alignment horizontal="center" vertical="center" wrapText="1"/>
    </xf>
    <xf numFmtId="0" fontId="40" fillId="5" borderId="830" xfId="13" quotePrefix="1" applyFont="1" applyFill="1" applyBorder="1" applyAlignment="1">
      <alignment horizontal="center" vertical="center" wrapText="1"/>
    </xf>
    <xf numFmtId="0" fontId="11" fillId="5" borderId="831" xfId="13" quotePrefix="1" applyFont="1" applyFill="1" applyBorder="1" applyAlignment="1">
      <alignment horizontal="center" vertical="center" wrapText="1"/>
    </xf>
    <xf numFmtId="0" fontId="40" fillId="5" borderId="829" xfId="13" quotePrefix="1" applyFont="1" applyFill="1" applyBorder="1" applyAlignment="1">
      <alignment horizontal="center" vertical="center" wrapText="1"/>
    </xf>
    <xf numFmtId="0" fontId="11" fillId="5" borderId="832" xfId="13" quotePrefix="1" applyFont="1" applyFill="1" applyBorder="1" applyAlignment="1">
      <alignment horizontal="center" vertical="center" wrapText="1"/>
    </xf>
    <xf numFmtId="0" fontId="11" fillId="5" borderId="833" xfId="13" quotePrefix="1" applyFont="1" applyFill="1" applyBorder="1" applyAlignment="1">
      <alignment horizontal="center" vertical="center" wrapText="1"/>
    </xf>
    <xf numFmtId="0" fontId="11" fillId="5" borderId="834" xfId="13" quotePrefix="1" applyFont="1" applyFill="1" applyBorder="1" applyAlignment="1">
      <alignment horizontal="center" vertical="center" wrapText="1"/>
    </xf>
    <xf numFmtId="0" fontId="11" fillId="5" borderId="835" xfId="13" quotePrefix="1" applyFont="1" applyFill="1" applyBorder="1" applyAlignment="1">
      <alignment horizontal="center" vertical="center" wrapText="1"/>
    </xf>
    <xf numFmtId="0" fontId="11" fillId="5" borderId="502" xfId="13" applyFont="1" applyFill="1" applyBorder="1" applyAlignment="1">
      <alignment horizontal="center" vertical="center" wrapText="1"/>
    </xf>
    <xf numFmtId="0" fontId="11" fillId="5" borderId="510" xfId="13" applyFont="1" applyFill="1" applyBorder="1" applyAlignment="1">
      <alignment horizontal="center" vertical="center" wrapText="1"/>
    </xf>
    <xf numFmtId="0" fontId="11" fillId="5" borderId="391" xfId="13" applyFont="1" applyFill="1" applyBorder="1" applyAlignment="1">
      <alignment horizontal="center" vertical="center" wrapText="1"/>
    </xf>
    <xf numFmtId="0" fontId="11" fillId="5" borderId="547" xfId="13" applyFont="1" applyFill="1" applyBorder="1" applyAlignment="1">
      <alignment horizontal="center" vertical="center" wrapText="1"/>
    </xf>
    <xf numFmtId="0" fontId="39" fillId="5" borderId="824" xfId="15" quotePrefix="1" applyFont="1" applyFill="1" applyBorder="1" applyAlignment="1">
      <alignment vertical="center" wrapText="1"/>
    </xf>
    <xf numFmtId="0" fontId="11" fillId="2" borderId="822" xfId="13" applyFont="1" applyFill="1" applyBorder="1" applyAlignment="1">
      <alignment horizontal="center" vertical="center" wrapText="1"/>
    </xf>
    <xf numFmtId="0" fontId="11" fillId="2" borderId="836" xfId="13" applyFont="1" applyFill="1" applyBorder="1" applyAlignment="1">
      <alignment horizontal="center" vertical="center" wrapText="1"/>
    </xf>
    <xf numFmtId="0" fontId="11" fillId="2" borderId="837" xfId="13" applyFont="1" applyFill="1" applyBorder="1" applyAlignment="1">
      <alignment horizontal="center" vertical="center" wrapText="1"/>
    </xf>
    <xf numFmtId="0" fontId="39" fillId="5" borderId="698" xfId="15" applyFont="1" applyFill="1" applyBorder="1" applyAlignment="1">
      <alignment vertical="center" wrapText="1"/>
    </xf>
    <xf numFmtId="0" fontId="40" fillId="5" borderId="779" xfId="13" quotePrefix="1" applyFont="1" applyFill="1" applyBorder="1" applyAlignment="1">
      <alignment horizontal="center" vertical="center" wrapText="1"/>
    </xf>
    <xf numFmtId="0" fontId="40" fillId="5" borderId="780" xfId="13" quotePrefix="1" applyFont="1" applyFill="1" applyBorder="1" applyAlignment="1">
      <alignment horizontal="center" vertical="center" wrapText="1"/>
    </xf>
    <xf numFmtId="0" fontId="40" fillId="5" borderId="781" xfId="13" quotePrefix="1" applyFont="1" applyFill="1" applyBorder="1" applyAlignment="1">
      <alignment horizontal="center" vertical="center" wrapText="1"/>
    </xf>
    <xf numFmtId="0" fontId="40" fillId="5" borderId="826" xfId="13" quotePrefix="1" applyFont="1" applyFill="1" applyBorder="1" applyAlignment="1">
      <alignment horizontal="center" vertical="center" wrapText="1"/>
    </xf>
    <xf numFmtId="0" fontId="40" fillId="5" borderId="835" xfId="13" quotePrefix="1" applyFont="1" applyFill="1" applyBorder="1" applyAlignment="1">
      <alignment horizontal="center" vertical="center" wrapText="1"/>
    </xf>
    <xf numFmtId="0" fontId="40" fillId="5" borderId="838" xfId="13" quotePrefix="1" applyFont="1" applyFill="1" applyBorder="1" applyAlignment="1">
      <alignment horizontal="center" vertical="center" wrapText="1"/>
    </xf>
    <xf numFmtId="0" fontId="40" fillId="5" borderId="834" xfId="13" quotePrefix="1" applyFont="1" applyFill="1" applyBorder="1" applyAlignment="1">
      <alignment horizontal="center" vertical="center" wrapText="1"/>
    </xf>
    <xf numFmtId="0" fontId="40" fillId="5" borderId="839" xfId="13" quotePrefix="1" applyFont="1" applyFill="1" applyBorder="1" applyAlignment="1">
      <alignment horizontal="center" vertical="center" wrapText="1"/>
    </xf>
    <xf numFmtId="0" fontId="40" fillId="5" borderId="833" xfId="13" quotePrefix="1" applyFont="1" applyFill="1" applyBorder="1" applyAlignment="1">
      <alignment horizontal="center" vertical="center" wrapText="1"/>
    </xf>
    <xf numFmtId="0" fontId="11" fillId="5" borderId="779" xfId="13" applyFont="1" applyFill="1" applyBorder="1" applyAlignment="1">
      <alignment horizontal="center" vertical="center" wrapText="1"/>
    </xf>
    <xf numFmtId="0" fontId="11" fillId="5" borderId="780" xfId="13" applyFont="1" applyFill="1" applyBorder="1" applyAlignment="1">
      <alignment horizontal="center" vertical="center" wrapText="1"/>
    </xf>
    <xf numFmtId="0" fontId="11" fillId="5" borderId="781" xfId="13" applyFont="1" applyFill="1" applyBorder="1" applyAlignment="1">
      <alignment horizontal="center" vertical="center" wrapText="1"/>
    </xf>
    <xf numFmtId="0" fontId="40" fillId="2" borderId="546" xfId="15" applyFont="1" applyFill="1" applyBorder="1" applyAlignment="1">
      <alignment vertical="center" wrapText="1"/>
    </xf>
    <xf numFmtId="0" fontId="40" fillId="2" borderId="505" xfId="15" quotePrefix="1" applyFont="1" applyFill="1" applyBorder="1" applyAlignment="1">
      <alignment horizontal="center" vertical="center" wrapText="1"/>
    </xf>
    <xf numFmtId="0" fontId="40" fillId="2" borderId="503" xfId="15" quotePrefix="1" applyFont="1" applyFill="1" applyBorder="1" applyAlignment="1">
      <alignment horizontal="center" vertical="center" wrapText="1"/>
    </xf>
    <xf numFmtId="0" fontId="40" fillId="5" borderId="840" xfId="15" quotePrefix="1" applyFont="1" applyFill="1" applyBorder="1" applyAlignment="1">
      <alignment horizontal="center" vertical="center" wrapText="1"/>
    </xf>
    <xf numFmtId="0" fontId="11" fillId="5" borderId="823" xfId="15" quotePrefix="1" applyFont="1" applyFill="1" applyBorder="1" applyAlignment="1">
      <alignment horizontal="center" vertical="center" wrapText="1"/>
    </xf>
    <xf numFmtId="0" fontId="11" fillId="5" borderId="824" xfId="15" quotePrefix="1" applyFont="1" applyFill="1" applyBorder="1" applyAlignment="1">
      <alignment horizontal="center" vertical="center" wrapText="1"/>
    </xf>
    <xf numFmtId="0" fontId="11" fillId="5" borderId="825" xfId="15" quotePrefix="1" applyFont="1" applyFill="1" applyBorder="1" applyAlignment="1">
      <alignment horizontal="center" vertical="center" wrapText="1"/>
    </xf>
    <xf numFmtId="0" fontId="10" fillId="5" borderId="823" xfId="0" applyFont="1" applyFill="1" applyBorder="1" applyAlignment="1">
      <alignment horizontal="left" vertical="center" wrapText="1"/>
    </xf>
    <xf numFmtId="0" fontId="131" fillId="5" borderId="823" xfId="0" applyFont="1" applyFill="1" applyBorder="1" applyAlignment="1">
      <alignment horizontal="left" vertical="center" wrapText="1"/>
    </xf>
    <xf numFmtId="0" fontId="147" fillId="5" borderId="822" xfId="13" quotePrefix="1" applyFont="1" applyFill="1" applyBorder="1" applyAlignment="1">
      <alignment horizontal="center" vertical="center" wrapText="1"/>
    </xf>
    <xf numFmtId="0" fontId="147" fillId="5" borderId="824" xfId="13" quotePrefix="1" applyFont="1" applyFill="1" applyBorder="1" applyAlignment="1">
      <alignment horizontal="center" vertical="center" wrapText="1"/>
    </xf>
    <xf numFmtId="0" fontId="147" fillId="5" borderId="841" xfId="13" quotePrefix="1" applyFont="1" applyFill="1" applyBorder="1" applyAlignment="1">
      <alignment horizontal="center" vertical="center" wrapText="1"/>
    </xf>
    <xf numFmtId="0" fontId="146" fillId="5" borderId="822" xfId="0" applyFont="1" applyFill="1" applyBorder="1" applyAlignment="1">
      <alignment horizontal="center" vertical="center"/>
    </xf>
    <xf numFmtId="0" fontId="146" fillId="5" borderId="824" xfId="0" applyFont="1" applyFill="1" applyBorder="1" applyAlignment="1">
      <alignment horizontal="center" vertical="center"/>
    </xf>
    <xf numFmtId="0" fontId="146" fillId="5" borderId="841" xfId="0" applyFont="1" applyFill="1" applyBorder="1" applyAlignment="1">
      <alignment horizontal="center" vertical="center"/>
    </xf>
    <xf numFmtId="0" fontId="36" fillId="2" borderId="822" xfId="11" quotePrefix="1" applyFont="1" applyFill="1" applyBorder="1" applyAlignment="1">
      <alignment horizontal="center" vertical="center" wrapText="1"/>
    </xf>
    <xf numFmtId="0" fontId="37" fillId="2" borderId="822" xfId="11" quotePrefix="1" applyFont="1" applyFill="1" applyBorder="1" applyAlignment="1">
      <alignment horizontal="center" vertical="center" wrapText="1"/>
    </xf>
    <xf numFmtId="0" fontId="38" fillId="2" borderId="823" xfId="11" quotePrefix="1" applyFont="1" applyFill="1" applyBorder="1" applyAlignment="1">
      <alignment horizontal="center" vertical="center" wrapText="1"/>
    </xf>
    <xf numFmtId="0" fontId="38" fillId="2" borderId="824" xfId="11" quotePrefix="1" applyFont="1" applyFill="1" applyBorder="1" applyAlignment="1">
      <alignment horizontal="center" vertical="center" wrapText="1"/>
    </xf>
    <xf numFmtId="0" fontId="39" fillId="2" borderId="814" xfId="15" quotePrefix="1" applyFont="1" applyFill="1" applyBorder="1" applyAlignment="1">
      <alignment vertical="center" wrapText="1"/>
    </xf>
    <xf numFmtId="0" fontId="57" fillId="2" borderId="814" xfId="0" applyFont="1" applyFill="1" applyBorder="1" applyAlignment="1">
      <alignment horizontal="center" vertical="center"/>
    </xf>
    <xf numFmtId="0" fontId="57" fillId="2" borderId="829" xfId="0" applyFont="1" applyFill="1" applyBorder="1" applyAlignment="1">
      <alignment horizontal="center" vertical="center"/>
    </xf>
    <xf numFmtId="0" fontId="40" fillId="2" borderId="816" xfId="15" quotePrefix="1" applyFont="1" applyFill="1" applyBorder="1" applyAlignment="1">
      <alignment horizontal="center" vertical="center" wrapText="1"/>
    </xf>
    <xf numFmtId="0" fontId="57" fillId="2" borderId="828" xfId="0" applyFont="1" applyFill="1" applyBorder="1" applyAlignment="1">
      <alignment horizontal="center" vertical="center"/>
    </xf>
    <xf numFmtId="0" fontId="34" fillId="2" borderId="828" xfId="0" applyFont="1" applyFill="1" applyBorder="1" applyAlignment="1">
      <alignment horizontal="center" vertical="center"/>
    </xf>
    <xf numFmtId="0" fontId="34" fillId="2" borderId="829" xfId="0" applyFont="1" applyFill="1" applyBorder="1" applyAlignment="1">
      <alignment horizontal="center" vertical="center"/>
    </xf>
    <xf numFmtId="0" fontId="40" fillId="2" borderId="546" xfId="15" quotePrefix="1" applyFont="1" applyFill="1" applyBorder="1" applyAlignment="1">
      <alignment vertical="center" wrapText="1"/>
    </xf>
    <xf numFmtId="0" fontId="11" fillId="2" borderId="547" xfId="13" applyFont="1" applyFill="1" applyBorder="1" applyAlignment="1">
      <alignment horizontal="center" vertical="center" wrapText="1"/>
    </xf>
    <xf numFmtId="0" fontId="40" fillId="2" borderId="501" xfId="15" applyFont="1" applyFill="1" applyBorder="1" applyAlignment="1">
      <alignment horizontal="center" vertical="center" wrapText="1"/>
    </xf>
    <xf numFmtId="0" fontId="11" fillId="2" borderId="503" xfId="13" applyFont="1" applyFill="1" applyBorder="1" applyAlignment="1">
      <alignment horizontal="center" vertical="center" wrapText="1"/>
    </xf>
    <xf numFmtId="0" fontId="11" fillId="2" borderId="502" xfId="13" applyFont="1" applyFill="1" applyBorder="1" applyAlignment="1">
      <alignment horizontal="center" vertical="center" wrapText="1"/>
    </xf>
    <xf numFmtId="0" fontId="11" fillId="2" borderId="506" xfId="13" applyFont="1" applyFill="1" applyBorder="1" applyAlignment="1">
      <alignment horizontal="center" vertical="center" wrapText="1"/>
    </xf>
    <xf numFmtId="0" fontId="40" fillId="2" borderId="840" xfId="15" quotePrefix="1" applyFont="1" applyFill="1" applyBorder="1" applyAlignment="1">
      <alignment horizontal="center" vertical="center" wrapText="1"/>
    </xf>
    <xf numFmtId="0" fontId="11" fillId="2" borderId="822" xfId="13" quotePrefix="1" applyFont="1" applyFill="1" applyBorder="1" applyAlignment="1">
      <alignment horizontal="center" vertical="center" wrapText="1"/>
    </xf>
    <xf numFmtId="0" fontId="11" fillId="2" borderId="836" xfId="13" quotePrefix="1" applyFont="1" applyFill="1" applyBorder="1" applyAlignment="1">
      <alignment horizontal="center" vertical="center" wrapText="1"/>
    </xf>
    <xf numFmtId="0" fontId="11" fillId="2" borderId="837" xfId="13" quotePrefix="1" applyFont="1" applyFill="1" applyBorder="1" applyAlignment="1">
      <alignment horizontal="center" vertical="center" wrapText="1"/>
    </xf>
    <xf numFmtId="0" fontId="11" fillId="2" borderId="841" xfId="13" quotePrefix="1" applyFont="1" applyFill="1" applyBorder="1" applyAlignment="1">
      <alignment horizontal="center" vertical="center" wrapText="1"/>
    </xf>
    <xf numFmtId="0" fontId="11" fillId="2" borderId="842" xfId="13" quotePrefix="1" applyFont="1" applyFill="1" applyBorder="1" applyAlignment="1">
      <alignment horizontal="center" vertical="center" wrapText="1"/>
    </xf>
    <xf numFmtId="0" fontId="131" fillId="2" borderId="814" xfId="0" applyFont="1" applyFill="1" applyBorder="1" applyAlignment="1">
      <alignment horizontal="left" vertical="center" wrapText="1"/>
    </xf>
    <xf numFmtId="0" fontId="11" fillId="2" borderId="828" xfId="13" quotePrefix="1" applyFont="1" applyFill="1" applyBorder="1" applyAlignment="1">
      <alignment horizontal="center" vertical="center" wrapText="1"/>
    </xf>
    <xf numFmtId="0" fontId="11" fillId="2" borderId="830" xfId="13" quotePrefix="1" applyFont="1" applyFill="1" applyBorder="1" applyAlignment="1">
      <alignment horizontal="center" vertical="center" wrapText="1"/>
    </xf>
    <xf numFmtId="0" fontId="11" fillId="2" borderId="832" xfId="13" quotePrefix="1" applyFont="1" applyFill="1" applyBorder="1" applyAlignment="1">
      <alignment horizontal="center" vertical="center" wrapText="1"/>
    </xf>
    <xf numFmtId="0" fontId="11" fillId="2" borderId="829" xfId="13" quotePrefix="1" applyFont="1" applyFill="1" applyBorder="1" applyAlignment="1">
      <alignment horizontal="center" vertical="center" wrapText="1"/>
    </xf>
    <xf numFmtId="0" fontId="11" fillId="2" borderId="816" xfId="13" quotePrefix="1" applyFont="1" applyFill="1" applyBorder="1" applyAlignment="1">
      <alignment horizontal="center" vertical="center" wrapText="1"/>
    </xf>
    <xf numFmtId="0" fontId="43" fillId="2" borderId="823" xfId="0" applyFont="1" applyFill="1" applyBorder="1" applyAlignment="1">
      <alignment horizontal="left" vertical="center" wrapText="1"/>
    </xf>
    <xf numFmtId="0" fontId="40" fillId="2" borderId="822" xfId="13" quotePrefix="1" applyFont="1" applyFill="1" applyBorder="1" applyAlignment="1">
      <alignment horizontal="center" vertical="center" wrapText="1"/>
    </xf>
    <xf numFmtId="0" fontId="40" fillId="2" borderId="836" xfId="13" quotePrefix="1" applyFont="1" applyFill="1" applyBorder="1" applyAlignment="1">
      <alignment horizontal="center" vertical="center" wrapText="1"/>
    </xf>
    <xf numFmtId="0" fontId="40" fillId="2" borderId="841" xfId="13" quotePrefix="1" applyFont="1" applyFill="1" applyBorder="1" applyAlignment="1">
      <alignment horizontal="center" vertical="center" wrapText="1"/>
    </xf>
    <xf numFmtId="0" fontId="11" fillId="2" borderId="824" xfId="13" applyFont="1" applyFill="1" applyBorder="1" applyAlignment="1">
      <alignment horizontal="center" vertical="center" wrapText="1"/>
    </xf>
    <xf numFmtId="0" fontId="11" fillId="2" borderId="480" xfId="13" applyFont="1" applyFill="1" applyBorder="1" applyAlignment="1">
      <alignment horizontal="center" vertical="center" wrapText="1"/>
    </xf>
    <xf numFmtId="0" fontId="11" fillId="2" borderId="505" xfId="13" applyFont="1" applyFill="1" applyBorder="1" applyAlignment="1">
      <alignment horizontal="center" vertical="center" wrapText="1"/>
    </xf>
    <xf numFmtId="0" fontId="11" fillId="2" borderId="510" xfId="13" applyFont="1" applyFill="1" applyBorder="1" applyAlignment="1">
      <alignment horizontal="center" vertical="center" wrapText="1"/>
    </xf>
    <xf numFmtId="0" fontId="43" fillId="2" borderId="813" xfId="0" applyFont="1" applyFill="1" applyBorder="1" applyAlignment="1">
      <alignment horizontal="left" vertical="center" wrapText="1"/>
    </xf>
    <xf numFmtId="0" fontId="39" fillId="2" borderId="843" xfId="15" applyFont="1" applyFill="1" applyBorder="1" applyAlignment="1">
      <alignment vertical="center" wrapText="1"/>
    </xf>
    <xf numFmtId="0" fontId="40" fillId="2" borderId="833" xfId="13" quotePrefix="1" applyFont="1" applyFill="1" applyBorder="1" applyAlignment="1">
      <alignment horizontal="center" vertical="center" wrapText="1"/>
    </xf>
    <xf numFmtId="0" fontId="40" fillId="2" borderId="838" xfId="13" quotePrefix="1" applyFont="1" applyFill="1" applyBorder="1" applyAlignment="1">
      <alignment horizontal="center" vertical="center" wrapText="1"/>
    </xf>
    <xf numFmtId="0" fontId="40" fillId="2" borderId="844" xfId="13" quotePrefix="1" applyFont="1" applyFill="1" applyBorder="1" applyAlignment="1">
      <alignment horizontal="center" vertical="center" wrapText="1"/>
    </xf>
    <xf numFmtId="0" fontId="40" fillId="2" borderId="845" xfId="13" quotePrefix="1" applyFont="1" applyFill="1" applyBorder="1" applyAlignment="1">
      <alignment horizontal="center" vertical="center" wrapText="1"/>
    </xf>
    <xf numFmtId="0" fontId="40" fillId="2" borderId="779" xfId="13" quotePrefix="1" applyFont="1" applyFill="1" applyBorder="1" applyAlignment="1">
      <alignment horizontal="center" vertical="center" wrapText="1"/>
    </xf>
    <xf numFmtId="0" fontId="40" fillId="2" borderId="826" xfId="13" quotePrefix="1" applyFont="1" applyFill="1" applyBorder="1" applyAlignment="1">
      <alignment horizontal="center" vertical="center" wrapText="1"/>
    </xf>
    <xf numFmtId="0" fontId="40" fillId="2" borderId="799" xfId="13" quotePrefix="1" applyFont="1" applyFill="1" applyBorder="1" applyAlignment="1">
      <alignment horizontal="center" vertical="center" wrapText="1"/>
    </xf>
    <xf numFmtId="0" fontId="57" fillId="2" borderId="779" xfId="0" applyFont="1" applyFill="1" applyBorder="1" applyAlignment="1">
      <alignment horizontal="center" vertical="center"/>
    </xf>
    <xf numFmtId="0" fontId="57" fillId="2" borderId="780" xfId="0" applyFont="1" applyFill="1" applyBorder="1" applyAlignment="1">
      <alignment horizontal="center" vertical="center"/>
    </xf>
    <xf numFmtId="0" fontId="40" fillId="2" borderId="827" xfId="15" quotePrefix="1" applyFont="1" applyFill="1" applyBorder="1" applyAlignment="1">
      <alignment horizontal="center" vertical="center" wrapText="1"/>
    </xf>
    <xf numFmtId="0" fontId="57" fillId="2" borderId="826" xfId="0" applyFont="1" applyFill="1" applyBorder="1" applyAlignment="1">
      <alignment horizontal="center" vertical="center"/>
    </xf>
    <xf numFmtId="0" fontId="57" fillId="2" borderId="505" xfId="0" applyFont="1" applyFill="1" applyBorder="1" applyAlignment="1">
      <alignment horizontal="center" vertical="center"/>
    </xf>
    <xf numFmtId="0" fontId="57" fillId="2" borderId="502" xfId="0" applyFont="1" applyFill="1" applyBorder="1" applyAlignment="1">
      <alignment horizontal="center" vertical="center"/>
    </xf>
    <xf numFmtId="0" fontId="11" fillId="2" borderId="779" xfId="13" applyFont="1" applyFill="1" applyBorder="1" applyAlignment="1">
      <alignment horizontal="center" vertical="center" wrapText="1"/>
    </xf>
    <xf numFmtId="0" fontId="11" fillId="2" borderId="780" xfId="13" applyFont="1" applyFill="1" applyBorder="1" applyAlignment="1">
      <alignment horizontal="center" vertical="center" wrapText="1"/>
    </xf>
    <xf numFmtId="0" fontId="11" fillId="2" borderId="781" xfId="13" applyFont="1" applyFill="1" applyBorder="1" applyAlignment="1">
      <alignment horizontal="center" vertical="center" wrapText="1"/>
    </xf>
    <xf numFmtId="0" fontId="57" fillId="2" borderId="480" xfId="0" applyFont="1" applyFill="1" applyBorder="1" applyAlignment="1">
      <alignment horizontal="center" vertical="center"/>
    </xf>
    <xf numFmtId="0" fontId="40" fillId="2" borderId="547" xfId="15" quotePrefix="1" applyFont="1" applyFill="1" applyBorder="1" applyAlignment="1">
      <alignment horizontal="center" vertical="center" wrapText="1"/>
    </xf>
    <xf numFmtId="0" fontId="57" fillId="2" borderId="503" xfId="0" applyFont="1" applyFill="1" applyBorder="1" applyAlignment="1">
      <alignment horizontal="center" vertical="center"/>
    </xf>
    <xf numFmtId="0" fontId="40" fillId="2" borderId="781" xfId="15" quotePrefix="1" applyFont="1" applyFill="1" applyBorder="1" applyAlignment="1">
      <alignment horizontal="center" vertical="center" wrapText="1"/>
    </xf>
    <xf numFmtId="0" fontId="39" fillId="2" borderId="823" xfId="15" quotePrefix="1" applyFont="1" applyFill="1" applyBorder="1" applyAlignment="1">
      <alignment vertical="center" wrapText="1"/>
    </xf>
    <xf numFmtId="0" fontId="11" fillId="2" borderId="823" xfId="13" quotePrefix="1" applyFont="1" applyFill="1" applyBorder="1" applyAlignment="1">
      <alignment horizontal="center" vertical="center" wrapText="1"/>
    </xf>
    <xf numFmtId="0" fontId="11" fillId="2" borderId="824" xfId="13" quotePrefix="1" applyFont="1" applyFill="1" applyBorder="1" applyAlignment="1">
      <alignment horizontal="center" vertical="center" wrapText="1"/>
    </xf>
    <xf numFmtId="0" fontId="10" fillId="2" borderId="817" xfId="0" applyFont="1" applyFill="1" applyBorder="1" applyAlignment="1">
      <alignment horizontal="left" vertical="center" wrapText="1"/>
    </xf>
    <xf numFmtId="0" fontId="10" fillId="2" borderId="823" xfId="0" applyFont="1" applyFill="1" applyBorder="1" applyAlignment="1">
      <alignment horizontal="left" vertical="center" wrapText="1"/>
    </xf>
    <xf numFmtId="0" fontId="131" fillId="2" borderId="823" xfId="0" applyFont="1" applyFill="1" applyBorder="1" applyAlignment="1">
      <alignment horizontal="left" vertical="center" wrapText="1"/>
    </xf>
    <xf numFmtId="0" fontId="170" fillId="2" borderId="480" xfId="0" applyFont="1" applyFill="1" applyBorder="1" applyAlignment="1">
      <alignment horizontal="center" vertical="center" wrapText="1"/>
    </xf>
    <xf numFmtId="0" fontId="170" fillId="2" borderId="162" xfId="0" applyFont="1" applyFill="1" applyBorder="1" applyAlignment="1">
      <alignment horizontal="center" vertical="center" wrapText="1"/>
    </xf>
    <xf numFmtId="0" fontId="170" fillId="2" borderId="163" xfId="0" applyFont="1" applyFill="1" applyBorder="1" applyAlignment="1">
      <alignment horizontal="center" vertical="center" wrapText="1"/>
    </xf>
    <xf numFmtId="0" fontId="170" fillId="2" borderId="237" xfId="0" applyFont="1" applyFill="1" applyBorder="1" applyAlignment="1">
      <alignment horizontal="center" vertical="center" wrapText="1"/>
    </xf>
    <xf numFmtId="0" fontId="170" fillId="2" borderId="210" xfId="0" applyFont="1" applyFill="1" applyBorder="1" applyAlignment="1">
      <alignment horizontal="center" vertical="center" wrapText="1"/>
    </xf>
    <xf numFmtId="0" fontId="170" fillId="2" borderId="822" xfId="0" applyFont="1" applyFill="1" applyBorder="1" applyAlignment="1">
      <alignment horizontal="center" vertical="center" wrapText="1"/>
    </xf>
    <xf numFmtId="0" fontId="170" fillId="2" borderId="836" xfId="0" applyFont="1" applyFill="1" applyBorder="1" applyAlignment="1">
      <alignment horizontal="center" vertical="center" wrapText="1"/>
    </xf>
    <xf numFmtId="0" fontId="170" fillId="2" borderId="837" xfId="0" applyFont="1" applyFill="1" applyBorder="1" applyAlignment="1">
      <alignment horizontal="center" vertical="center" wrapText="1"/>
    </xf>
    <xf numFmtId="0" fontId="170" fillId="2" borderId="841" xfId="0" applyFont="1" applyFill="1" applyBorder="1" applyAlignment="1">
      <alignment horizontal="center" vertical="center" wrapText="1"/>
    </xf>
    <xf numFmtId="0" fontId="170" fillId="2" borderId="842" xfId="0" applyFont="1" applyFill="1" applyBorder="1" applyAlignment="1">
      <alignment horizontal="center" vertical="center" wrapText="1"/>
    </xf>
    <xf numFmtId="0" fontId="170" fillId="2" borderId="846" xfId="0" applyFont="1" applyFill="1" applyBorder="1" applyAlignment="1">
      <alignment horizontal="center" vertical="center"/>
    </xf>
    <xf numFmtId="0" fontId="170" fillId="2" borderId="847" xfId="0" applyFont="1" applyFill="1" applyBorder="1" applyAlignment="1">
      <alignment horizontal="center" vertical="center"/>
    </xf>
    <xf numFmtId="0" fontId="170" fillId="2" borderId="848" xfId="0" applyFont="1" applyFill="1" applyBorder="1" applyAlignment="1">
      <alignment horizontal="center" vertical="center"/>
    </xf>
    <xf numFmtId="0" fontId="170" fillId="2" borderId="849" xfId="0" applyFont="1" applyFill="1" applyBorder="1" applyAlignment="1">
      <alignment horizontal="center" vertical="center"/>
    </xf>
    <xf numFmtId="0" fontId="170" fillId="2" borderId="850" xfId="0" applyFont="1" applyFill="1" applyBorder="1" applyAlignment="1">
      <alignment horizontal="center" vertical="center"/>
    </xf>
    <xf numFmtId="0" fontId="40" fillId="2" borderId="815" xfId="15" quotePrefix="1" applyFont="1" applyFill="1" applyBorder="1" applyAlignment="1">
      <alignment horizontal="center" vertical="center" wrapText="1"/>
    </xf>
    <xf numFmtId="0" fontId="40" fillId="2" borderId="848" xfId="15" quotePrefix="1" applyFont="1" applyFill="1" applyBorder="1" applyAlignment="1">
      <alignment horizontal="center" vertical="center" wrapText="1"/>
    </xf>
    <xf numFmtId="0" fontId="40" fillId="2" borderId="817" xfId="15" quotePrefix="1" applyFont="1" applyFill="1" applyBorder="1" applyAlignment="1">
      <alignment horizontal="center" vertical="center" wrapText="1"/>
    </xf>
    <xf numFmtId="0" fontId="40" fillId="2" borderId="847" xfId="15" quotePrefix="1" applyFont="1" applyFill="1" applyBorder="1" applyAlignment="1">
      <alignment horizontal="center" vertical="center" wrapText="1"/>
    </xf>
    <xf numFmtId="0" fontId="11" fillId="2" borderId="781" xfId="15" quotePrefix="1" applyFont="1" applyFill="1" applyBorder="1" applyAlignment="1">
      <alignment horizontal="center" vertical="center" wrapText="1"/>
    </xf>
    <xf numFmtId="0" fontId="11" fillId="2" borderId="820" xfId="15" quotePrefix="1" applyFont="1" applyFill="1" applyBorder="1" applyAlignment="1">
      <alignment horizontal="center" vertical="center" wrapText="1"/>
    </xf>
    <xf numFmtId="0" fontId="11" fillId="2" borderId="780" xfId="15" quotePrefix="1" applyFont="1" applyFill="1" applyBorder="1" applyAlignment="1">
      <alignment horizontal="center" vertical="center" wrapText="1"/>
    </xf>
    <xf numFmtId="0" fontId="11" fillId="2" borderId="831" xfId="13" quotePrefix="1" applyFont="1" applyFill="1" applyBorder="1" applyAlignment="1">
      <alignment horizontal="center" vertical="center" wrapText="1"/>
    </xf>
    <xf numFmtId="0" fontId="170" fillId="2" borderId="813" xfId="0" applyFont="1" applyFill="1" applyBorder="1" applyAlignment="1">
      <alignment horizontal="center" vertical="center" wrapText="1"/>
    </xf>
    <xf numFmtId="0" fontId="170" fillId="2" borderId="462" xfId="0" applyFont="1" applyFill="1" applyBorder="1" applyAlignment="1">
      <alignment horizontal="center" vertical="center" wrapText="1"/>
    </xf>
    <xf numFmtId="0" fontId="170" fillId="2" borderId="823" xfId="0" applyFont="1" applyFill="1" applyBorder="1" applyAlignment="1">
      <alignment horizontal="center" vertical="center" wrapText="1"/>
    </xf>
    <xf numFmtId="0" fontId="170" fillId="2" borderId="824" xfId="0" applyFont="1" applyFill="1" applyBorder="1" applyAlignment="1">
      <alignment horizontal="center" vertical="center" wrapText="1"/>
    </xf>
    <xf numFmtId="0" fontId="170" fillId="2" borderId="852" xfId="0" applyFont="1" applyFill="1" applyBorder="1" applyAlignment="1">
      <alignment horizontal="center" vertical="center" wrapText="1"/>
    </xf>
    <xf numFmtId="0" fontId="170" fillId="2" borderId="825" xfId="0" applyFont="1" applyFill="1" applyBorder="1" applyAlignment="1">
      <alignment horizontal="center" vertical="center" wrapText="1"/>
    </xf>
    <xf numFmtId="0" fontId="170" fillId="2" borderId="851" xfId="0" applyFont="1" applyFill="1" applyBorder="1" applyAlignment="1">
      <alignment horizontal="center" vertical="center"/>
    </xf>
    <xf numFmtId="0" fontId="170" fillId="2" borderId="819" xfId="0" applyFont="1" applyFill="1" applyBorder="1" applyAlignment="1">
      <alignment horizontal="center" vertical="center"/>
    </xf>
    <xf numFmtId="0" fontId="39" fillId="2" borderId="478" xfId="15" quotePrefix="1" applyFont="1" applyFill="1" applyBorder="1" applyAlignment="1">
      <alignment vertical="center" wrapText="1"/>
    </xf>
    <xf numFmtId="0" fontId="11" fillId="2" borderId="779" xfId="15" quotePrefix="1" applyFont="1" applyFill="1" applyBorder="1" applyAlignment="1">
      <alignment vertical="center" wrapText="1"/>
    </xf>
    <xf numFmtId="0" fontId="11" fillId="2" borderId="780" xfId="15" quotePrefix="1" applyFont="1" applyFill="1" applyBorder="1" applyAlignment="1">
      <alignment vertical="center" wrapText="1"/>
    </xf>
    <xf numFmtId="0" fontId="40" fillId="2" borderId="781" xfId="15" quotePrefix="1" applyFont="1" applyFill="1" applyBorder="1" applyAlignment="1">
      <alignment vertical="center" wrapText="1"/>
    </xf>
    <xf numFmtId="0" fontId="40" fillId="2" borderId="827" xfId="15" quotePrefix="1" applyFont="1" applyFill="1" applyBorder="1" applyAlignment="1">
      <alignment vertical="center" wrapText="1"/>
    </xf>
    <xf numFmtId="0" fontId="11" fillId="2" borderId="833" xfId="15" quotePrefix="1" applyFont="1" applyFill="1" applyBorder="1" applyAlignment="1">
      <alignment vertical="center" wrapText="1"/>
    </xf>
    <xf numFmtId="0" fontId="11" fillId="2" borderId="834" xfId="15" quotePrefix="1" applyFont="1" applyFill="1" applyBorder="1" applyAlignment="1">
      <alignment vertical="center" wrapText="1"/>
    </xf>
    <xf numFmtId="0" fontId="40" fillId="2" borderId="835" xfId="15" quotePrefix="1" applyFont="1" applyFill="1" applyBorder="1" applyAlignment="1">
      <alignment vertical="center" wrapText="1"/>
    </xf>
    <xf numFmtId="0" fontId="131" fillId="2" borderId="480" xfId="0" applyFont="1" applyFill="1" applyBorder="1" applyAlignment="1">
      <alignment horizontal="left" vertical="center" wrapText="1"/>
    </xf>
    <xf numFmtId="0" fontId="40" fillId="2" borderId="546" xfId="15" quotePrefix="1" applyFont="1" applyFill="1" applyBorder="1" applyAlignment="1">
      <alignment horizontal="center" vertical="center" wrapText="1"/>
    </xf>
    <xf numFmtId="0" fontId="131" fillId="2" borderId="510" xfId="0" applyFont="1" applyFill="1" applyBorder="1" applyAlignment="1">
      <alignment horizontal="center" vertical="center" wrapText="1"/>
    </xf>
    <xf numFmtId="0" fontId="131" fillId="2" borderId="547" xfId="0" applyFont="1" applyFill="1" applyBorder="1" applyAlignment="1">
      <alignment horizontal="center" vertical="center" wrapText="1"/>
    </xf>
    <xf numFmtId="0" fontId="131" fillId="2" borderId="505" xfId="0" applyFont="1" applyFill="1" applyBorder="1" applyAlignment="1">
      <alignment horizontal="center" vertical="center" wrapText="1"/>
    </xf>
    <xf numFmtId="0" fontId="131" fillId="2" borderId="502" xfId="0" applyFont="1" applyFill="1" applyBorder="1" applyAlignment="1">
      <alignment horizontal="center" vertical="center" wrapText="1"/>
    </xf>
    <xf numFmtId="0" fontId="11" fillId="2" borderId="815" xfId="13" quotePrefix="1" applyFont="1" applyFill="1" applyBorder="1" applyAlignment="1">
      <alignment horizontal="center" vertical="center" wrapText="1"/>
    </xf>
    <xf numFmtId="0" fontId="11" fillId="2" borderId="814" xfId="13" quotePrefix="1" applyFont="1" applyFill="1" applyBorder="1" applyAlignment="1">
      <alignment horizontal="center" vertical="center" wrapText="1"/>
    </xf>
    <xf numFmtId="0" fontId="43" fillId="2" borderId="814" xfId="0" applyFont="1" applyFill="1" applyBorder="1" applyAlignment="1">
      <alignment horizontal="left" vertical="center" wrapText="1"/>
    </xf>
    <xf numFmtId="0" fontId="11" fillId="2" borderId="828" xfId="13" quotePrefix="1" applyFont="1" applyFill="1" applyBorder="1" applyAlignment="1">
      <alignment vertical="center" wrapText="1"/>
    </xf>
    <xf numFmtId="0" fontId="11" fillId="2" borderId="830" xfId="13" quotePrefix="1" applyFont="1" applyFill="1" applyBorder="1" applyAlignment="1">
      <alignment vertical="center" wrapText="1"/>
    </xf>
    <xf numFmtId="0" fontId="11" fillId="2" borderId="832" xfId="13" quotePrefix="1" applyFont="1" applyFill="1" applyBorder="1" applyAlignment="1">
      <alignment vertical="center" wrapText="1"/>
    </xf>
    <xf numFmtId="0" fontId="11" fillId="2" borderId="814" xfId="13" quotePrefix="1" applyFont="1" applyFill="1" applyBorder="1" applyAlignment="1">
      <alignment vertical="center" wrapText="1"/>
    </xf>
    <xf numFmtId="0" fontId="40" fillId="2" borderId="830" xfId="13" quotePrefix="1" applyFont="1" applyFill="1" applyBorder="1" applyAlignment="1">
      <alignment vertical="center" wrapText="1"/>
    </xf>
    <xf numFmtId="0" fontId="40" fillId="2" borderId="816" xfId="13" quotePrefix="1" applyFont="1" applyFill="1" applyBorder="1" applyAlignment="1">
      <alignment vertical="center" wrapText="1"/>
    </xf>
    <xf numFmtId="0" fontId="131" fillId="2" borderId="506" xfId="0" applyFont="1" applyFill="1" applyBorder="1" applyAlignment="1">
      <alignment horizontal="center" vertical="center" wrapText="1"/>
    </xf>
    <xf numFmtId="0" fontId="11" fillId="2" borderId="822" xfId="15" quotePrefix="1" applyFont="1" applyFill="1" applyBorder="1" applyAlignment="1">
      <alignment horizontal="center" vertical="center" wrapText="1"/>
    </xf>
    <xf numFmtId="0" fontId="11" fillId="2" borderId="824" xfId="15" quotePrefix="1" applyFont="1" applyFill="1" applyBorder="1" applyAlignment="1">
      <alignment horizontal="center" vertical="center" wrapText="1"/>
    </xf>
    <xf numFmtId="0" fontId="40" fillId="2" borderId="480" xfId="13" quotePrefix="1" applyFont="1" applyFill="1" applyBorder="1" applyAlignment="1">
      <alignment horizontal="center" vertical="center" wrapText="1"/>
    </xf>
    <xf numFmtId="0" fontId="40" fillId="2" borderId="505" xfId="13" quotePrefix="1" applyFont="1" applyFill="1" applyBorder="1" applyAlignment="1">
      <alignment horizontal="center" vertical="center" wrapText="1"/>
    </xf>
    <xf numFmtId="0" fontId="40" fillId="2" borderId="502" xfId="13" quotePrefix="1" applyFont="1" applyFill="1" applyBorder="1" applyAlignment="1">
      <alignment horizontal="center" vertical="center" wrapText="1"/>
    </xf>
    <xf numFmtId="0" fontId="40" fillId="2" borderId="506" xfId="13" quotePrefix="1" applyFont="1" applyFill="1" applyBorder="1" applyAlignment="1">
      <alignment horizontal="center" vertical="center" wrapText="1"/>
    </xf>
    <xf numFmtId="0" fontId="131" fillId="2" borderId="828" xfId="0" applyFont="1" applyFill="1" applyBorder="1" applyAlignment="1">
      <alignment horizontal="center" vertical="center" wrapText="1"/>
    </xf>
    <xf numFmtId="0" fontId="131" fillId="2" borderId="830" xfId="0" applyFont="1" applyFill="1" applyBorder="1" applyAlignment="1">
      <alignment horizontal="center" vertical="center" wrapText="1"/>
    </xf>
    <xf numFmtId="0" fontId="131" fillId="2" borderId="831" xfId="0" applyFont="1" applyFill="1" applyBorder="1" applyAlignment="1">
      <alignment horizontal="center" vertical="center" wrapText="1"/>
    </xf>
    <xf numFmtId="0" fontId="11" fillId="2" borderId="823" xfId="15" quotePrefix="1" applyFont="1" applyFill="1" applyBorder="1" applyAlignment="1">
      <alignment horizontal="center" vertical="center" wrapText="1"/>
    </xf>
    <xf numFmtId="0" fontId="131" fillId="2" borderId="822" xfId="0" applyFont="1" applyFill="1" applyBorder="1" applyAlignment="1">
      <alignment horizontal="center" vertical="center"/>
    </xf>
    <xf numFmtId="0" fontId="131" fillId="2" borderId="823" xfId="0" applyFont="1" applyFill="1" applyBorder="1" applyAlignment="1">
      <alignment horizontal="center" vertical="center"/>
    </xf>
    <xf numFmtId="0" fontId="131" fillId="2" borderId="824" xfId="0" applyFont="1" applyFill="1" applyBorder="1" applyAlignment="1">
      <alignment horizontal="center" vertical="center"/>
    </xf>
    <xf numFmtId="0" fontId="129" fillId="5" borderId="0" xfId="0" applyFont="1" applyFill="1" applyBorder="1" applyAlignment="1">
      <alignment horizontal="center" wrapText="1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13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854" xfId="13" quotePrefix="1" applyFont="1" applyFill="1" applyBorder="1" applyAlignment="1">
      <alignment horizontal="center" vertical="center" wrapText="1"/>
    </xf>
    <xf numFmtId="0" fontId="11" fillId="0" borderId="480" xfId="11" quotePrefix="1" applyFont="1" applyFill="1" applyBorder="1" applyAlignment="1">
      <alignment horizontal="center" vertical="center" textRotation="255" wrapText="1"/>
    </xf>
    <xf numFmtId="0" fontId="40" fillId="0" borderId="855" xfId="13" quotePrefix="1" applyFont="1" applyFill="1" applyBorder="1" applyAlignment="1">
      <alignment vertical="center" wrapText="1"/>
    </xf>
    <xf numFmtId="0" fontId="40" fillId="0" borderId="856" xfId="13" quotePrefix="1" applyFont="1" applyFill="1" applyBorder="1" applyAlignment="1">
      <alignment vertical="center" wrapText="1"/>
    </xf>
    <xf numFmtId="0" fontId="11" fillId="0" borderId="857" xfId="13" quotePrefix="1" applyFont="1" applyFill="1" applyBorder="1" applyAlignment="1">
      <alignment vertical="center" wrapText="1"/>
    </xf>
    <xf numFmtId="0" fontId="40" fillId="0" borderId="859" xfId="13" quotePrefix="1" applyFont="1" applyFill="1" applyBorder="1" applyAlignment="1">
      <alignment vertical="center" wrapText="1"/>
    </xf>
    <xf numFmtId="0" fontId="11" fillId="0" borderId="861" xfId="13" quotePrefix="1" applyFont="1" applyFill="1" applyBorder="1" applyAlignment="1">
      <alignment vertical="center" wrapText="1"/>
    </xf>
    <xf numFmtId="0" fontId="11" fillId="0" borderId="862" xfId="13" quotePrefix="1" applyFont="1" applyFill="1" applyBorder="1" applyAlignment="1">
      <alignment vertical="center" wrapText="1"/>
    </xf>
    <xf numFmtId="0" fontId="40" fillId="0" borderId="861" xfId="13" quotePrefix="1" applyFont="1" applyFill="1" applyBorder="1" applyAlignment="1">
      <alignment vertical="center" wrapText="1"/>
    </xf>
    <xf numFmtId="0" fontId="11" fillId="5" borderId="869" xfId="15" quotePrefix="1" applyFont="1" applyFill="1" applyBorder="1" applyAlignment="1">
      <alignment horizontal="center" vertical="center" wrapText="1"/>
    </xf>
    <xf numFmtId="0" fontId="11" fillId="5" borderId="870" xfId="15" quotePrefix="1" applyFont="1" applyFill="1" applyBorder="1" applyAlignment="1">
      <alignment horizontal="center" vertical="center" wrapText="1"/>
    </xf>
    <xf numFmtId="0" fontId="11" fillId="5" borderId="864" xfId="15" quotePrefix="1" applyFont="1" applyFill="1" applyBorder="1" applyAlignment="1">
      <alignment horizontal="center" vertical="center" wrapText="1"/>
    </xf>
    <xf numFmtId="0" fontId="11" fillId="5" borderId="863" xfId="13" quotePrefix="1" applyFont="1" applyFill="1" applyBorder="1" applyAlignment="1">
      <alignment horizontal="center" vertical="center" wrapText="1"/>
    </xf>
    <xf numFmtId="0" fontId="11" fillId="5" borderId="854" xfId="13" quotePrefix="1" applyFont="1" applyFill="1" applyBorder="1" applyAlignment="1">
      <alignment horizontal="center" vertical="center" wrapText="1"/>
    </xf>
    <xf numFmtId="0" fontId="11" fillId="5" borderId="870" xfId="13" quotePrefix="1" applyFont="1" applyFill="1" applyBorder="1" applyAlignment="1">
      <alignment horizontal="center" vertical="center" wrapText="1"/>
    </xf>
    <xf numFmtId="0" fontId="11" fillId="5" borderId="864" xfId="13" quotePrefix="1" applyFont="1" applyFill="1" applyBorder="1" applyAlignment="1">
      <alignment horizontal="center" vertical="center" wrapText="1"/>
    </xf>
    <xf numFmtId="0" fontId="131" fillId="5" borderId="863" xfId="0" applyFont="1" applyFill="1" applyBorder="1" applyAlignment="1">
      <alignment horizontal="center" vertical="center"/>
    </xf>
    <xf numFmtId="0" fontId="131" fillId="5" borderId="854" xfId="0" applyFont="1" applyFill="1" applyBorder="1" applyAlignment="1">
      <alignment horizontal="center" vertical="center"/>
    </xf>
    <xf numFmtId="0" fontId="131" fillId="5" borderId="870" xfId="0" applyFont="1" applyFill="1" applyBorder="1" applyAlignment="1">
      <alignment horizontal="center" vertical="center"/>
    </xf>
    <xf numFmtId="0" fontId="131" fillId="5" borderId="864" xfId="0" applyFont="1" applyFill="1" applyBorder="1" applyAlignment="1">
      <alignment horizontal="center" vertical="center"/>
    </xf>
    <xf numFmtId="0" fontId="40" fillId="0" borderId="871" xfId="15" quotePrefix="1" applyFont="1" applyFill="1" applyBorder="1" applyAlignment="1">
      <alignment horizontal="center" vertical="center" wrapText="1"/>
    </xf>
    <xf numFmtId="0" fontId="40" fillId="0" borderId="872" xfId="15" quotePrefix="1" applyFont="1" applyFill="1" applyBorder="1" applyAlignment="1">
      <alignment horizontal="center" vertical="center" wrapText="1"/>
    </xf>
    <xf numFmtId="0" fontId="40" fillId="0" borderId="873" xfId="15" quotePrefix="1" applyFont="1" applyFill="1" applyBorder="1" applyAlignment="1">
      <alignment horizontal="center" vertical="center" wrapText="1"/>
    </xf>
    <xf numFmtId="0" fontId="11" fillId="0" borderId="863" xfId="13" quotePrefix="1" applyFont="1" applyFill="1" applyBorder="1" applyAlignment="1">
      <alignment horizontal="center" vertical="center" wrapText="1"/>
    </xf>
    <xf numFmtId="0" fontId="11" fillId="0" borderId="877" xfId="13" quotePrefix="1" applyFont="1" applyFill="1" applyBorder="1" applyAlignment="1">
      <alignment vertical="center" wrapText="1"/>
    </xf>
    <xf numFmtId="0" fontId="40" fillId="0" borderId="879" xfId="15" quotePrefix="1" applyFont="1" applyFill="1" applyBorder="1" applyAlignment="1">
      <alignment horizontal="center" vertical="center" wrapText="1"/>
    </xf>
    <xf numFmtId="0" fontId="40" fillId="0" borderId="861" xfId="15" quotePrefix="1" applyFont="1" applyFill="1" applyBorder="1" applyAlignment="1">
      <alignment horizontal="center" vertical="center" wrapText="1"/>
    </xf>
    <xf numFmtId="0" fontId="40" fillId="0" borderId="880" xfId="15" quotePrefix="1" applyFont="1" applyFill="1" applyBorder="1" applyAlignment="1">
      <alignment horizontal="center" vertical="center" wrapText="1"/>
    </xf>
    <xf numFmtId="0" fontId="40" fillId="0" borderId="881" xfId="15" quotePrefix="1" applyFont="1" applyFill="1" applyBorder="1" applyAlignment="1">
      <alignment horizontal="center" vertical="center" wrapText="1"/>
    </xf>
    <xf numFmtId="0" fontId="11" fillId="0" borderId="864" xfId="13" quotePrefix="1" applyFont="1" applyFill="1" applyBorder="1" applyAlignment="1">
      <alignment horizontal="center" vertical="center" wrapText="1"/>
    </xf>
    <xf numFmtId="0" fontId="11" fillId="0" borderId="870" xfId="13" quotePrefix="1" applyFont="1" applyFill="1" applyBorder="1" applyAlignment="1">
      <alignment horizontal="center" vertical="center" wrapText="1"/>
    </xf>
    <xf numFmtId="0" fontId="40" fillId="0" borderId="883" xfId="13" quotePrefix="1" applyFont="1" applyFill="1" applyBorder="1" applyAlignment="1">
      <alignment vertical="center" wrapText="1"/>
    </xf>
    <xf numFmtId="0" fontId="11" fillId="0" borderId="883" xfId="13" quotePrefix="1" applyFont="1" applyFill="1" applyBorder="1" applyAlignment="1">
      <alignment vertical="center" wrapText="1"/>
    </xf>
    <xf numFmtId="0" fontId="11" fillId="0" borderId="885" xfId="13" quotePrefix="1" applyFont="1" applyFill="1" applyBorder="1" applyAlignment="1">
      <alignment horizontal="center" vertical="center" wrapText="1"/>
    </xf>
    <xf numFmtId="0" fontId="11" fillId="0" borderId="162" xfId="11" quotePrefix="1" applyFont="1" applyFill="1" applyBorder="1" applyAlignment="1">
      <alignment horizontal="center" vertical="center" textRotation="255" wrapText="1"/>
    </xf>
    <xf numFmtId="0" fontId="40" fillId="0" borderId="874" xfId="15" quotePrefix="1" applyFont="1" applyFill="1" applyBorder="1" applyAlignment="1">
      <alignment horizontal="center" vertical="center" wrapText="1"/>
    </xf>
    <xf numFmtId="0" fontId="40" fillId="0" borderId="507" xfId="15" quotePrefix="1" applyFont="1" applyFill="1" applyBorder="1" applyAlignment="1">
      <alignment horizontal="center" vertical="center" wrapText="1"/>
    </xf>
    <xf numFmtId="0" fontId="40" fillId="0" borderId="875" xfId="15" quotePrefix="1" applyFont="1" applyFill="1" applyBorder="1" applyAlignment="1">
      <alignment horizontal="center" vertical="center" wrapText="1"/>
    </xf>
    <xf numFmtId="0" fontId="57" fillId="0" borderId="872" xfId="15" quotePrefix="1" applyFont="1" applyFill="1" applyBorder="1" applyAlignment="1">
      <alignment horizontal="center" vertical="center" wrapText="1"/>
    </xf>
    <xf numFmtId="0" fontId="40" fillId="0" borderId="868" xfId="15" quotePrefix="1" applyFont="1" applyFill="1" applyBorder="1" applyAlignment="1">
      <alignment horizontal="center" vertical="center" wrapText="1"/>
    </xf>
    <xf numFmtId="0" fontId="40" fillId="0" borderId="826" xfId="15" quotePrefix="1" applyFont="1" applyFill="1" applyBorder="1" applyAlignment="1">
      <alignment horizontal="center" vertical="center" wrapText="1"/>
    </xf>
    <xf numFmtId="0" fontId="57" fillId="0" borderId="780" xfId="15" quotePrefix="1" applyFont="1" applyFill="1" applyBorder="1" applyAlignment="1">
      <alignment horizontal="center" vertical="center" wrapText="1"/>
    </xf>
    <xf numFmtId="0" fontId="40" fillId="0" borderId="781" xfId="15" quotePrefix="1" applyFont="1" applyFill="1" applyBorder="1" applyAlignment="1">
      <alignment horizontal="center" vertical="center" wrapText="1"/>
    </xf>
    <xf numFmtId="0" fontId="57" fillId="0" borderId="871" xfId="15" quotePrefix="1" applyFont="1" applyFill="1" applyBorder="1" applyAlignment="1">
      <alignment horizontal="center" vertical="center" wrapText="1"/>
    </xf>
    <xf numFmtId="0" fontId="40" fillId="0" borderId="39" xfId="15" quotePrefix="1" applyFont="1" applyFill="1" applyBorder="1" applyAlignment="1">
      <alignment horizontal="center" vertical="center" wrapText="1"/>
    </xf>
    <xf numFmtId="0" fontId="40" fillId="0" borderId="547" xfId="15" quotePrefix="1" applyFont="1" applyFill="1" applyBorder="1" applyAlignment="1">
      <alignment horizontal="center" vertical="center" wrapText="1"/>
    </xf>
    <xf numFmtId="0" fontId="11" fillId="0" borderId="863" xfId="15" quotePrefix="1" applyFont="1" applyFill="1" applyBorder="1" applyAlignment="1">
      <alignment horizontal="center" vertical="center" wrapText="1"/>
    </xf>
    <xf numFmtId="0" fontId="11" fillId="0" borderId="854" xfId="15" quotePrefix="1" applyFont="1" applyFill="1" applyBorder="1" applyAlignment="1">
      <alignment horizontal="center" vertical="center" wrapText="1"/>
    </xf>
    <xf numFmtId="0" fontId="11" fillId="0" borderId="864" xfId="15" quotePrefix="1" applyFont="1" applyFill="1" applyBorder="1" applyAlignment="1">
      <alignment horizontal="center" vertical="center" wrapText="1"/>
    </xf>
    <xf numFmtId="0" fontId="11" fillId="0" borderId="865" xfId="15" quotePrefix="1" applyFont="1" applyFill="1" applyBorder="1" applyAlignment="1">
      <alignment horizontal="center" vertical="center" wrapText="1"/>
    </xf>
    <xf numFmtId="0" fontId="11" fillId="0" borderId="856" xfId="15" quotePrefix="1" applyFont="1" applyFill="1" applyBorder="1" applyAlignment="1">
      <alignment horizontal="center" vertical="center" wrapText="1"/>
    </xf>
    <xf numFmtId="0" fontId="11" fillId="0" borderId="883" xfId="15" quotePrefix="1" applyFont="1" applyFill="1" applyBorder="1" applyAlignment="1">
      <alignment horizontal="center" vertical="center" wrapText="1"/>
    </xf>
    <xf numFmtId="0" fontId="11" fillId="0" borderId="859" xfId="15" quotePrefix="1" applyFont="1" applyFill="1" applyBorder="1" applyAlignment="1">
      <alignment horizontal="center" vertical="center" wrapText="1"/>
    </xf>
    <xf numFmtId="0" fontId="11" fillId="0" borderId="882" xfId="15" quotePrefix="1" applyFont="1" applyFill="1" applyBorder="1" applyAlignment="1">
      <alignment horizontal="center" vertical="center" wrapText="1"/>
    </xf>
    <xf numFmtId="0" fontId="11" fillId="0" borderId="878" xfId="15" quotePrefix="1" applyFont="1" applyFill="1" applyBorder="1" applyAlignment="1">
      <alignment horizontal="center" vertical="center" wrapText="1"/>
    </xf>
    <xf numFmtId="0" fontId="40" fillId="0" borderId="826" xfId="13" quotePrefix="1" applyFont="1" applyFill="1" applyBorder="1" applyAlignment="1">
      <alignment horizontal="center" vertical="center" wrapText="1"/>
    </xf>
    <xf numFmtId="0" fontId="40" fillId="0" borderId="780" xfId="13" quotePrefix="1" applyFont="1" applyFill="1" applyBorder="1" applyAlignment="1">
      <alignment horizontal="center" vertical="center" wrapText="1"/>
    </xf>
    <xf numFmtId="0" fontId="40" fillId="0" borderId="827" xfId="13" quotePrefix="1" applyFont="1" applyFill="1" applyBorder="1" applyAlignment="1">
      <alignment horizontal="center" vertical="center" wrapText="1"/>
    </xf>
    <xf numFmtId="0" fontId="40" fillId="0" borderId="879" xfId="13" quotePrefix="1" applyFont="1" applyFill="1" applyBorder="1" applyAlignment="1">
      <alignment horizontal="center" vertical="center" wrapText="1"/>
    </xf>
    <xf numFmtId="0" fontId="40" fillId="0" borderId="861" xfId="13" quotePrefix="1" applyFont="1" applyFill="1" applyBorder="1" applyAlignment="1">
      <alignment horizontal="center" vertical="center" wrapText="1"/>
    </xf>
    <xf numFmtId="0" fontId="40" fillId="0" borderId="884" xfId="13" quotePrefix="1" applyFont="1" applyFill="1" applyBorder="1" applyAlignment="1">
      <alignment horizontal="center" vertical="center" wrapText="1"/>
    </xf>
    <xf numFmtId="0" fontId="40" fillId="0" borderId="860" xfId="13" quotePrefix="1" applyFont="1" applyFill="1" applyBorder="1" applyAlignment="1">
      <alignment horizontal="center" vertical="center" wrapText="1"/>
    </xf>
    <xf numFmtId="0" fontId="40" fillId="0" borderId="862" xfId="13" quotePrefix="1" applyFont="1" applyFill="1" applyBorder="1" applyAlignment="1">
      <alignment horizontal="center" vertical="center" wrapText="1"/>
    </xf>
    <xf numFmtId="0" fontId="40" fillId="0" borderId="877" xfId="13" quotePrefix="1" applyFont="1" applyFill="1" applyBorder="1" applyAlignment="1">
      <alignment horizontal="center" vertical="center" wrapText="1"/>
    </xf>
    <xf numFmtId="0" fontId="40" fillId="0" borderId="621" xfId="15" quotePrefix="1" applyFont="1" applyFill="1" applyBorder="1" applyAlignment="1">
      <alignment horizontal="center" vertical="center" wrapText="1"/>
    </xf>
    <xf numFmtId="0" fontId="40" fillId="0" borderId="867" xfId="15" quotePrefix="1" applyFont="1" applyFill="1" applyBorder="1" applyAlignment="1">
      <alignment horizontal="center" vertical="center" wrapText="1"/>
    </xf>
    <xf numFmtId="0" fontId="40" fillId="9" borderId="886" xfId="0" applyFont="1" applyFill="1" applyBorder="1" applyAlignment="1">
      <alignment horizontal="center" vertical="center" wrapText="1"/>
    </xf>
    <xf numFmtId="0" fontId="11" fillId="9" borderId="886" xfId="0" applyFont="1" applyFill="1" applyBorder="1" applyAlignment="1">
      <alignment horizontal="center" vertical="center" wrapText="1"/>
    </xf>
    <xf numFmtId="0" fontId="40" fillId="9" borderId="887" xfId="0" applyFont="1" applyFill="1" applyBorder="1" applyAlignment="1">
      <alignment horizontal="center" vertical="center" wrapText="1"/>
    </xf>
    <xf numFmtId="0" fontId="40" fillId="9" borderId="888" xfId="0" applyFont="1" applyFill="1" applyBorder="1" applyAlignment="1">
      <alignment horizontal="center" vertical="center" wrapText="1"/>
    </xf>
    <xf numFmtId="0" fontId="11" fillId="9" borderId="889" xfId="0" applyFont="1" applyFill="1" applyBorder="1" applyAlignment="1">
      <alignment horizontal="center" vertical="center" wrapText="1"/>
    </xf>
    <xf numFmtId="0" fontId="11" fillId="9" borderId="890" xfId="0" applyFont="1" applyFill="1" applyBorder="1" applyAlignment="1">
      <alignment horizontal="center" vertical="center" wrapText="1"/>
    </xf>
    <xf numFmtId="0" fontId="11" fillId="9" borderId="891" xfId="0" applyFont="1" applyFill="1" applyBorder="1" applyAlignment="1">
      <alignment horizontal="center" vertical="center" wrapText="1"/>
    </xf>
    <xf numFmtId="0" fontId="11" fillId="9" borderId="892" xfId="0" applyFont="1" applyFill="1" applyBorder="1" applyAlignment="1">
      <alignment horizontal="center" vertical="center" wrapText="1"/>
    </xf>
    <xf numFmtId="0" fontId="11" fillId="9" borderId="893" xfId="0" applyFont="1" applyFill="1" applyBorder="1" applyAlignment="1">
      <alignment horizontal="center" vertical="center" wrapText="1"/>
    </xf>
    <xf numFmtId="0" fontId="11" fillId="9" borderId="894" xfId="0" applyFont="1" applyFill="1" applyBorder="1" applyAlignment="1">
      <alignment horizontal="center" vertical="center" wrapText="1"/>
    </xf>
    <xf numFmtId="0" fontId="11" fillId="9" borderId="895" xfId="0" applyFont="1" applyFill="1" applyBorder="1" applyAlignment="1">
      <alignment horizontal="center" vertical="center" wrapText="1"/>
    </xf>
    <xf numFmtId="0" fontId="11" fillId="9" borderId="896" xfId="0" applyFont="1" applyFill="1" applyBorder="1" applyAlignment="1">
      <alignment horizontal="center" vertical="center" wrapText="1"/>
    </xf>
    <xf numFmtId="0" fontId="11" fillId="9" borderId="897" xfId="0" applyFont="1" applyFill="1" applyBorder="1" applyAlignment="1">
      <alignment horizontal="center" vertical="center" wrapText="1"/>
    </xf>
    <xf numFmtId="0" fontId="40" fillId="9" borderId="892" xfId="0" applyFont="1" applyFill="1" applyBorder="1" applyAlignment="1">
      <alignment horizontal="center" vertical="center" wrapText="1"/>
    </xf>
    <xf numFmtId="0" fontId="40" fillId="9" borderId="890" xfId="0" applyFont="1" applyFill="1" applyBorder="1" applyAlignment="1">
      <alignment horizontal="center" vertical="center" wrapText="1"/>
    </xf>
    <xf numFmtId="0" fontId="40" fillId="9" borderId="889" xfId="0" applyFont="1" applyFill="1" applyBorder="1" applyAlignment="1">
      <alignment horizontal="center" vertical="center" wrapText="1"/>
    </xf>
    <xf numFmtId="0" fontId="40" fillId="9" borderId="762" xfId="0" applyFont="1" applyFill="1" applyBorder="1" applyAlignment="1">
      <alignment horizontal="center" vertical="center"/>
    </xf>
    <xf numFmtId="0" fontId="40" fillId="0" borderId="898" xfId="0" applyFont="1" applyFill="1" applyBorder="1" applyAlignment="1">
      <alignment horizontal="center" vertical="center"/>
    </xf>
    <xf numFmtId="0" fontId="40" fillId="0" borderId="760" xfId="0" applyFont="1" applyFill="1" applyBorder="1" applyAlignment="1">
      <alignment horizontal="center" vertical="center" wrapText="1"/>
    </xf>
    <xf numFmtId="0" fontId="40" fillId="0" borderId="762" xfId="0" applyFont="1" applyFill="1" applyBorder="1" applyAlignment="1">
      <alignment horizontal="center" vertical="center"/>
    </xf>
    <xf numFmtId="0" fontId="40" fillId="9" borderId="760" xfId="0" applyFont="1" applyFill="1" applyBorder="1" applyAlignment="1">
      <alignment horizontal="center" vertical="center" wrapText="1"/>
    </xf>
    <xf numFmtId="0" fontId="40" fillId="9" borderId="898" xfId="0" applyFont="1" applyFill="1" applyBorder="1" applyAlignment="1">
      <alignment horizontal="center" vertical="center"/>
    </xf>
    <xf numFmtId="0" fontId="40" fillId="9" borderId="899" xfId="0" applyFont="1" applyFill="1" applyBorder="1" applyAlignment="1">
      <alignment horizontal="center" vertical="center"/>
    </xf>
    <xf numFmtId="0" fontId="40" fillId="9" borderId="900" xfId="0" applyFont="1" applyFill="1" applyBorder="1" applyAlignment="1">
      <alignment horizontal="center" vertical="center"/>
    </xf>
    <xf numFmtId="0" fontId="40" fillId="9" borderId="901" xfId="0" applyFont="1" applyFill="1" applyBorder="1" applyAlignment="1">
      <alignment horizontal="center" vertical="center"/>
    </xf>
    <xf numFmtId="0" fontId="40" fillId="9" borderId="902" xfId="0" applyFont="1" applyFill="1" applyBorder="1" applyAlignment="1">
      <alignment horizontal="center" vertical="center" wrapText="1"/>
    </xf>
    <xf numFmtId="0" fontId="40" fillId="9" borderId="759" xfId="0" applyFont="1" applyFill="1" applyBorder="1" applyAlignment="1">
      <alignment horizontal="center" vertical="center"/>
    </xf>
    <xf numFmtId="0" fontId="40" fillId="9" borderId="903" xfId="0" applyFont="1" applyFill="1" applyBorder="1" applyAlignment="1">
      <alignment horizontal="center" vertical="center" wrapText="1"/>
    </xf>
    <xf numFmtId="0" fontId="139" fillId="9" borderId="759" xfId="0" applyFont="1" applyFill="1" applyBorder="1" applyAlignment="1">
      <alignment horizontal="center" vertical="center"/>
    </xf>
    <xf numFmtId="0" fontId="139" fillId="9" borderId="898" xfId="0" applyFont="1" applyFill="1" applyBorder="1" applyAlignment="1">
      <alignment horizontal="center" vertical="center"/>
    </xf>
    <xf numFmtId="0" fontId="40" fillId="9" borderId="888" xfId="0" applyFont="1" applyFill="1" applyBorder="1" applyAlignment="1">
      <alignment horizontal="center" vertical="center"/>
    </xf>
    <xf numFmtId="0" fontId="139" fillId="9" borderId="888" xfId="0" applyFont="1" applyFill="1" applyBorder="1" applyAlignment="1">
      <alignment horizontal="center" vertical="center"/>
    </xf>
    <xf numFmtId="0" fontId="139" fillId="9" borderId="901" xfId="0" applyFont="1" applyFill="1" applyBorder="1" applyAlignment="1">
      <alignment horizontal="center" vertical="center"/>
    </xf>
    <xf numFmtId="0" fontId="11" fillId="9" borderId="904" xfId="0" applyFont="1" applyFill="1" applyBorder="1" applyAlignment="1">
      <alignment horizontal="center" vertical="center" wrapText="1"/>
    </xf>
    <xf numFmtId="0" fontId="11" fillId="9" borderId="905" xfId="0" applyFont="1" applyFill="1" applyBorder="1" applyAlignment="1">
      <alignment horizontal="center" vertical="center" wrapText="1"/>
    </xf>
    <xf numFmtId="0" fontId="36" fillId="5" borderId="854" xfId="11" quotePrefix="1" applyFont="1" applyFill="1" applyBorder="1" applyAlignment="1">
      <alignment horizontal="center" vertical="center" wrapText="1"/>
    </xf>
    <xf numFmtId="0" fontId="37" fillId="5" borderId="854" xfId="11" quotePrefix="1" applyFont="1" applyFill="1" applyBorder="1" applyAlignment="1">
      <alignment horizontal="center" vertical="center" wrapText="1"/>
    </xf>
    <xf numFmtId="0" fontId="38" fillId="5" borderId="864" xfId="11" quotePrefix="1" applyFont="1" applyFill="1" applyBorder="1" applyAlignment="1">
      <alignment horizontal="center" vertical="center" wrapText="1"/>
    </xf>
    <xf numFmtId="0" fontId="39" fillId="5" borderId="478" xfId="15" quotePrefix="1" applyFont="1" applyFill="1" applyBorder="1" applyAlignment="1">
      <alignment vertical="center" wrapText="1"/>
    </xf>
    <xf numFmtId="0" fontId="11" fillId="5" borderId="480" xfId="15" quotePrefix="1" applyFont="1" applyFill="1" applyBorder="1" applyAlignment="1">
      <alignment vertical="center" wrapText="1"/>
    </xf>
    <xf numFmtId="0" fontId="131" fillId="5" borderId="480" xfId="0" applyFont="1" applyFill="1" applyBorder="1" applyAlignment="1">
      <alignment horizontal="left" vertical="center" wrapText="1"/>
    </xf>
    <xf numFmtId="0" fontId="117" fillId="5" borderId="908" xfId="15" applyFont="1" applyFill="1" applyBorder="1" applyAlignment="1">
      <alignment vertical="center" wrapText="1"/>
    </xf>
    <xf numFmtId="0" fontId="40" fillId="0" borderId="884" xfId="15" quotePrefix="1" applyFont="1" applyFill="1" applyBorder="1" applyAlignment="1">
      <alignment horizontal="center" vertical="center" wrapText="1"/>
    </xf>
    <xf numFmtId="0" fontId="40" fillId="0" borderId="877" xfId="15" quotePrefix="1" applyFont="1" applyFill="1" applyBorder="1" applyAlignment="1">
      <alignment horizontal="center" vertical="center" wrapText="1"/>
    </xf>
    <xf numFmtId="0" fontId="131" fillId="5" borderId="860" xfId="0" applyFont="1" applyFill="1" applyBorder="1" applyAlignment="1">
      <alignment horizontal="center" vertical="center" wrapText="1"/>
    </xf>
    <xf numFmtId="0" fontId="131" fillId="5" borderId="862" xfId="0" applyFont="1" applyFill="1" applyBorder="1" applyAlignment="1">
      <alignment horizontal="center" vertical="center" wrapText="1"/>
    </xf>
    <xf numFmtId="0" fontId="131" fillId="5" borderId="909" xfId="0" applyFont="1" applyFill="1" applyBorder="1" applyAlignment="1">
      <alignment horizontal="center" vertical="center" wrapText="1"/>
    </xf>
    <xf numFmtId="0" fontId="131" fillId="5" borderId="910" xfId="0" applyFont="1" applyFill="1" applyBorder="1" applyAlignment="1">
      <alignment horizontal="center" vertical="center" wrapText="1"/>
    </xf>
    <xf numFmtId="0" fontId="40" fillId="5" borderId="871" xfId="15" quotePrefix="1" applyFont="1" applyFill="1" applyBorder="1" applyAlignment="1">
      <alignment horizontal="center" vertical="center" wrapText="1"/>
    </xf>
    <xf numFmtId="0" fontId="40" fillId="5" borderId="872" xfId="15" quotePrefix="1" applyFont="1" applyFill="1" applyBorder="1" applyAlignment="1">
      <alignment horizontal="center" vertical="center" wrapText="1"/>
    </xf>
    <xf numFmtId="0" fontId="40" fillId="5" borderId="873" xfId="15" quotePrefix="1" applyFont="1" applyFill="1" applyBorder="1" applyAlignment="1">
      <alignment horizontal="center" vertical="center" wrapText="1"/>
    </xf>
    <xf numFmtId="0" fontId="131" fillId="5" borderId="865" xfId="0" applyFont="1" applyFill="1" applyBorder="1" applyAlignment="1">
      <alignment horizontal="left" vertical="center" wrapText="1"/>
    </xf>
    <xf numFmtId="0" fontId="11" fillId="5" borderId="859" xfId="13" quotePrefix="1" applyFont="1" applyFill="1" applyBorder="1" applyAlignment="1">
      <alignment horizontal="center" vertical="center" wrapText="1"/>
    </xf>
    <xf numFmtId="0" fontId="11" fillId="5" borderId="855" xfId="13" quotePrefix="1" applyFont="1" applyFill="1" applyBorder="1" applyAlignment="1">
      <alignment horizontal="center" vertical="center" wrapText="1"/>
    </xf>
    <xf numFmtId="0" fontId="11" fillId="5" borderId="815" xfId="13" quotePrefix="1" applyFont="1" applyFill="1" applyBorder="1" applyAlignment="1">
      <alignment horizontal="center" vertical="center" wrapText="1"/>
    </xf>
    <xf numFmtId="0" fontId="11" fillId="5" borderId="865" xfId="13" quotePrefix="1" applyFont="1" applyFill="1" applyBorder="1" applyAlignment="1">
      <alignment horizontal="center" vertical="center" wrapText="1"/>
    </xf>
    <xf numFmtId="0" fontId="11" fillId="5" borderId="907" xfId="13" quotePrefix="1" applyFont="1" applyFill="1" applyBorder="1" applyAlignment="1">
      <alignment horizontal="center" vertical="center" wrapText="1"/>
    </xf>
    <xf numFmtId="0" fontId="43" fillId="5" borderId="865" xfId="0" applyFont="1" applyFill="1" applyBorder="1" applyAlignment="1">
      <alignment horizontal="left" vertical="center" wrapText="1"/>
    </xf>
    <xf numFmtId="0" fontId="11" fillId="5" borderId="859" xfId="13" quotePrefix="1" applyFont="1" applyFill="1" applyBorder="1" applyAlignment="1">
      <alignment vertical="center" wrapText="1"/>
    </xf>
    <xf numFmtId="0" fontId="11" fillId="5" borderId="856" xfId="13" quotePrefix="1" applyFont="1" applyFill="1" applyBorder="1" applyAlignment="1">
      <alignment vertical="center" wrapText="1"/>
    </xf>
    <xf numFmtId="0" fontId="11" fillId="5" borderId="858" xfId="13" quotePrefix="1" applyFont="1" applyFill="1" applyBorder="1" applyAlignment="1">
      <alignment vertical="center" wrapText="1"/>
    </xf>
    <xf numFmtId="0" fontId="40" fillId="5" borderId="856" xfId="13" quotePrefix="1" applyFont="1" applyFill="1" applyBorder="1" applyAlignment="1">
      <alignment horizontal="center" vertical="center" wrapText="1"/>
    </xf>
    <xf numFmtId="0" fontId="40" fillId="5" borderId="907" xfId="13" quotePrefix="1" applyFont="1" applyFill="1" applyBorder="1" applyAlignment="1">
      <alignment horizontal="center" vertical="center" wrapText="1"/>
    </xf>
    <xf numFmtId="0" fontId="40" fillId="5" borderId="348" xfId="15" applyFont="1" applyFill="1" applyBorder="1" applyAlignment="1">
      <alignment vertical="center" wrapText="1"/>
    </xf>
    <xf numFmtId="0" fontId="39" fillId="5" borderId="870" xfId="15" quotePrefix="1" applyFont="1" applyFill="1" applyBorder="1" applyAlignment="1">
      <alignment vertical="center" wrapText="1"/>
    </xf>
    <xf numFmtId="0" fontId="11" fillId="5" borderId="854" xfId="15" quotePrefix="1" applyFont="1" applyFill="1" applyBorder="1" applyAlignment="1">
      <alignment horizontal="center" vertical="center" wrapText="1"/>
    </xf>
    <xf numFmtId="0" fontId="39" fillId="5" borderId="876" xfId="15" applyFont="1" applyFill="1" applyBorder="1" applyAlignment="1">
      <alignment vertical="center" wrapText="1"/>
    </xf>
    <xf numFmtId="0" fontId="131" fillId="5" borderId="859" xfId="0" applyFont="1" applyFill="1" applyBorder="1" applyAlignment="1">
      <alignment horizontal="center" vertical="center" wrapText="1"/>
    </xf>
    <xf numFmtId="0" fontId="131" fillId="5" borderId="856" xfId="0" applyFont="1" applyFill="1" applyBorder="1" applyAlignment="1">
      <alignment horizontal="center" vertical="center" wrapText="1"/>
    </xf>
    <xf numFmtId="0" fontId="131" fillId="5" borderId="857" xfId="0" applyFont="1" applyFill="1" applyBorder="1" applyAlignment="1">
      <alignment horizontal="center" vertical="center" wrapText="1"/>
    </xf>
    <xf numFmtId="0" fontId="131" fillId="5" borderId="861" xfId="0" applyFont="1" applyFill="1" applyBorder="1" applyAlignment="1">
      <alignment horizontal="center" vertical="center" wrapText="1"/>
    </xf>
    <xf numFmtId="0" fontId="131" fillId="5" borderId="875" xfId="0" applyFont="1" applyFill="1" applyBorder="1" applyAlignment="1">
      <alignment horizontal="center" vertical="center" wrapText="1"/>
    </xf>
    <xf numFmtId="0" fontId="131" fillId="5" borderId="872" xfId="0" applyFont="1" applyFill="1" applyBorder="1" applyAlignment="1">
      <alignment horizontal="center" vertical="center" wrapText="1"/>
    </xf>
    <xf numFmtId="0" fontId="131" fillId="5" borderId="868" xfId="0" applyFont="1" applyFill="1" applyBorder="1" applyAlignment="1">
      <alignment horizontal="center" vertical="center" wrapText="1"/>
    </xf>
    <xf numFmtId="0" fontId="131" fillId="5" borderId="621" xfId="0" applyFont="1" applyFill="1" applyBorder="1" applyAlignment="1">
      <alignment horizontal="center" vertical="center" wrapText="1"/>
    </xf>
    <xf numFmtId="0" fontId="131" fillId="5" borderId="867" xfId="0" applyFont="1" applyFill="1" applyBorder="1" applyAlignment="1">
      <alignment horizontal="center" vertical="center" wrapText="1"/>
    </xf>
    <xf numFmtId="0" fontId="131" fillId="5" borderId="840" xfId="0" applyFont="1" applyFill="1" applyBorder="1" applyAlignment="1">
      <alignment horizontal="center" vertical="center" wrapText="1"/>
    </xf>
    <xf numFmtId="0" fontId="10" fillId="5" borderId="870" xfId="0" applyFont="1" applyFill="1" applyBorder="1" applyAlignment="1">
      <alignment horizontal="left" vertical="center" wrapText="1"/>
    </xf>
    <xf numFmtId="0" fontId="131" fillId="5" borderId="870" xfId="0" applyFont="1" applyFill="1" applyBorder="1" applyAlignment="1">
      <alignment horizontal="left" vertical="center" wrapText="1"/>
    </xf>
    <xf numFmtId="0" fontId="40" fillId="5" borderId="445" xfId="15" quotePrefix="1" applyFont="1" applyFill="1" applyBorder="1" applyAlignment="1">
      <alignment vertical="center" wrapText="1"/>
    </xf>
    <xf numFmtId="0" fontId="11" fillId="5" borderId="860" xfId="15" quotePrefix="1" applyFont="1" applyFill="1" applyBorder="1" applyAlignment="1">
      <alignment vertical="center" wrapText="1"/>
    </xf>
    <xf numFmtId="0" fontId="11" fillId="5" borderId="861" xfId="15" quotePrefix="1" applyFont="1" applyFill="1" applyBorder="1" applyAlignment="1">
      <alignment vertical="center" wrapText="1"/>
    </xf>
    <xf numFmtId="0" fontId="40" fillId="5" borderId="862" xfId="15" quotePrefix="1" applyFont="1" applyFill="1" applyBorder="1" applyAlignment="1">
      <alignment vertical="center" wrapText="1"/>
    </xf>
    <xf numFmtId="0" fontId="131" fillId="5" borderId="909" xfId="0" applyFont="1" applyFill="1" applyBorder="1" applyAlignment="1">
      <alignment horizontal="left" vertical="center" wrapText="1"/>
    </xf>
    <xf numFmtId="0" fontId="131" fillId="5" borderId="913" xfId="0" applyFont="1" applyFill="1" applyBorder="1" applyAlignment="1">
      <alignment horizontal="left" vertical="center" wrapText="1"/>
    </xf>
    <xf numFmtId="0" fontId="131" fillId="5" borderId="910" xfId="0" applyFont="1" applyFill="1" applyBorder="1" applyAlignment="1">
      <alignment horizontal="left" vertical="center" wrapText="1"/>
    </xf>
    <xf numFmtId="0" fontId="11" fillId="5" borderId="865" xfId="13" quotePrefix="1" applyFont="1" applyFill="1" applyBorder="1" applyAlignment="1">
      <alignment vertical="center" wrapText="1"/>
    </xf>
    <xf numFmtId="0" fontId="40" fillId="5" borderId="856" xfId="13" quotePrefix="1" applyFont="1" applyFill="1" applyBorder="1" applyAlignment="1">
      <alignment vertical="center" wrapText="1"/>
    </xf>
    <xf numFmtId="0" fontId="40" fillId="5" borderId="907" xfId="13" quotePrefix="1" applyFont="1" applyFill="1" applyBorder="1" applyAlignment="1">
      <alignment vertical="center" wrapText="1"/>
    </xf>
    <xf numFmtId="0" fontId="11" fillId="5" borderId="860" xfId="15" quotePrefix="1" applyFont="1" applyFill="1" applyBorder="1" applyAlignment="1">
      <alignment horizontal="center" vertical="center" wrapText="1"/>
    </xf>
    <xf numFmtId="0" fontId="11" fillId="5" borderId="862" xfId="15" quotePrefix="1" applyFont="1" applyFill="1" applyBorder="1" applyAlignment="1">
      <alignment horizontal="center" vertical="center" wrapText="1"/>
    </xf>
    <xf numFmtId="0" fontId="11" fillId="0" borderId="860" xfId="15" quotePrefix="1" applyFont="1" applyFill="1" applyBorder="1" applyAlignment="1">
      <alignment horizontal="center" vertical="center" wrapText="1"/>
    </xf>
    <xf numFmtId="0" fontId="40" fillId="5" borderId="875" xfId="15" quotePrefix="1" applyFont="1" applyFill="1" applyBorder="1" applyAlignment="1">
      <alignment horizontal="center" vertical="center" wrapText="1"/>
    </xf>
    <xf numFmtId="0" fontId="40" fillId="5" borderId="874" xfId="15" quotePrefix="1" applyFont="1" applyFill="1" applyBorder="1" applyAlignment="1">
      <alignment horizontal="center" vertical="center" wrapText="1"/>
    </xf>
    <xf numFmtId="0" fontId="131" fillId="5" borderId="913" xfId="0" applyFont="1" applyFill="1" applyBorder="1" applyAlignment="1">
      <alignment horizontal="center" vertical="center" wrapText="1"/>
    </xf>
    <xf numFmtId="0" fontId="40" fillId="5" borderId="480" xfId="13" quotePrefix="1" applyFont="1" applyFill="1" applyBorder="1" applyAlignment="1">
      <alignment horizontal="center" vertical="center" wrapText="1"/>
    </xf>
    <xf numFmtId="0" fontId="40" fillId="5" borderId="875" xfId="13" quotePrefix="1" applyFont="1" applyFill="1" applyBorder="1" applyAlignment="1">
      <alignment horizontal="center" vertical="center" wrapText="1"/>
    </xf>
    <xf numFmtId="0" fontId="40" fillId="5" borderId="872" xfId="13" quotePrefix="1" applyFont="1" applyFill="1" applyBorder="1" applyAlignment="1">
      <alignment horizontal="center" vertical="center" wrapText="1"/>
    </xf>
    <xf numFmtId="0" fontId="40" fillId="5" borderId="868" xfId="13" quotePrefix="1" applyFont="1" applyFill="1" applyBorder="1" applyAlignment="1">
      <alignment horizontal="center" vertical="center" wrapText="1"/>
    </xf>
    <xf numFmtId="0" fontId="149" fillId="5" borderId="914" xfId="3" applyFont="1" applyFill="1" applyBorder="1" applyAlignment="1">
      <alignment vertical="center" wrapText="1"/>
    </xf>
    <xf numFmtId="0" fontId="11" fillId="5" borderId="865" xfId="15" quotePrefix="1" applyFont="1" applyFill="1" applyBorder="1" applyAlignment="1">
      <alignment horizontal="center" vertical="center" wrapText="1"/>
    </xf>
    <xf numFmtId="0" fontId="141" fillId="9" borderId="916" xfId="0" applyFont="1" applyFill="1" applyBorder="1" applyAlignment="1">
      <alignment horizontal="center" vertical="center"/>
    </xf>
    <xf numFmtId="0" fontId="141" fillId="9" borderId="917" xfId="0" applyFont="1" applyFill="1" applyBorder="1" applyAlignment="1">
      <alignment horizontal="center" vertical="center"/>
    </xf>
    <xf numFmtId="0" fontId="141" fillId="9" borderId="918" xfId="0" applyFont="1" applyFill="1" applyBorder="1" applyAlignment="1">
      <alignment horizontal="center" vertical="center"/>
    </xf>
    <xf numFmtId="0" fontId="140" fillId="9" borderId="919" xfId="0" applyFont="1" applyFill="1" applyBorder="1" applyAlignment="1">
      <alignment horizontal="center" vertical="center"/>
    </xf>
    <xf numFmtId="0" fontId="140" fillId="9" borderId="917" xfId="0" applyFont="1" applyFill="1" applyBorder="1" applyAlignment="1">
      <alignment horizontal="center" vertical="center"/>
    </xf>
    <xf numFmtId="0" fontId="140" fillId="9" borderId="920" xfId="0" applyFont="1" applyFill="1" applyBorder="1" applyAlignment="1">
      <alignment horizontal="center" vertical="center"/>
    </xf>
    <xf numFmtId="0" fontId="140" fillId="9" borderId="916" xfId="0" applyFont="1" applyFill="1" applyBorder="1" applyAlignment="1">
      <alignment horizontal="center" vertical="center"/>
    </xf>
    <xf numFmtId="0" fontId="140" fillId="9" borderId="918" xfId="0" applyFont="1" applyFill="1" applyBorder="1" applyAlignment="1">
      <alignment horizontal="center" vertical="center"/>
    </xf>
    <xf numFmtId="0" fontId="141" fillId="9" borderId="919" xfId="0" applyFont="1" applyFill="1" applyBorder="1" applyAlignment="1">
      <alignment horizontal="center" vertical="center"/>
    </xf>
    <xf numFmtId="0" fontId="140" fillId="9" borderId="892" xfId="0" applyFont="1" applyFill="1" applyBorder="1" applyAlignment="1">
      <alignment horizontal="center" vertical="center" wrapText="1"/>
    </xf>
    <xf numFmtId="0" fontId="140" fillId="9" borderId="890" xfId="0" applyFont="1" applyFill="1" applyBorder="1" applyAlignment="1">
      <alignment horizontal="center" vertical="center" wrapText="1"/>
    </xf>
    <xf numFmtId="0" fontId="140" fillId="9" borderId="893" xfId="0" applyFont="1" applyFill="1" applyBorder="1" applyAlignment="1">
      <alignment horizontal="center" vertical="center" wrapText="1"/>
    </xf>
    <xf numFmtId="0" fontId="140" fillId="9" borderId="889" xfId="0" applyFont="1" applyFill="1" applyBorder="1" applyAlignment="1">
      <alignment horizontal="center" vertical="center" wrapText="1"/>
    </xf>
    <xf numFmtId="0" fontId="140" fillId="9" borderId="891" xfId="0" applyFont="1" applyFill="1" applyBorder="1" applyAlignment="1">
      <alignment horizontal="center" vertical="center" wrapText="1"/>
    </xf>
    <xf numFmtId="0" fontId="140" fillId="9" borderId="921" xfId="0" applyFont="1" applyFill="1" applyBorder="1" applyAlignment="1">
      <alignment horizontal="center" vertical="center" wrapText="1"/>
    </xf>
    <xf numFmtId="0" fontId="40" fillId="5" borderId="478" xfId="15" applyFont="1" applyFill="1" applyBorder="1" applyAlignment="1">
      <alignment vertical="center" wrapText="1"/>
    </xf>
    <xf numFmtId="0" fontId="40" fillId="9" borderId="906" xfId="0" applyFont="1" applyFill="1" applyBorder="1" applyAlignment="1">
      <alignment horizontal="center" vertical="center" wrapText="1"/>
    </xf>
    <xf numFmtId="0" fontId="11" fillId="9" borderId="762" xfId="0" applyFont="1" applyFill="1" applyBorder="1" applyAlignment="1">
      <alignment horizontal="center" vertical="center" wrapText="1"/>
    </xf>
    <xf numFmtId="0" fontId="11" fillId="9" borderId="898" xfId="0" applyFont="1" applyFill="1" applyBorder="1" applyAlignment="1">
      <alignment horizontal="center" vertical="center" wrapText="1"/>
    </xf>
    <xf numFmtId="0" fontId="11" fillId="9" borderId="922" xfId="0" applyFont="1" applyFill="1" applyBorder="1" applyAlignment="1">
      <alignment horizontal="center" vertical="center" wrapText="1"/>
    </xf>
    <xf numFmtId="0" fontId="40" fillId="5" borderId="923" xfId="15" applyFont="1" applyFill="1" applyBorder="1" applyAlignment="1">
      <alignment vertical="center" wrapText="1"/>
    </xf>
    <xf numFmtId="0" fontId="40" fillId="9" borderId="924" xfId="0" applyFont="1" applyFill="1" applyBorder="1" applyAlignment="1">
      <alignment horizontal="center" vertical="center" wrapText="1"/>
    </xf>
    <xf numFmtId="0" fontId="11" fillId="9" borderId="924" xfId="0" applyFont="1" applyFill="1" applyBorder="1" applyAlignment="1">
      <alignment horizontal="center" vertical="center" wrapText="1"/>
    </xf>
    <xf numFmtId="0" fontId="11" fillId="9" borderId="925" xfId="0" applyFont="1" applyFill="1" applyBorder="1" applyAlignment="1">
      <alignment horizontal="center" vertical="center" wrapText="1"/>
    </xf>
    <xf numFmtId="0" fontId="40" fillId="5" borderId="908" xfId="15" applyFont="1" applyFill="1" applyBorder="1" applyAlignment="1">
      <alignment vertical="center" wrapText="1"/>
    </xf>
    <xf numFmtId="0" fontId="11" fillId="9" borderId="926" xfId="0" applyFont="1" applyFill="1" applyBorder="1" applyAlignment="1">
      <alignment horizontal="center" vertical="center" wrapText="1"/>
    </xf>
    <xf numFmtId="0" fontId="40" fillId="5" borderId="908" xfId="15" quotePrefix="1" applyFont="1" applyFill="1" applyBorder="1" applyAlignment="1">
      <alignment vertical="center" wrapText="1"/>
    </xf>
    <xf numFmtId="0" fontId="40" fillId="9" borderId="927" xfId="0" applyFont="1" applyFill="1" applyBorder="1" applyAlignment="1">
      <alignment horizontal="center" vertical="center" wrapText="1"/>
    </xf>
    <xf numFmtId="0" fontId="11" fillId="9" borderId="928" xfId="0" applyFont="1" applyFill="1" applyBorder="1" applyAlignment="1">
      <alignment horizontal="center" vertical="center" wrapText="1"/>
    </xf>
    <xf numFmtId="0" fontId="11" fillId="9" borderId="929" xfId="0" applyFont="1" applyFill="1" applyBorder="1" applyAlignment="1">
      <alignment horizontal="center" vertical="center" wrapText="1"/>
    </xf>
    <xf numFmtId="0" fontId="11" fillId="9" borderId="930" xfId="0" applyFont="1" applyFill="1" applyBorder="1" applyAlignment="1">
      <alignment horizontal="center" vertical="center" wrapText="1"/>
    </xf>
    <xf numFmtId="0" fontId="39" fillId="5" borderId="923" xfId="15" quotePrefix="1" applyFont="1" applyFill="1" applyBorder="1" applyAlignment="1">
      <alignment vertical="center" wrapText="1"/>
    </xf>
    <xf numFmtId="0" fontId="11" fillId="9" borderId="921" xfId="0" applyFont="1" applyFill="1" applyBorder="1" applyAlignment="1">
      <alignment horizontal="center" vertical="center" wrapText="1"/>
    </xf>
    <xf numFmtId="0" fontId="11" fillId="9" borderId="931" xfId="0" applyFont="1" applyFill="1" applyBorder="1" applyAlignment="1">
      <alignment horizontal="center" vertical="center" wrapText="1"/>
    </xf>
    <xf numFmtId="0" fontId="43" fillId="5" borderId="870" xfId="0" applyFont="1" applyFill="1" applyBorder="1" applyAlignment="1">
      <alignment horizontal="left" vertical="center" wrapText="1"/>
    </xf>
    <xf numFmtId="0" fontId="11" fillId="9" borderId="915" xfId="0" applyFont="1" applyFill="1" applyBorder="1" applyAlignment="1">
      <alignment horizontal="center" vertical="center" wrapText="1"/>
    </xf>
    <xf numFmtId="0" fontId="11" fillId="9" borderId="899" xfId="0" applyFont="1" applyFill="1" applyBorder="1" applyAlignment="1">
      <alignment horizontal="center" vertical="center" wrapText="1"/>
    </xf>
    <xf numFmtId="0" fontId="11" fillId="9" borderId="900" xfId="0" applyFont="1" applyFill="1" applyBorder="1" applyAlignment="1">
      <alignment horizontal="center" vertical="center" wrapText="1"/>
    </xf>
    <xf numFmtId="0" fontId="11" fillId="9" borderId="901" xfId="0" applyFont="1" applyFill="1" applyBorder="1" applyAlignment="1">
      <alignment horizontal="center" vertical="center" wrapText="1"/>
    </xf>
    <xf numFmtId="0" fontId="11" fillId="9" borderId="932" xfId="0" applyFont="1" applyFill="1" applyBorder="1" applyAlignment="1">
      <alignment horizontal="center" vertical="center" wrapText="1"/>
    </xf>
    <xf numFmtId="0" fontId="43" fillId="5" borderId="882" xfId="0" applyFont="1" applyFill="1" applyBorder="1" applyAlignment="1">
      <alignment horizontal="left" vertical="center" wrapText="1"/>
    </xf>
    <xf numFmtId="0" fontId="11" fillId="9" borderId="933" xfId="0" applyFont="1" applyFill="1" applyBorder="1" applyAlignment="1">
      <alignment horizontal="center" vertical="center" wrapText="1"/>
    </xf>
    <xf numFmtId="0" fontId="39" fillId="5" borderId="864" xfId="15" applyFont="1" applyFill="1" applyBorder="1" applyAlignment="1">
      <alignment vertical="center" wrapText="1"/>
    </xf>
    <xf numFmtId="0" fontId="40" fillId="9" borderId="934" xfId="0" applyFont="1" applyFill="1" applyBorder="1" applyAlignment="1">
      <alignment horizontal="center" vertical="center" wrapText="1"/>
    </xf>
    <xf numFmtId="0" fontId="40" fillId="9" borderId="935" xfId="0" applyFont="1" applyFill="1" applyBorder="1" applyAlignment="1">
      <alignment horizontal="center" vertical="center" wrapText="1"/>
    </xf>
    <xf numFmtId="0" fontId="40" fillId="9" borderId="936" xfId="0" applyFont="1" applyFill="1" applyBorder="1" applyAlignment="1">
      <alignment horizontal="center" vertical="center" wrapText="1"/>
    </xf>
    <xf numFmtId="0" fontId="40" fillId="9" borderId="937" xfId="0" applyFont="1" applyFill="1" applyBorder="1" applyAlignment="1">
      <alignment horizontal="center" vertical="center" wrapText="1"/>
    </xf>
    <xf numFmtId="0" fontId="40" fillId="9" borderId="432" xfId="0" applyFont="1" applyFill="1" applyBorder="1" applyAlignment="1">
      <alignment horizontal="center" vertical="center" wrapText="1"/>
    </xf>
    <xf numFmtId="0" fontId="117" fillId="5" borderId="478" xfId="15" applyFont="1" applyFill="1" applyBorder="1" applyAlignment="1">
      <alignment vertical="center" wrapText="1"/>
    </xf>
    <xf numFmtId="0" fontId="117" fillId="5" borderId="882" xfId="15" applyFont="1" applyFill="1" applyBorder="1" applyAlignment="1">
      <alignment vertical="center" wrapText="1"/>
    </xf>
    <xf numFmtId="0" fontId="117" fillId="5" borderId="938" xfId="15" applyFont="1" applyFill="1" applyBorder="1" applyAlignment="1">
      <alignment vertical="center" wrapText="1"/>
    </xf>
    <xf numFmtId="0" fontId="39" fillId="5" borderId="864" xfId="15" quotePrefix="1" applyFont="1" applyFill="1" applyBorder="1" applyAlignment="1">
      <alignment vertical="center" wrapText="1"/>
    </xf>
    <xf numFmtId="0" fontId="11" fillId="0" borderId="862" xfId="15" quotePrefix="1" applyFont="1" applyFill="1" applyBorder="1" applyAlignment="1">
      <alignment horizontal="center" vertical="center" wrapText="1"/>
    </xf>
    <xf numFmtId="0" fontId="60" fillId="0" borderId="860" xfId="15" quotePrefix="1" applyFont="1" applyFill="1" applyBorder="1" applyAlignment="1">
      <alignment horizontal="center" vertical="center" wrapText="1"/>
    </xf>
    <xf numFmtId="0" fontId="57" fillId="0" borderId="875" xfId="15" quotePrefix="1" applyFont="1" applyFill="1" applyBorder="1" applyAlignment="1">
      <alignment horizontal="center" vertical="center" wrapText="1"/>
    </xf>
    <xf numFmtId="0" fontId="40" fillId="0" borderId="909" xfId="15" quotePrefix="1" applyFont="1" applyFill="1" applyBorder="1" applyAlignment="1">
      <alignment horizontal="center" vertical="center" wrapText="1"/>
    </xf>
    <xf numFmtId="0" fontId="11" fillId="0" borderId="909" xfId="15" quotePrefix="1" applyFont="1" applyFill="1" applyBorder="1" applyAlignment="1">
      <alignment horizontal="center" vertical="center" wrapText="1"/>
    </xf>
    <xf numFmtId="0" fontId="11" fillId="0" borderId="911" xfId="15" quotePrefix="1" applyFont="1" applyFill="1" applyBorder="1" applyAlignment="1">
      <alignment horizontal="center" vertical="center" wrapText="1"/>
    </xf>
    <xf numFmtId="0" fontId="40" fillId="0" borderId="854" xfId="13" quotePrefix="1" applyFont="1" applyFill="1" applyBorder="1" applyAlignment="1">
      <alignment horizontal="center" vertical="center" wrapText="1"/>
    </xf>
    <xf numFmtId="0" fontId="40" fillId="0" borderId="863" xfId="13" quotePrefix="1" applyFont="1" applyFill="1" applyBorder="1" applyAlignment="1">
      <alignment horizontal="center" vertical="center" wrapText="1"/>
    </xf>
    <xf numFmtId="0" fontId="40" fillId="0" borderId="869" xfId="13" quotePrefix="1" applyFont="1" applyFill="1" applyBorder="1" applyAlignment="1">
      <alignment horizontal="center" vertical="center" wrapText="1"/>
    </xf>
    <xf numFmtId="0" fontId="40" fillId="0" borderId="878" xfId="13" quotePrefix="1" applyFont="1" applyFill="1" applyBorder="1" applyAlignment="1">
      <alignment horizontal="center" vertical="center" wrapText="1"/>
    </xf>
    <xf numFmtId="0" fontId="40" fillId="0" borderId="413" xfId="15" quotePrefix="1" applyFont="1" applyFill="1" applyBorder="1" applyAlignment="1">
      <alignment horizontal="center" vertical="center" wrapText="1"/>
    </xf>
    <xf numFmtId="0" fontId="40" fillId="0" borderId="444" xfId="15" quotePrefix="1" applyFont="1" applyFill="1" applyBorder="1" applyAlignment="1">
      <alignment horizontal="center" vertical="center" wrapText="1"/>
    </xf>
    <xf numFmtId="0" fontId="40" fillId="0" borderId="427" xfId="15" quotePrefix="1" applyFont="1" applyFill="1" applyBorder="1" applyAlignment="1">
      <alignment horizontal="center" vertical="center" wrapText="1"/>
    </xf>
    <xf numFmtId="0" fontId="57" fillId="0" borderId="366" xfId="15" quotePrefix="1" applyFont="1" applyFill="1" applyBorder="1" applyAlignment="1">
      <alignment horizontal="center" vertical="center" wrapText="1"/>
    </xf>
    <xf numFmtId="0" fontId="40" fillId="0" borderId="912" xfId="15" quotePrefix="1" applyFont="1" applyFill="1" applyBorder="1" applyAlignment="1">
      <alignment horizontal="center" vertical="center" wrapText="1"/>
    </xf>
    <xf numFmtId="0" fontId="38" fillId="5" borderId="365" xfId="11" quotePrefix="1" applyFont="1" applyFill="1" applyBorder="1" applyAlignment="1">
      <alignment horizontal="center" vertical="center" wrapText="1"/>
    </xf>
    <xf numFmtId="0" fontId="38" fillId="5" borderId="377" xfId="11" quotePrefix="1" applyFont="1" applyFill="1" applyBorder="1" applyAlignment="1">
      <alignment horizontal="center" vertical="center" wrapText="1"/>
    </xf>
    <xf numFmtId="0" fontId="38" fillId="5" borderId="389" xfId="11" quotePrefix="1" applyFont="1" applyFill="1" applyBorder="1" applyAlignment="1">
      <alignment horizontal="center" vertical="center" wrapText="1"/>
    </xf>
    <xf numFmtId="0" fontId="69" fillId="7" borderId="875" xfId="0" applyFont="1" applyFill="1" applyBorder="1" applyAlignment="1">
      <alignment horizontal="center" vertical="center" wrapText="1"/>
    </xf>
    <xf numFmtId="0" fontId="69" fillId="7" borderId="872" xfId="0" applyFont="1" applyFill="1" applyBorder="1" applyAlignment="1">
      <alignment horizontal="center" vertical="center" wrapText="1"/>
    </xf>
    <xf numFmtId="0" fontId="68" fillId="7" borderId="868" xfId="0" applyFont="1" applyFill="1" applyBorder="1" applyAlignment="1">
      <alignment horizontal="center" vertical="center" wrapText="1"/>
    </xf>
    <xf numFmtId="0" fontId="69" fillId="0" borderId="875" xfId="0" applyFont="1" applyBorder="1" applyAlignment="1">
      <alignment horizontal="center" vertical="center" wrapText="1"/>
    </xf>
    <xf numFmtId="0" fontId="69" fillId="0" borderId="872" xfId="0" applyFont="1" applyBorder="1" applyAlignment="1">
      <alignment horizontal="center" vertical="center" wrapText="1"/>
    </xf>
    <xf numFmtId="0" fontId="68" fillId="0" borderId="868" xfId="0" applyFont="1" applyBorder="1" applyAlignment="1">
      <alignment horizontal="center" vertical="center" wrapText="1"/>
    </xf>
    <xf numFmtId="0" fontId="69" fillId="7" borderId="909" xfId="0" applyFont="1" applyFill="1" applyBorder="1" applyAlignment="1">
      <alignment horizontal="center" vertical="center" wrapText="1"/>
    </xf>
    <xf numFmtId="0" fontId="69" fillId="7" borderId="913" xfId="0" applyFont="1" applyFill="1" applyBorder="1" applyAlignment="1">
      <alignment horizontal="center" vertical="center" wrapText="1"/>
    </xf>
    <xf numFmtId="0" fontId="68" fillId="7" borderId="910" xfId="0" applyFont="1" applyFill="1" applyBorder="1" applyAlignment="1">
      <alignment horizontal="center" vertical="center" wrapText="1"/>
    </xf>
    <xf numFmtId="0" fontId="68" fillId="7" borderId="864" xfId="0" applyFont="1" applyFill="1" applyBorder="1" applyAlignment="1">
      <alignment horizontal="center" vertical="center" wrapText="1"/>
    </xf>
    <xf numFmtId="0" fontId="66" fillId="7" borderId="366" xfId="0" applyFont="1" applyFill="1" applyBorder="1" applyAlignment="1">
      <alignment horizontal="center" vertical="center" wrapText="1"/>
    </xf>
    <xf numFmtId="0" fontId="66" fillId="7" borderId="444" xfId="0" applyFont="1" applyFill="1" applyBorder="1" applyAlignment="1">
      <alignment horizontal="center" vertical="center" wrapText="1"/>
    </xf>
    <xf numFmtId="0" fontId="68" fillId="7" borderId="445" xfId="0" applyFont="1" applyFill="1" applyBorder="1" applyAlignment="1">
      <alignment horizontal="center" vertical="center" wrapText="1"/>
    </xf>
    <xf numFmtId="0" fontId="69" fillId="7" borderId="860" xfId="0" applyFont="1" applyFill="1" applyBorder="1" applyAlignment="1">
      <alignment horizontal="center" vertical="center" wrapText="1"/>
    </xf>
    <xf numFmtId="0" fontId="69" fillId="7" borderId="866" xfId="0" applyFont="1" applyFill="1" applyBorder="1" applyAlignment="1">
      <alignment horizontal="center" vertical="center" wrapText="1"/>
    </xf>
    <xf numFmtId="0" fontId="68" fillId="7" borderId="862" xfId="0" applyFont="1" applyFill="1" applyBorder="1" applyAlignment="1">
      <alignment horizontal="center" vertical="center" wrapText="1"/>
    </xf>
    <xf numFmtId="0" fontId="69" fillId="7" borderId="874" xfId="0" applyFont="1" applyFill="1" applyBorder="1" applyAlignment="1">
      <alignment horizontal="center" vertical="center" wrapText="1"/>
    </xf>
    <xf numFmtId="0" fontId="69" fillId="7" borderId="911" xfId="0" applyFont="1" applyFill="1" applyBorder="1" applyAlignment="1">
      <alignment horizontal="center" vertical="center" wrapText="1"/>
    </xf>
    <xf numFmtId="0" fontId="68" fillId="7" borderId="840" xfId="0" applyFont="1" applyFill="1" applyBorder="1" applyAlignment="1">
      <alignment horizontal="center" vertical="center" wrapText="1"/>
    </xf>
    <xf numFmtId="0" fontId="70" fillId="7" borderId="864" xfId="0" applyFont="1" applyFill="1" applyBorder="1" applyAlignment="1">
      <alignment horizontal="center" vertical="center"/>
    </xf>
    <xf numFmtId="0" fontId="11" fillId="5" borderId="964" xfId="0" applyFont="1" applyFill="1" applyBorder="1" applyAlignment="1">
      <alignment horizontal="center" wrapText="1"/>
    </xf>
    <xf numFmtId="0" fontId="11" fillId="5" borderId="952" xfId="13" quotePrefix="1" applyFont="1" applyFill="1" applyBorder="1" applyAlignment="1">
      <alignment horizontal="center" vertical="center" wrapText="1"/>
    </xf>
    <xf numFmtId="0" fontId="58" fillId="10" borderId="955" xfId="0" applyFont="1" applyFill="1" applyBorder="1" applyAlignment="1">
      <alignment horizontal="center" vertical="center" wrapText="1"/>
    </xf>
    <xf numFmtId="0" fontId="60" fillId="10" borderId="847" xfId="0" applyFont="1" applyFill="1" applyBorder="1" applyAlignment="1">
      <alignment horizontal="center" vertical="center" wrapText="1"/>
    </xf>
    <xf numFmtId="0" fontId="120" fillId="5" borderId="964" xfId="0" applyFont="1" applyFill="1" applyBorder="1" applyAlignment="1">
      <alignment horizontal="center" vertical="center" wrapText="1"/>
    </xf>
    <xf numFmtId="0" fontId="119" fillId="5" borderId="943" xfId="13" quotePrefix="1" applyFont="1" applyFill="1" applyBorder="1" applyAlignment="1">
      <alignment horizontal="center" vertical="center" wrapText="1"/>
    </xf>
    <xf numFmtId="0" fontId="21" fillId="2" borderId="943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952" xfId="15" quotePrefix="1" applyNumberFormat="1" applyFont="1" applyFill="1" applyBorder="1" applyAlignment="1" applyProtection="1">
      <alignment vertical="center" wrapText="1"/>
      <protection locked="0"/>
    </xf>
    <xf numFmtId="0" fontId="25" fillId="2" borderId="952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827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967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967" xfId="13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827" xfId="13" quotePrefix="1" applyNumberFormat="1" applyFont="1" applyFill="1" applyBorder="1" applyAlignment="1" applyProtection="1">
      <alignment horizontal="center" vertical="center" wrapText="1"/>
      <protection locked="0"/>
    </xf>
    <xf numFmtId="0" fontId="21" fillId="2" borderId="943" xfId="11" quotePrefix="1" applyFont="1" applyFill="1" applyBorder="1" applyAlignment="1" applyProtection="1">
      <alignment horizontal="center" textRotation="90" wrapText="1"/>
      <protection locked="0"/>
    </xf>
    <xf numFmtId="0" fontId="21" fillId="2" borderId="944" xfId="11" quotePrefix="1" applyFont="1" applyFill="1" applyBorder="1" applyAlignment="1" applyProtection="1">
      <alignment horizontal="center" textRotation="90" wrapText="1"/>
      <protection locked="0"/>
    </xf>
    <xf numFmtId="0" fontId="28" fillId="2" borderId="943" xfId="15" quotePrefix="1" applyFont="1" applyFill="1" applyBorder="1" applyAlignment="1" applyProtection="1">
      <alignment vertical="center" wrapText="1"/>
      <protection locked="0"/>
    </xf>
    <xf numFmtId="0" fontId="25" fillId="2" borderId="952" xfId="15" quotePrefix="1" applyFont="1" applyFill="1" applyBorder="1" applyAlignment="1" applyProtection="1">
      <alignment vertical="center" wrapText="1"/>
      <protection locked="0"/>
    </xf>
    <xf numFmtId="0" fontId="27" fillId="2" borderId="952" xfId="15" quotePrefix="1" applyFont="1" applyFill="1" applyBorder="1" applyAlignment="1" applyProtection="1">
      <alignment vertical="center" wrapText="1"/>
      <protection locked="0"/>
    </xf>
    <xf numFmtId="0" fontId="28" fillId="2" borderId="952" xfId="0" applyFont="1" applyFill="1" applyBorder="1" applyAlignment="1" applyProtection="1">
      <alignment horizontal="left" vertical="center" wrapText="1"/>
      <protection locked="0"/>
    </xf>
    <xf numFmtId="0" fontId="28" fillId="2" borderId="953" xfId="0" applyFont="1" applyFill="1" applyBorder="1" applyAlignment="1" applyProtection="1">
      <alignment horizontal="left" vertical="center" wrapText="1"/>
      <protection locked="0"/>
    </xf>
    <xf numFmtId="0" fontId="25" fillId="2" borderId="943" xfId="15" quotePrefix="1" applyFont="1" applyFill="1" applyBorder="1" applyAlignment="1">
      <alignment horizontal="left" vertical="center" wrapText="1"/>
    </xf>
    <xf numFmtId="0" fontId="25" fillId="2" borderId="952" xfId="15" quotePrefix="1" applyFont="1" applyFill="1" applyBorder="1" applyAlignment="1" applyProtection="1">
      <alignment horizontal="center" vertical="center" wrapText="1"/>
      <protection locked="0"/>
    </xf>
    <xf numFmtId="0" fontId="27" fillId="2" borderId="952" xfId="15" quotePrefix="1" applyFont="1" applyFill="1" applyBorder="1" applyAlignment="1" applyProtection="1">
      <alignment horizontal="center" vertical="center" wrapText="1"/>
      <protection locked="0"/>
    </xf>
    <xf numFmtId="0" fontId="25" fillId="2" borderId="953" xfId="15" quotePrefix="1" applyFont="1" applyFill="1" applyBorder="1" applyAlignment="1" applyProtection="1">
      <alignment horizontal="center" vertical="center" wrapText="1"/>
      <protection locked="0"/>
    </xf>
    <xf numFmtId="0" fontId="27" fillId="2" borderId="965" xfId="15" quotePrefix="1" applyFont="1" applyFill="1" applyBorder="1" applyAlignment="1">
      <alignment horizontal="left" vertical="center" wrapText="1"/>
    </xf>
    <xf numFmtId="0" fontId="27" fillId="2" borderId="912" xfId="15" quotePrefix="1" applyFont="1" applyFill="1" applyBorder="1" applyAlignment="1" applyProtection="1">
      <alignment horizontal="center" vertical="center" wrapText="1"/>
      <protection locked="0"/>
    </xf>
    <xf numFmtId="0" fontId="27" fillId="2" borderId="827" xfId="15" quotePrefix="1" applyFont="1" applyFill="1" applyBorder="1" applyAlignment="1" applyProtection="1">
      <alignment horizontal="center" vertical="center" wrapText="1"/>
      <protection locked="0"/>
    </xf>
    <xf numFmtId="0" fontId="27" fillId="2" borderId="968" xfId="15" quotePrefix="1" applyFont="1" applyFill="1" applyBorder="1" applyAlignment="1">
      <alignment horizontal="left" vertical="center" wrapText="1"/>
    </xf>
    <xf numFmtId="0" fontId="27" fillId="2" borderId="966" xfId="15" quotePrefix="1" applyFont="1" applyFill="1" applyBorder="1" applyAlignment="1" applyProtection="1">
      <alignment horizontal="center" vertical="center" wrapText="1"/>
      <protection locked="0"/>
    </xf>
    <xf numFmtId="0" fontId="27" fillId="2" borderId="967" xfId="15" quotePrefix="1" applyFont="1" applyFill="1" applyBorder="1" applyAlignment="1" applyProtection="1">
      <alignment horizontal="center" vertical="center" wrapText="1"/>
      <protection locked="0"/>
    </xf>
    <xf numFmtId="0" fontId="27" fillId="2" borderId="623" xfId="15" quotePrefix="1" applyFont="1" applyFill="1" applyBorder="1" applyAlignment="1" applyProtection="1">
      <alignment horizontal="center" vertical="center" wrapText="1"/>
      <protection locked="0"/>
    </xf>
    <xf numFmtId="0" fontId="27" fillId="2" borderId="655" xfId="15" quotePrefix="1" applyFont="1" applyFill="1" applyBorder="1" applyAlignment="1" applyProtection="1">
      <alignment horizontal="center" vertical="center" wrapText="1"/>
      <protection locked="0"/>
    </xf>
    <xf numFmtId="0" fontId="28" fillId="2" borderId="944" xfId="0" applyFont="1" applyFill="1" applyBorder="1" applyAlignment="1" applyProtection="1">
      <alignment horizontal="left" vertical="center" wrapText="1"/>
      <protection locked="0"/>
    </xf>
    <xf numFmtId="0" fontId="25" fillId="0" borderId="952" xfId="15" quotePrefix="1" applyFont="1" applyFill="1" applyBorder="1" applyAlignment="1" applyProtection="1">
      <alignment horizontal="center" vertical="center" wrapText="1"/>
      <protection locked="0"/>
    </xf>
    <xf numFmtId="0" fontId="25" fillId="2" borderId="944" xfId="15" quotePrefix="1" applyFont="1" applyFill="1" applyBorder="1" applyAlignment="1">
      <alignment horizontal="left" vertical="center" wrapText="1"/>
    </xf>
    <xf numFmtId="0" fontId="25" fillId="2" borderId="949" xfId="15" quotePrefix="1" applyFont="1" applyFill="1" applyBorder="1" applyAlignment="1" applyProtection="1">
      <alignment horizontal="center" vertical="center" wrapText="1"/>
      <protection locked="0"/>
    </xf>
    <xf numFmtId="0" fontId="27" fillId="2" borderId="969" xfId="15" quotePrefix="1" applyFont="1" applyFill="1" applyBorder="1" applyAlignment="1" applyProtection="1">
      <alignment horizontal="center" vertical="center" wrapText="1"/>
      <protection locked="0"/>
    </xf>
    <xf numFmtId="0" fontId="27" fillId="2" borderId="622" xfId="15" quotePrefix="1" applyFont="1" applyFill="1" applyBorder="1" applyAlignment="1" applyProtection="1">
      <alignment horizontal="center" vertical="center" wrapText="1"/>
      <protection locked="0"/>
    </xf>
    <xf numFmtId="0" fontId="27" fillId="2" borderId="965" xfId="15" quotePrefix="1" applyFont="1" applyFill="1" applyBorder="1" applyAlignment="1" applyProtection="1">
      <alignment horizontal="center" vertical="center" wrapText="1"/>
      <protection locked="0"/>
    </xf>
    <xf numFmtId="0" fontId="25" fillId="2" borderId="912" xfId="15" quotePrefix="1" applyFont="1" applyFill="1" applyBorder="1" applyAlignment="1" applyProtection="1">
      <alignment horizontal="center" vertical="center" wrapText="1"/>
      <protection locked="0"/>
    </xf>
    <xf numFmtId="0" fontId="25" fillId="2" borderId="827" xfId="15" quotePrefix="1" applyFont="1" applyFill="1" applyBorder="1" applyAlignment="1" applyProtection="1">
      <alignment horizontal="center" vertical="center" wrapText="1"/>
      <protection locked="0"/>
    </xf>
    <xf numFmtId="0" fontId="25" fillId="2" borderId="965" xfId="15" quotePrefix="1" applyFont="1" applyFill="1" applyBorder="1" applyAlignment="1" applyProtection="1">
      <alignment horizontal="center" vertical="center" wrapText="1"/>
      <protection locked="0"/>
    </xf>
    <xf numFmtId="0" fontId="27" fillId="2" borderId="968" xfId="15" quotePrefix="1" applyFont="1" applyFill="1" applyBorder="1" applyAlignment="1" applyProtection="1">
      <alignment horizontal="center" vertical="center" wrapText="1"/>
      <protection locked="0"/>
    </xf>
    <xf numFmtId="0" fontId="25" fillId="2" borderId="966" xfId="15" quotePrefix="1" applyFont="1" applyFill="1" applyBorder="1" applyAlignment="1" applyProtection="1">
      <alignment horizontal="center" vertical="center" wrapText="1"/>
      <protection locked="0"/>
    </xf>
    <xf numFmtId="0" fontId="25" fillId="2" borderId="967" xfId="15" quotePrefix="1" applyFont="1" applyFill="1" applyBorder="1" applyAlignment="1" applyProtection="1">
      <alignment horizontal="center" vertical="center" wrapText="1"/>
      <protection locked="0"/>
    </xf>
    <xf numFmtId="0" fontId="25" fillId="2" borderId="968" xfId="15" quotePrefix="1" applyFont="1" applyFill="1" applyBorder="1" applyAlignment="1" applyProtection="1">
      <alignment horizontal="center" vertical="center" wrapText="1"/>
      <protection locked="0"/>
    </xf>
    <xf numFmtId="0" fontId="25" fillId="2" borderId="969" xfId="15" quotePrefix="1" applyFont="1" applyFill="1" applyBorder="1" applyAlignment="1" applyProtection="1">
      <alignment horizontal="center" vertical="center" wrapText="1"/>
      <protection locked="0"/>
    </xf>
    <xf numFmtId="0" fontId="25" fillId="2" borderId="944" xfId="0" applyFont="1" applyFill="1" applyBorder="1" applyAlignment="1" applyProtection="1">
      <alignment horizontal="left" vertical="center" wrapText="1"/>
      <protection locked="0"/>
    </xf>
    <xf numFmtId="0" fontId="25" fillId="2" borderId="954" xfId="15" quotePrefix="1" applyFont="1" applyFill="1" applyBorder="1" applyAlignment="1" applyProtection="1">
      <alignment horizontal="center" vertical="center" wrapText="1"/>
      <protection locked="0"/>
    </xf>
    <xf numFmtId="0" fontId="25" fillId="2" borderId="944" xfId="15" quotePrefix="1" applyFont="1" applyFill="1" applyBorder="1" applyAlignment="1" applyProtection="1">
      <alignment horizontal="center" vertical="center" wrapText="1"/>
      <protection locked="0"/>
    </xf>
    <xf numFmtId="0" fontId="25" fillId="2" borderId="949" xfId="13" quotePrefix="1" applyFont="1" applyFill="1" applyBorder="1" applyAlignment="1" applyProtection="1">
      <alignment horizontal="center" vertical="center" wrapText="1"/>
      <protection locked="0"/>
    </xf>
    <xf numFmtId="0" fontId="25" fillId="2" borderId="954" xfId="13" quotePrefix="1" applyFont="1" applyFill="1" applyBorder="1" applyAlignment="1" applyProtection="1">
      <alignment horizontal="center" vertical="center" wrapText="1"/>
      <protection locked="0"/>
    </xf>
    <xf numFmtId="0" fontId="25" fillId="2" borderId="944" xfId="13" quotePrefix="1" applyFont="1" applyFill="1" applyBorder="1" applyAlignment="1" applyProtection="1">
      <alignment horizontal="center" vertical="center" wrapText="1"/>
      <protection locked="0"/>
    </xf>
    <xf numFmtId="0" fontId="25" fillId="2" borderId="949" xfId="13" quotePrefix="1" applyFont="1" applyFill="1" applyBorder="1" applyAlignment="1" applyProtection="1">
      <alignment vertical="center" wrapText="1"/>
      <protection locked="0"/>
    </xf>
    <xf numFmtId="0" fontId="25" fillId="2" borderId="954" xfId="13" quotePrefix="1" applyFont="1" applyFill="1" applyBorder="1" applyAlignment="1" applyProtection="1">
      <alignment vertical="center" wrapText="1"/>
      <protection locked="0"/>
    </xf>
    <xf numFmtId="0" fontId="25" fillId="2" borderId="944" xfId="13" quotePrefix="1" applyFont="1" applyFill="1" applyBorder="1" applyAlignment="1" applyProtection="1">
      <alignment vertical="center" wrapText="1"/>
      <protection locked="0"/>
    </xf>
    <xf numFmtId="0" fontId="27" fillId="2" borderId="963" xfId="15" quotePrefix="1" applyFont="1" applyFill="1" applyBorder="1" applyAlignment="1">
      <alignment horizontal="left" vertical="center" wrapText="1"/>
    </xf>
    <xf numFmtId="0" fontId="25" fillId="2" borderId="970" xfId="15" quotePrefix="1" applyFont="1" applyFill="1" applyBorder="1" applyAlignment="1" applyProtection="1">
      <alignment horizontal="center" vertical="center" wrapText="1"/>
      <protection locked="0"/>
    </xf>
    <xf numFmtId="0" fontId="27" fillId="2" borderId="621" xfId="15" quotePrefix="1" applyFont="1" applyFill="1" applyBorder="1" applyAlignment="1">
      <alignment horizontal="left" vertical="center" wrapText="1"/>
    </xf>
    <xf numFmtId="0" fontId="28" fillId="2" borderId="943" xfId="15" applyFont="1" applyFill="1" applyBorder="1" applyAlignment="1" applyProtection="1">
      <alignment vertical="center" wrapText="1"/>
      <protection locked="0"/>
    </xf>
    <xf numFmtId="0" fontId="27" fillId="2" borderId="952" xfId="13" quotePrefix="1" applyFont="1" applyFill="1" applyBorder="1" applyAlignment="1" applyProtection="1">
      <alignment vertical="center" wrapText="1"/>
      <protection locked="0"/>
    </xf>
    <xf numFmtId="0" fontId="27" fillId="2" borderId="959" xfId="15" quotePrefix="1" applyFont="1" applyFill="1" applyBorder="1" applyAlignment="1" applyProtection="1">
      <alignment horizontal="center" vertical="center" wrapText="1"/>
      <protection locked="0"/>
    </xf>
    <xf numFmtId="0" fontId="25" fillId="2" borderId="622" xfId="15" quotePrefix="1" applyFont="1" applyFill="1" applyBorder="1" applyAlignment="1" applyProtection="1">
      <alignment horizontal="center" vertical="center" wrapText="1"/>
      <protection locked="0"/>
    </xf>
    <xf numFmtId="0" fontId="25" fillId="2" borderId="629" xfId="15" quotePrefix="1" applyFont="1" applyFill="1" applyBorder="1" applyAlignment="1" applyProtection="1">
      <alignment horizontal="center" vertical="center" wrapText="1"/>
      <protection locked="0"/>
    </xf>
    <xf numFmtId="0" fontId="26" fillId="2" borderId="846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847" xfId="15" quotePrefix="1" applyFont="1" applyFill="1" applyBorder="1" applyAlignment="1" applyProtection="1">
      <alignment horizontal="center" vertical="center" wrapText="1"/>
      <protection locked="0"/>
    </xf>
    <xf numFmtId="0" fontId="26" fillId="2" borderId="850" xfId="15" quotePrefix="1" applyFont="1" applyFill="1" applyBorder="1" applyAlignment="1" applyProtection="1">
      <alignment horizontal="center" vertical="center" wrapText="1"/>
      <protection locked="0"/>
    </xf>
    <xf numFmtId="0" fontId="26" fillId="2" borderId="944" xfId="15" quotePrefix="1" applyFont="1" applyFill="1" applyBorder="1" applyAlignment="1" applyProtection="1">
      <alignment horizontal="center" vertical="center" wrapText="1"/>
      <protection locked="0"/>
    </xf>
    <xf numFmtId="0" fontId="26" fillId="2" borderId="971" xfId="15" quotePrefix="1" applyFont="1" applyFill="1" applyBorder="1" applyAlignment="1" applyProtection="1">
      <alignment horizontal="center" vertical="center" wrapText="1"/>
      <protection locked="0"/>
    </xf>
    <xf numFmtId="0" fontId="25" fillId="2" borderId="943" xfId="11" quotePrefix="1" applyFont="1" applyFill="1" applyBorder="1" applyAlignment="1" applyProtection="1">
      <alignment horizontal="center" textRotation="90" wrapText="1"/>
      <protection locked="0"/>
    </xf>
    <xf numFmtId="0" fontId="25" fillId="0" borderId="943" xfId="11" quotePrefix="1" applyFont="1" applyFill="1" applyBorder="1" applyAlignment="1" applyProtection="1">
      <alignment horizontal="center" textRotation="90" wrapText="1"/>
      <protection locked="0"/>
    </xf>
    <xf numFmtId="0" fontId="25" fillId="0" borderId="944" xfId="11" quotePrefix="1" applyFont="1" applyFill="1" applyBorder="1" applyAlignment="1" applyProtection="1">
      <alignment horizontal="center" textRotation="90" wrapText="1"/>
      <protection locked="0"/>
    </xf>
    <xf numFmtId="0" fontId="25" fillId="0" borderId="952" xfId="15" quotePrefix="1" applyFont="1" applyFill="1" applyBorder="1" applyAlignment="1" applyProtection="1">
      <alignment vertical="center" wrapText="1"/>
      <protection locked="0"/>
    </xf>
    <xf numFmtId="0" fontId="27" fillId="0" borderId="952" xfId="15" quotePrefix="1" applyFont="1" applyFill="1" applyBorder="1" applyAlignment="1" applyProtection="1">
      <alignment vertical="center" wrapText="1"/>
      <protection locked="0"/>
    </xf>
    <xf numFmtId="0" fontId="28" fillId="0" borderId="952" xfId="0" applyFont="1" applyFill="1" applyBorder="1" applyAlignment="1" applyProtection="1">
      <alignment horizontal="left" vertical="center" wrapText="1"/>
      <protection locked="0"/>
    </xf>
    <xf numFmtId="0" fontId="28" fillId="0" borderId="953" xfId="0" applyFont="1" applyFill="1" applyBorder="1" applyAlignment="1" applyProtection="1">
      <alignment horizontal="left" vertical="center" wrapText="1"/>
      <protection locked="0"/>
    </xf>
    <xf numFmtId="0" fontId="27" fillId="0" borderId="952" xfId="15" quotePrefix="1" applyFont="1" applyFill="1" applyBorder="1" applyAlignment="1" applyProtection="1">
      <alignment horizontal="center" vertical="center" wrapText="1"/>
      <protection locked="0"/>
    </xf>
    <xf numFmtId="0" fontId="28" fillId="0" borderId="952" xfId="0" applyFont="1" applyFill="1" applyBorder="1" applyAlignment="1" applyProtection="1">
      <alignment horizontal="center" vertical="center" wrapText="1"/>
      <protection locked="0"/>
    </xf>
    <xf numFmtId="0" fontId="27" fillId="0" borderId="953" xfId="15" quotePrefix="1" applyFont="1" applyFill="1" applyBorder="1" applyAlignment="1" applyProtection="1">
      <alignment horizontal="center" vertical="center" wrapText="1"/>
      <protection locked="0"/>
    </xf>
    <xf numFmtId="0" fontId="27" fillId="2" borderId="973" xfId="15" quotePrefix="1" applyFont="1" applyFill="1" applyBorder="1" applyAlignment="1" applyProtection="1">
      <alignment horizontal="center" vertical="center" wrapText="1"/>
      <protection locked="0"/>
    </xf>
    <xf numFmtId="0" fontId="27" fillId="2" borderId="974" xfId="15" quotePrefix="1" applyFont="1" applyFill="1" applyBorder="1" applyAlignment="1" applyProtection="1">
      <alignment horizontal="center" vertical="center" wrapText="1"/>
      <protection locked="0"/>
    </xf>
    <xf numFmtId="0" fontId="28" fillId="2" borderId="480" xfId="0" applyFont="1" applyFill="1" applyBorder="1" applyAlignment="1" applyProtection="1">
      <alignment horizontal="left" vertical="center" wrapText="1"/>
      <protection locked="0"/>
    </xf>
    <xf numFmtId="0" fontId="27" fillId="2" borderId="912" xfId="0" applyFont="1" applyFill="1" applyBorder="1" applyAlignment="1" applyProtection="1">
      <alignment horizontal="center" vertical="center" wrapText="1"/>
      <protection locked="0"/>
    </xf>
    <xf numFmtId="0" fontId="27" fillId="2" borderId="827" xfId="0" applyFont="1" applyFill="1" applyBorder="1" applyAlignment="1" applyProtection="1">
      <alignment horizontal="center" vertical="center" wrapText="1"/>
      <protection locked="0"/>
    </xf>
    <xf numFmtId="0" fontId="27" fillId="2" borderId="972" xfId="15" quotePrefix="1" applyFont="1" applyFill="1" applyBorder="1" applyAlignment="1">
      <alignment horizontal="left" vertical="center" wrapText="1"/>
    </xf>
    <xf numFmtId="0" fontId="28" fillId="2" borderId="943" xfId="0" applyFont="1" applyFill="1" applyBorder="1" applyAlignment="1" applyProtection="1">
      <alignment horizontal="left" vertical="center" wrapText="1"/>
      <protection locked="0"/>
    </xf>
    <xf numFmtId="0" fontId="25" fillId="2" borderId="952" xfId="13" quotePrefix="1" applyFont="1" applyFill="1" applyBorder="1" applyAlignment="1" applyProtection="1">
      <alignment vertical="center" wrapText="1"/>
      <protection locked="0"/>
    </xf>
    <xf numFmtId="0" fontId="25" fillId="2" borderId="952" xfId="0" applyFont="1" applyFill="1" applyBorder="1" applyAlignment="1" applyProtection="1">
      <alignment horizontal="center" vertical="center" wrapText="1"/>
      <protection locked="0"/>
    </xf>
    <xf numFmtId="0" fontId="25" fillId="2" borderId="953" xfId="0" applyFont="1" applyFill="1" applyBorder="1" applyAlignment="1" applyProtection="1">
      <alignment horizontal="center" vertical="center" wrapText="1"/>
      <protection locked="0"/>
    </xf>
    <xf numFmtId="0" fontId="25" fillId="2" borderId="965" xfId="0" applyFont="1" applyFill="1" applyBorder="1" applyAlignment="1" applyProtection="1">
      <alignment horizontal="center" vertical="center" wrapText="1"/>
      <protection locked="0"/>
    </xf>
    <xf numFmtId="0" fontId="28" fillId="2" borderId="480" xfId="15" applyFont="1" applyFill="1" applyBorder="1" applyAlignment="1" applyProtection="1">
      <alignment vertical="center" wrapText="1"/>
      <protection locked="0"/>
    </xf>
    <xf numFmtId="0" fontId="28" fillId="2" borderId="943" xfId="0" applyNumberFormat="1" applyFont="1" applyFill="1" applyBorder="1" applyAlignment="1" applyProtection="1">
      <alignment horizontal="left" vertical="center" wrapText="1"/>
      <protection locked="0"/>
    </xf>
    <xf numFmtId="0" fontId="21" fillId="2" borderId="947" xfId="11" quotePrefix="1" applyFont="1" applyFill="1" applyBorder="1" applyAlignment="1" applyProtection="1">
      <alignment horizontal="left" textRotation="90" wrapText="1"/>
      <protection locked="0"/>
    </xf>
    <xf numFmtId="0" fontId="21" fillId="0" borderId="947" xfId="11" quotePrefix="1" applyFont="1" applyFill="1" applyBorder="1" applyAlignment="1" applyProtection="1">
      <alignment horizontal="left" textRotation="90" wrapText="1"/>
      <protection locked="0"/>
    </xf>
    <xf numFmtId="0" fontId="27" fillId="0" borderId="952" xfId="0" applyFont="1" applyFill="1" applyBorder="1" applyAlignment="1" applyProtection="1">
      <alignment horizontal="center" vertical="center"/>
      <protection locked="0"/>
    </xf>
    <xf numFmtId="0" fontId="31" fillId="0" borderId="952" xfId="15" quotePrefix="1" applyFont="1" applyFill="1" applyBorder="1" applyAlignment="1" applyProtection="1">
      <alignment horizontal="center" vertical="center" wrapText="1"/>
      <protection locked="0"/>
    </xf>
    <xf numFmtId="0" fontId="32" fillId="0" borderId="952" xfId="15" quotePrefix="1" applyFont="1" applyFill="1" applyBorder="1" applyAlignment="1" applyProtection="1">
      <alignment horizontal="center" vertical="center" wrapText="1"/>
      <protection locked="0"/>
    </xf>
    <xf numFmtId="0" fontId="32" fillId="2" borderId="912" xfId="15" quotePrefix="1" applyFont="1" applyFill="1" applyBorder="1" applyAlignment="1" applyProtection="1">
      <alignment horizontal="center" vertical="center" wrapText="1"/>
      <protection locked="0"/>
    </xf>
    <xf numFmtId="0" fontId="32" fillId="2" borderId="827" xfId="15" quotePrefix="1" applyFont="1" applyFill="1" applyBorder="1" applyAlignment="1" applyProtection="1">
      <alignment horizontal="center" vertical="center" wrapText="1"/>
      <protection locked="0"/>
    </xf>
    <xf numFmtId="0" fontId="32" fillId="2" borderId="912" xfId="15" quotePrefix="1" applyFont="1" applyFill="1" applyBorder="1" applyAlignment="1">
      <alignment horizontal="center" vertical="center" wrapText="1"/>
    </xf>
    <xf numFmtId="0" fontId="32" fillId="2" borderId="827" xfId="15" quotePrefix="1" applyFont="1" applyFill="1" applyBorder="1" applyAlignment="1">
      <alignment horizontal="center" vertical="center" wrapText="1"/>
    </xf>
    <xf numFmtId="0" fontId="32" fillId="2" borderId="966" xfId="15" quotePrefix="1" applyFont="1" applyFill="1" applyBorder="1" applyAlignment="1" applyProtection="1">
      <alignment horizontal="center" vertical="center" wrapText="1"/>
      <protection locked="0"/>
    </xf>
    <xf numFmtId="0" fontId="32" fillId="2" borderId="967" xfId="15" quotePrefix="1" applyFont="1" applyFill="1" applyBorder="1" applyAlignment="1" applyProtection="1">
      <alignment horizontal="center" vertical="center" wrapText="1"/>
      <protection locked="0"/>
    </xf>
    <xf numFmtId="0" fontId="32" fillId="2" borderId="966" xfId="15" quotePrefix="1" applyFont="1" applyFill="1" applyBorder="1" applyAlignment="1">
      <alignment horizontal="center" vertical="center" wrapText="1"/>
    </xf>
    <xf numFmtId="0" fontId="32" fillId="2" borderId="967" xfId="15" quotePrefix="1" applyFont="1" applyFill="1" applyBorder="1" applyAlignment="1">
      <alignment horizontal="center" vertical="center" wrapText="1"/>
    </xf>
    <xf numFmtId="0" fontId="32" fillId="2" borderId="973" xfId="15" quotePrefix="1" applyFont="1" applyFill="1" applyBorder="1" applyAlignment="1">
      <alignment horizontal="center" vertical="center" wrapText="1"/>
    </xf>
    <xf numFmtId="0" fontId="32" fillId="2" borderId="974" xfId="15" quotePrefix="1" applyFont="1" applyFill="1" applyBorder="1" applyAlignment="1">
      <alignment horizontal="center" vertical="center" wrapText="1"/>
    </xf>
    <xf numFmtId="0" fontId="31" fillId="2" borderId="952" xfId="13" quotePrefix="1" applyFont="1" applyFill="1" applyBorder="1" applyAlignment="1" applyProtection="1">
      <alignment horizontal="center" vertical="center" wrapText="1"/>
      <protection locked="0"/>
    </xf>
    <xf numFmtId="0" fontId="31" fillId="2" borderId="952" xfId="0" applyFont="1" applyFill="1" applyBorder="1" applyAlignment="1" applyProtection="1">
      <alignment horizontal="center" vertical="center"/>
      <protection locked="0"/>
    </xf>
    <xf numFmtId="0" fontId="33" fillId="2" borderId="912" xfId="28" quotePrefix="1" applyFont="1" applyFill="1" applyBorder="1" applyAlignment="1">
      <alignment horizontal="center" vertical="center" wrapText="1"/>
    </xf>
    <xf numFmtId="0" fontId="33" fillId="2" borderId="827" xfId="28" quotePrefix="1" applyFont="1" applyFill="1" applyBorder="1" applyAlignment="1">
      <alignment horizontal="center" vertical="center" wrapText="1"/>
    </xf>
    <xf numFmtId="0" fontId="33" fillId="2" borderId="966" xfId="28" quotePrefix="1" applyFont="1" applyFill="1" applyBorder="1" applyAlignment="1">
      <alignment horizontal="center" vertical="center" wrapText="1"/>
    </xf>
    <xf numFmtId="0" fontId="33" fillId="2" borderId="967" xfId="28" quotePrefix="1" applyFont="1" applyFill="1" applyBorder="1" applyAlignment="1">
      <alignment horizontal="center" vertical="center" wrapText="1"/>
    </xf>
    <xf numFmtId="0" fontId="33" fillId="2" borderId="973" xfId="28" quotePrefix="1" applyFont="1" applyFill="1" applyBorder="1" applyAlignment="1">
      <alignment horizontal="center" vertical="center" wrapText="1"/>
    </xf>
    <xf numFmtId="0" fontId="33" fillId="2" borderId="974" xfId="28" quotePrefix="1" applyFont="1" applyFill="1" applyBorder="1" applyAlignment="1">
      <alignment horizontal="center" vertical="center" wrapText="1"/>
    </xf>
    <xf numFmtId="0" fontId="127" fillId="0" borderId="987" xfId="9" applyNumberFormat="1" applyFont="1" applyFill="1" applyBorder="1" applyAlignment="1">
      <alignment horizontal="center" vertical="center"/>
    </xf>
    <xf numFmtId="0" fontId="127" fillId="0" borderId="988" xfId="9" applyNumberFormat="1" applyFont="1" applyFill="1" applyBorder="1" applyAlignment="1">
      <alignment horizontal="center" vertical="center"/>
    </xf>
    <xf numFmtId="0" fontId="127" fillId="0" borderId="989" xfId="9" applyNumberFormat="1" applyFont="1" applyFill="1" applyBorder="1" applyAlignment="1">
      <alignment horizontal="center" vertical="center"/>
    </xf>
    <xf numFmtId="0" fontId="13" fillId="0" borderId="990" xfId="9" applyNumberFormat="1" applyFont="1" applyFill="1" applyBorder="1" applyAlignment="1">
      <alignment horizontal="center" shrinkToFit="1"/>
    </xf>
    <xf numFmtId="0" fontId="13" fillId="0" borderId="986" xfId="9" applyNumberFormat="1" applyFont="1" applyFill="1" applyBorder="1" applyAlignment="1">
      <alignment horizontal="center" shrinkToFit="1"/>
    </xf>
    <xf numFmtId="0" fontId="127" fillId="0" borderId="991" xfId="9" applyNumberFormat="1" applyFont="1" applyFill="1" applyBorder="1" applyAlignment="1">
      <alignment horizontal="center" vertical="center"/>
    </xf>
    <xf numFmtId="0" fontId="127" fillId="0" borderId="992" xfId="9" applyNumberFormat="1" applyFont="1" applyFill="1" applyBorder="1" applyAlignment="1">
      <alignment horizontal="center" vertical="center"/>
    </xf>
    <xf numFmtId="0" fontId="127" fillId="0" borderId="951" xfId="9" applyNumberFormat="1" applyFont="1" applyFill="1" applyBorder="1" applyAlignment="1">
      <alignment horizontal="center" vertical="center"/>
    </xf>
    <xf numFmtId="0" fontId="13" fillId="0" borderId="979" xfId="9" applyNumberFormat="1" applyFont="1" applyFill="1" applyBorder="1" applyAlignment="1">
      <alignment horizontal="center" shrinkToFit="1"/>
    </xf>
    <xf numFmtId="0" fontId="127" fillId="0" borderId="994" xfId="9" applyNumberFormat="1" applyFont="1" applyFill="1" applyBorder="1" applyAlignment="1">
      <alignment horizontal="center" vertical="center"/>
    </xf>
    <xf numFmtId="0" fontId="127" fillId="0" borderId="995" xfId="9" applyNumberFormat="1" applyFont="1" applyFill="1" applyBorder="1" applyAlignment="1">
      <alignment horizontal="center" vertical="center"/>
    </xf>
    <xf numFmtId="0" fontId="13" fillId="0" borderId="996" xfId="9" applyNumberFormat="1" applyFont="1" applyFill="1" applyBorder="1" applyAlignment="1">
      <alignment horizontal="center" shrinkToFit="1"/>
    </xf>
    <xf numFmtId="0" fontId="127" fillId="0" borderId="997" xfId="9" applyNumberFormat="1" applyFont="1" applyFill="1" applyBorder="1" applyAlignment="1">
      <alignment horizontal="center" vertical="center"/>
    </xf>
    <xf numFmtId="0" fontId="127" fillId="0" borderId="998" xfId="9" applyNumberFormat="1" applyFont="1" applyFill="1" applyBorder="1" applyAlignment="1">
      <alignment horizontal="center" vertical="center"/>
    </xf>
    <xf numFmtId="0" fontId="99" fillId="0" borderId="989" xfId="9" applyNumberFormat="1" applyFont="1" applyFill="1" applyBorder="1" applyAlignment="1">
      <alignment horizontal="center" vertical="center"/>
    </xf>
    <xf numFmtId="0" fontId="99" fillId="0" borderId="950" xfId="9" applyNumberFormat="1" applyFont="1" applyFill="1" applyBorder="1" applyAlignment="1">
      <alignment horizontal="center" vertical="center"/>
    </xf>
    <xf numFmtId="0" fontId="127" fillId="0" borderId="246" xfId="9" applyNumberFormat="1" applyFont="1" applyFill="1" applyBorder="1" applyAlignment="1">
      <alignment horizontal="center" vertical="center"/>
    </xf>
    <xf numFmtId="0" fontId="99" fillId="0" borderId="415" xfId="9" applyNumberFormat="1" applyFont="1" applyFill="1" applyBorder="1" applyAlignment="1">
      <alignment horizontal="center" vertical="center"/>
    </xf>
    <xf numFmtId="0" fontId="127" fillId="0" borderId="463" xfId="9" applyNumberFormat="1" applyFont="1" applyFill="1" applyBorder="1" applyAlignment="1">
      <alignment horizontal="center" vertical="center"/>
    </xf>
    <xf numFmtId="0" fontId="127" fillId="0" borderId="993" xfId="9" applyNumberFormat="1" applyFont="1" applyFill="1" applyBorder="1" applyAlignment="1">
      <alignment horizontal="center" vertical="center"/>
    </xf>
    <xf numFmtId="0" fontId="99" fillId="0" borderId="986" xfId="9" applyNumberFormat="1" applyFont="1" applyFill="1" applyBorder="1" applyAlignment="1">
      <alignment horizontal="center" vertical="center"/>
    </xf>
    <xf numFmtId="0" fontId="99" fillId="0" borderId="997" xfId="9" applyNumberFormat="1" applyFont="1" applyFill="1" applyBorder="1" applyAlignment="1">
      <alignment horizontal="center" vertical="center"/>
    </xf>
    <xf numFmtId="0" fontId="99" fillId="0" borderId="991" xfId="9" applyNumberFormat="1" applyFont="1" applyFill="1" applyBorder="1" applyAlignment="1">
      <alignment horizontal="center" vertical="center"/>
    </xf>
    <xf numFmtId="0" fontId="99" fillId="0" borderId="999" xfId="9" applyNumberFormat="1" applyFont="1" applyFill="1" applyBorder="1" applyAlignment="1">
      <alignment horizontal="center" vertical="center"/>
    </xf>
    <xf numFmtId="0" fontId="137" fillId="5" borderId="499" xfId="0" applyFont="1" applyFill="1" applyBorder="1" applyAlignment="1">
      <alignment horizontal="center" vertical="center"/>
    </xf>
    <xf numFmtId="0" fontId="137" fillId="5" borderId="500" xfId="0" applyFont="1" applyFill="1" applyBorder="1" applyAlignment="1">
      <alignment horizontal="center" vertical="center"/>
    </xf>
    <xf numFmtId="0" fontId="27" fillId="2" borderId="820" xfId="22" applyFont="1" applyFill="1" applyBorder="1" applyAlignment="1" applyProtection="1">
      <alignment horizontal="center" vertical="center" wrapText="1"/>
      <protection locked="0"/>
    </xf>
    <xf numFmtId="0" fontId="25" fillId="2" borderId="943" xfId="5" applyFont="1" applyFill="1" applyBorder="1" applyAlignment="1" applyProtection="1">
      <alignment horizontal="center" vertical="center" wrapText="1"/>
      <protection locked="0"/>
    </xf>
    <xf numFmtId="0" fontId="25" fillId="2" borderId="947" xfId="5" applyFont="1" applyFill="1" applyBorder="1" applyAlignment="1" applyProtection="1">
      <alignment horizontal="center" vertical="center" wrapText="1"/>
      <protection locked="0"/>
    </xf>
    <xf numFmtId="0" fontId="25" fillId="2" borderId="957" xfId="5" applyFont="1" applyFill="1" applyBorder="1" applyAlignment="1" applyProtection="1">
      <alignment horizontal="center" vertical="center" wrapText="1"/>
      <protection locked="0"/>
    </xf>
    <xf numFmtId="0" fontId="27" fillId="2" borderId="943" xfId="5" applyFont="1" applyFill="1" applyBorder="1" applyAlignment="1" applyProtection="1">
      <alignment horizontal="center" vertical="center" wrapText="1"/>
      <protection locked="0"/>
    </xf>
    <xf numFmtId="0" fontId="27" fillId="2" borderId="952" xfId="5" applyFont="1" applyFill="1" applyBorder="1" applyAlignment="1" applyProtection="1">
      <alignment horizontal="center" vertical="center" wrapText="1"/>
      <protection locked="0"/>
    </xf>
    <xf numFmtId="0" fontId="25" fillId="2" borderId="1006" xfId="5" applyFont="1" applyFill="1" applyBorder="1" applyAlignment="1" applyProtection="1">
      <alignment horizontal="center" vertical="center" wrapText="1"/>
      <protection locked="0"/>
    </xf>
    <xf numFmtId="0" fontId="27" fillId="2" borderId="946" xfId="5" applyFont="1" applyFill="1" applyBorder="1" applyAlignment="1" applyProtection="1">
      <alignment horizontal="center" vertical="center" wrapText="1"/>
      <protection locked="0"/>
    </xf>
    <xf numFmtId="0" fontId="27" fillId="2" borderId="962" xfId="5" applyFont="1" applyFill="1" applyBorder="1" applyAlignment="1" applyProtection="1">
      <alignment horizontal="center" vertical="center" wrapText="1"/>
      <protection locked="0"/>
    </xf>
    <xf numFmtId="0" fontId="27" fillId="2" borderId="978" xfId="5" applyFont="1" applyFill="1" applyBorder="1" applyAlignment="1" applyProtection="1">
      <alignment horizontal="center" vertical="center" wrapText="1"/>
      <protection locked="0"/>
    </xf>
    <xf numFmtId="0" fontId="25" fillId="2" borderId="953" xfId="5" applyFont="1" applyFill="1" applyBorder="1" applyAlignment="1" applyProtection="1">
      <alignment horizontal="center" vertical="center" wrapText="1"/>
      <protection locked="0"/>
    </xf>
    <xf numFmtId="0" fontId="28" fillId="2" borderId="943" xfId="9" applyFont="1" applyFill="1" applyBorder="1" applyAlignment="1" applyProtection="1">
      <alignment horizontal="center" vertical="center"/>
      <protection locked="0"/>
    </xf>
    <xf numFmtId="0" fontId="27" fillId="2" borderId="952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912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965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966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968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949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954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944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952" xfId="13" quotePrefix="1" applyNumberFormat="1" applyFont="1" applyFill="1" applyBorder="1" applyAlignment="1" applyProtection="1">
      <alignment vertical="center" wrapText="1"/>
      <protection locked="0"/>
    </xf>
    <xf numFmtId="0" fontId="25" fillId="2" borderId="952" xfId="13" quotePrefix="1" applyNumberFormat="1" applyFont="1" applyFill="1" applyBorder="1" applyAlignment="1" applyProtection="1">
      <alignment vertical="center" wrapText="1"/>
      <protection locked="0"/>
    </xf>
    <xf numFmtId="0" fontId="27" fillId="2" borderId="966" xfId="13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952" xfId="13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912" xfId="13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939" xfId="15" quotePrefix="1" applyNumberFormat="1" applyFont="1" applyFill="1" applyBorder="1" applyAlignment="1" applyProtection="1">
      <alignment horizontal="center" vertical="center" wrapText="1"/>
      <protection locked="0"/>
    </xf>
    <xf numFmtId="0" fontId="31" fillId="2" borderId="965" xfId="15" quotePrefix="1" applyFont="1" applyFill="1" applyBorder="1" applyAlignment="1" applyProtection="1">
      <alignment horizontal="center" vertical="center" wrapText="1"/>
      <protection locked="0"/>
    </xf>
    <xf numFmtId="0" fontId="32" fillId="2" borderId="952" xfId="13" quotePrefix="1" applyFont="1" applyFill="1" applyBorder="1" applyAlignment="1" applyProtection="1">
      <alignment horizontal="center" vertical="center" wrapText="1"/>
      <protection locked="0"/>
    </xf>
    <xf numFmtId="0" fontId="3" fillId="2" borderId="965" xfId="28" quotePrefix="1" applyFont="1" applyFill="1" applyBorder="1" applyAlignment="1">
      <alignment horizontal="center" vertical="center" wrapText="1"/>
    </xf>
    <xf numFmtId="0" fontId="33" fillId="2" borderId="965" xfId="28" quotePrefix="1" applyFont="1" applyFill="1" applyBorder="1" applyAlignment="1">
      <alignment horizontal="center" vertical="center" wrapText="1"/>
    </xf>
    <xf numFmtId="0" fontId="145" fillId="2" borderId="401" xfId="0" applyFont="1" applyFill="1" applyBorder="1" applyAlignment="1" applyProtection="1">
      <alignment horizontal="center" vertical="center"/>
      <protection locked="0"/>
    </xf>
    <xf numFmtId="0" fontId="145" fillId="2" borderId="952" xfId="0" applyFont="1" applyFill="1" applyBorder="1" applyAlignment="1" applyProtection="1">
      <alignment horizontal="center" vertical="center"/>
      <protection locked="0"/>
    </xf>
    <xf numFmtId="0" fontId="35" fillId="2" borderId="952" xfId="0" applyFont="1" applyFill="1" applyBorder="1" applyAlignment="1" applyProtection="1">
      <alignment horizontal="center" vertical="center"/>
      <protection locked="0"/>
    </xf>
    <xf numFmtId="0" fontId="40" fillId="5" borderId="985" xfId="15" quotePrefix="1" applyFont="1" applyFill="1" applyBorder="1" applyAlignment="1">
      <alignment horizontal="center" vertical="center" wrapText="1"/>
    </xf>
    <xf numFmtId="0" fontId="40" fillId="5" borderId="970" xfId="15" quotePrefix="1" applyFont="1" applyFill="1" applyBorder="1" applyAlignment="1">
      <alignment horizontal="center" vertical="center" wrapText="1"/>
    </xf>
    <xf numFmtId="0" fontId="40" fillId="2" borderId="985" xfId="15" quotePrefix="1" applyFont="1" applyFill="1" applyBorder="1" applyAlignment="1">
      <alignment horizontal="center" vertical="center" wrapText="1"/>
    </xf>
    <xf numFmtId="0" fontId="40" fillId="2" borderId="967" xfId="15" quotePrefix="1" applyFont="1" applyFill="1" applyBorder="1" applyAlignment="1">
      <alignment horizontal="center" vertical="center" wrapText="1"/>
    </xf>
    <xf numFmtId="0" fontId="40" fillId="2" borderId="969" xfId="15" quotePrefix="1" applyFont="1" applyFill="1" applyBorder="1" applyAlignment="1">
      <alignment horizontal="center" vertical="center" wrapText="1"/>
    </xf>
    <xf numFmtId="0" fontId="11" fillId="5" borderId="943" xfId="13" quotePrefix="1" applyFont="1" applyFill="1" applyBorder="1" applyAlignment="1">
      <alignment horizontal="center" vertical="center" wrapText="1"/>
    </xf>
    <xf numFmtId="0" fontId="40" fillId="5" borderId="948" xfId="13" quotePrefix="1" applyFont="1" applyFill="1" applyBorder="1" applyAlignment="1">
      <alignment horizontal="center" vertical="center" wrapText="1"/>
    </xf>
    <xf numFmtId="0" fontId="40" fillId="5" borderId="955" xfId="13" quotePrefix="1" applyFont="1" applyFill="1" applyBorder="1" applyAlignment="1">
      <alignment horizontal="center" vertical="center" wrapText="1"/>
    </xf>
    <xf numFmtId="0" fontId="11" fillId="5" borderId="956" xfId="13" quotePrefix="1" applyFont="1" applyFill="1" applyBorder="1" applyAlignment="1">
      <alignment horizontal="center" vertical="center" wrapText="1"/>
    </xf>
    <xf numFmtId="0" fontId="11" fillId="5" borderId="957" xfId="13" quotePrefix="1" applyFont="1" applyFill="1" applyBorder="1" applyAlignment="1">
      <alignment horizontal="center" vertical="center" wrapText="1"/>
    </xf>
    <xf numFmtId="0" fontId="40" fillId="5" borderId="947" xfId="13" quotePrefix="1" applyFont="1" applyFill="1" applyBorder="1" applyAlignment="1">
      <alignment horizontal="center" vertical="center" wrapText="1"/>
    </xf>
    <xf numFmtId="0" fontId="40" fillId="5" borderId="963" xfId="13" quotePrefix="1" applyFont="1" applyFill="1" applyBorder="1" applyAlignment="1">
      <alignment horizontal="center" vertical="center" wrapText="1"/>
    </xf>
    <xf numFmtId="0" fontId="40" fillId="5" borderId="969" xfId="13" quotePrefix="1" applyFont="1" applyFill="1" applyBorder="1" applyAlignment="1">
      <alignment horizontal="center" vertical="center" wrapText="1"/>
    </xf>
    <xf numFmtId="0" fontId="11" fillId="5" borderId="969" xfId="13" quotePrefix="1" applyFont="1" applyFill="1" applyBorder="1" applyAlignment="1">
      <alignment horizontal="center" vertical="center" wrapText="1"/>
    </xf>
    <xf numFmtId="0" fontId="40" fillId="5" borderId="969" xfId="15" quotePrefix="1" applyFont="1" applyFill="1" applyBorder="1" applyAlignment="1">
      <alignment horizontal="center" vertical="center" wrapText="1"/>
    </xf>
    <xf numFmtId="0" fontId="40" fillId="5" borderId="912" xfId="13" quotePrefix="1" applyFont="1" applyFill="1" applyBorder="1" applyAlignment="1">
      <alignment horizontal="center" vertical="center" wrapText="1"/>
    </xf>
    <xf numFmtId="0" fontId="40" fillId="5" borderId="961" xfId="13" quotePrefix="1" applyFont="1" applyFill="1" applyBorder="1" applyAlignment="1">
      <alignment horizontal="center" vertical="center" wrapText="1"/>
    </xf>
    <xf numFmtId="0" fontId="40" fillId="5" borderId="962" xfId="13" quotePrefix="1" applyFont="1" applyFill="1" applyBorder="1" applyAlignment="1">
      <alignment horizontal="center" vertical="center" wrapText="1"/>
    </xf>
    <xf numFmtId="0" fontId="40" fillId="5" borderId="959" xfId="13" quotePrefix="1" applyFont="1" applyFill="1" applyBorder="1" applyAlignment="1">
      <alignment horizontal="center" vertical="center" wrapText="1"/>
    </xf>
    <xf numFmtId="0" fontId="40" fillId="5" borderId="960" xfId="13" quotePrefix="1" applyFont="1" applyFill="1" applyBorder="1" applyAlignment="1">
      <alignment horizontal="center" vertical="center" wrapText="1"/>
    </xf>
    <xf numFmtId="0" fontId="40" fillId="5" borderId="963" xfId="15" quotePrefix="1" applyFont="1" applyFill="1" applyBorder="1" applyAlignment="1">
      <alignment horizontal="center" vertical="center" wrapText="1"/>
    </xf>
    <xf numFmtId="0" fontId="40" fillId="5" borderId="966" xfId="15" quotePrefix="1" applyFont="1" applyFill="1" applyBorder="1" applyAlignment="1">
      <alignment horizontal="center" vertical="center" wrapText="1"/>
    </xf>
    <xf numFmtId="0" fontId="11" fillId="5" borderId="945" xfId="15" quotePrefix="1" applyFont="1" applyFill="1" applyBorder="1" applyAlignment="1">
      <alignment horizontal="center" vertical="center" wrapText="1"/>
    </xf>
    <xf numFmtId="0" fontId="11" fillId="5" borderId="944" xfId="15" quotePrefix="1" applyFont="1" applyFill="1" applyBorder="1" applyAlignment="1">
      <alignment horizontal="center" vertical="center" wrapText="1"/>
    </xf>
    <xf numFmtId="0" fontId="11" fillId="5" borderId="951" xfId="15" quotePrefix="1" applyFont="1" applyFill="1" applyBorder="1" applyAlignment="1">
      <alignment horizontal="center" vertical="center" wrapText="1"/>
    </xf>
    <xf numFmtId="0" fontId="11" fillId="5" borderId="949" xfId="13" quotePrefix="1" applyFont="1" applyFill="1" applyBorder="1" applyAlignment="1">
      <alignment horizontal="center" vertical="center" wrapText="1"/>
    </xf>
    <xf numFmtId="0" fontId="131" fillId="5" borderId="949" xfId="0" applyFont="1" applyFill="1" applyBorder="1" applyAlignment="1">
      <alignment horizontal="center" vertical="center"/>
    </xf>
    <xf numFmtId="0" fontId="131" fillId="5" borderId="943" xfId="0" applyFont="1" applyFill="1" applyBorder="1" applyAlignment="1">
      <alignment horizontal="center" vertical="center"/>
    </xf>
    <xf numFmtId="0" fontId="36" fillId="2" borderId="398" xfId="11" quotePrefix="1" applyFont="1" applyFill="1" applyBorder="1" applyAlignment="1">
      <alignment horizontal="center" vertical="center" wrapText="1"/>
    </xf>
    <xf numFmtId="0" fontId="37" fillId="2" borderId="398" xfId="11" quotePrefix="1" applyFont="1" applyFill="1" applyBorder="1" applyAlignment="1">
      <alignment horizontal="center" vertical="center" wrapText="1"/>
    </xf>
    <xf numFmtId="0" fontId="38" fillId="2" borderId="408" xfId="11" quotePrefix="1" applyFont="1" applyFill="1" applyBorder="1" applyAlignment="1">
      <alignment horizontal="center" vertical="center" wrapText="1"/>
    </xf>
    <xf numFmtId="0" fontId="11" fillId="2" borderId="408" xfId="15" quotePrefix="1" applyFont="1" applyFill="1" applyBorder="1" applyAlignment="1">
      <alignment vertical="center" wrapText="1"/>
    </xf>
    <xf numFmtId="0" fontId="40" fillId="2" borderId="421" xfId="15" quotePrefix="1" applyFont="1" applyFill="1" applyBorder="1" applyAlignment="1">
      <alignment horizontal="center" vertical="center" wrapText="1"/>
    </xf>
    <xf numFmtId="0" fontId="11" fillId="2" borderId="398" xfId="13" quotePrefix="1" applyFont="1" applyFill="1" applyBorder="1" applyAlignment="1">
      <alignment horizontal="center" vertical="center" wrapText="1"/>
    </xf>
    <xf numFmtId="0" fontId="11" fillId="2" borderId="417" xfId="11" quotePrefix="1" applyFont="1" applyFill="1" applyBorder="1" applyAlignment="1">
      <alignment horizontal="center" vertical="center" textRotation="255" wrapText="1"/>
    </xf>
    <xf numFmtId="0" fontId="11" fillId="2" borderId="382" xfId="11" quotePrefix="1" applyFont="1" applyFill="1" applyBorder="1" applyAlignment="1">
      <alignment horizontal="center" vertical="center" textRotation="255" wrapText="1"/>
    </xf>
    <xf numFmtId="0" fontId="11" fillId="2" borderId="396" xfId="11" quotePrefix="1" applyFont="1" applyFill="1" applyBorder="1" applyAlignment="1">
      <alignment horizontal="center" vertical="center" textRotation="255" wrapText="1"/>
    </xf>
    <xf numFmtId="0" fontId="40" fillId="2" borderId="417" xfId="13" quotePrefix="1" applyFont="1" applyFill="1" applyBorder="1" applyAlignment="1">
      <alignment horizontal="center" vertical="center" wrapText="1"/>
    </xf>
    <xf numFmtId="0" fontId="40" fillId="2" borderId="387" xfId="13" quotePrefix="1" applyFont="1" applyFill="1" applyBorder="1" applyAlignment="1">
      <alignment horizontal="center" vertical="center" wrapText="1"/>
    </xf>
    <xf numFmtId="0" fontId="11" fillId="2" borderId="388" xfId="13" quotePrefix="1" applyFont="1" applyFill="1" applyBorder="1" applyAlignment="1">
      <alignment horizontal="center" vertical="center" wrapText="1"/>
    </xf>
    <xf numFmtId="0" fontId="40" fillId="2" borderId="364" xfId="13" quotePrefix="1" applyFont="1" applyFill="1" applyBorder="1" applyAlignment="1">
      <alignment horizontal="center" vertical="center" wrapText="1"/>
    </xf>
    <xf numFmtId="0" fontId="40" fillId="2" borderId="400" xfId="13" quotePrefix="1" applyFont="1" applyFill="1" applyBorder="1" applyAlignment="1">
      <alignment horizontal="center" vertical="center" wrapText="1"/>
    </xf>
    <xf numFmtId="0" fontId="40" fillId="2" borderId="422" xfId="13" quotePrefix="1" applyFont="1" applyFill="1" applyBorder="1" applyAlignment="1">
      <alignment horizontal="center" vertical="center" wrapText="1"/>
    </xf>
    <xf numFmtId="0" fontId="40" fillId="2" borderId="385" xfId="13" quotePrefix="1" applyFont="1" applyFill="1" applyBorder="1" applyAlignment="1">
      <alignment horizontal="center" vertical="center" wrapText="1"/>
    </xf>
    <xf numFmtId="0" fontId="40" fillId="2" borderId="386" xfId="13" quotePrefix="1" applyFont="1" applyFill="1" applyBorder="1" applyAlignment="1">
      <alignment horizontal="center" vertical="center" wrapText="1"/>
    </xf>
    <xf numFmtId="0" fontId="11" fillId="2" borderId="408" xfId="15" quotePrefix="1" applyFont="1" applyFill="1" applyBorder="1" applyAlignment="1">
      <alignment horizontal="center" vertical="center" wrapText="1"/>
    </xf>
    <xf numFmtId="0" fontId="11" fillId="2" borderId="423" xfId="15" quotePrefix="1" applyFont="1" applyFill="1" applyBorder="1" applyAlignment="1">
      <alignment horizontal="center" vertical="center" wrapText="1"/>
    </xf>
    <xf numFmtId="0" fontId="11" fillId="2" borderId="423" xfId="13" quotePrefix="1" applyFont="1" applyFill="1" applyBorder="1" applyAlignment="1">
      <alignment horizontal="center" vertical="center" wrapText="1"/>
    </xf>
    <xf numFmtId="0" fontId="148" fillId="2" borderId="398" xfId="0" applyFont="1" applyFill="1" applyBorder="1" applyAlignment="1">
      <alignment horizontal="center" vertical="center"/>
    </xf>
    <xf numFmtId="0" fontId="148" fillId="2" borderId="423" xfId="0" applyFont="1" applyFill="1" applyBorder="1" applyAlignment="1">
      <alignment horizontal="center" vertical="center"/>
    </xf>
    <xf numFmtId="0" fontId="40" fillId="5" borderId="967" xfId="15" quotePrefix="1" applyFont="1" applyFill="1" applyBorder="1" applyAlignment="1">
      <alignment horizontal="center" vertical="center" wrapText="1"/>
    </xf>
    <xf numFmtId="0" fontId="11" fillId="5" borderId="945" xfId="13" quotePrefix="1" applyFont="1" applyFill="1" applyBorder="1" applyAlignment="1">
      <alignment horizontal="center" vertical="center" wrapText="1"/>
    </xf>
    <xf numFmtId="0" fontId="11" fillId="5" borderId="967" xfId="13" quotePrefix="1" applyFont="1" applyFill="1" applyBorder="1" applyAlignment="1">
      <alignment horizontal="center" vertical="center" wrapText="1"/>
    </xf>
    <xf numFmtId="0" fontId="40" fillId="2" borderId="966" xfId="15" quotePrefix="1" applyFont="1" applyFill="1" applyBorder="1" applyAlignment="1">
      <alignment horizontal="center" vertical="center" wrapText="1"/>
    </xf>
    <xf numFmtId="0" fontId="40" fillId="2" borderId="979" xfId="15" quotePrefix="1" applyFont="1" applyFill="1" applyBorder="1" applyAlignment="1">
      <alignment horizontal="center" vertical="center" wrapText="1"/>
    </xf>
    <xf numFmtId="0" fontId="40" fillId="5" borderId="966" xfId="13" quotePrefix="1" applyFont="1" applyFill="1" applyBorder="1" applyAlignment="1">
      <alignment horizontal="center" vertical="center" wrapText="1"/>
    </xf>
    <xf numFmtId="0" fontId="40" fillId="2" borderId="958" xfId="15" quotePrefix="1" applyFont="1" applyFill="1" applyBorder="1" applyAlignment="1">
      <alignment horizontal="center" vertical="center" wrapText="1"/>
    </xf>
    <xf numFmtId="0" fontId="40" fillId="5" borderId="958" xfId="15" quotePrefix="1" applyFont="1" applyFill="1" applyBorder="1" applyAlignment="1">
      <alignment horizontal="center" vertical="center" wrapText="1"/>
    </xf>
    <xf numFmtId="0" fontId="40" fillId="2" borderId="961" xfId="15" quotePrefix="1" applyFont="1" applyFill="1" applyBorder="1" applyAlignment="1">
      <alignment horizontal="center" vertical="center" wrapText="1"/>
    </xf>
    <xf numFmtId="0" fontId="40" fillId="2" borderId="970" xfId="15" quotePrefix="1" applyFont="1" applyFill="1" applyBorder="1" applyAlignment="1">
      <alignment horizontal="center" vertical="center" wrapText="1"/>
    </xf>
    <xf numFmtId="0" fontId="11" fillId="5" borderId="944" xfId="13" quotePrefix="1" applyFont="1" applyFill="1" applyBorder="1" applyAlignment="1">
      <alignment horizontal="center" vertical="center" wrapText="1"/>
    </xf>
    <xf numFmtId="0" fontId="11" fillId="5" borderId="970" xfId="13" quotePrefix="1" applyFont="1" applyFill="1" applyBorder="1" applyAlignment="1">
      <alignment horizontal="center" vertical="center" wrapText="1"/>
    </xf>
    <xf numFmtId="0" fontId="40" fillId="5" borderId="946" xfId="13" quotePrefix="1" applyFont="1" applyFill="1" applyBorder="1" applyAlignment="1">
      <alignment horizontal="center" vertical="center" wrapText="1"/>
    </xf>
    <xf numFmtId="0" fontId="131" fillId="5" borderId="944" xfId="0" applyFont="1" applyFill="1" applyBorder="1" applyAlignment="1">
      <alignment horizontal="center" vertical="center"/>
    </xf>
    <xf numFmtId="0" fontId="133" fillId="2" borderId="947" xfId="5" applyFont="1" applyFill="1" applyBorder="1" applyAlignment="1" applyProtection="1">
      <alignment horizontal="center" vertical="center" wrapText="1"/>
      <protection locked="0"/>
    </xf>
    <xf numFmtId="0" fontId="133" fillId="2" borderId="957" xfId="5" applyFont="1" applyFill="1" applyBorder="1" applyAlignment="1" applyProtection="1">
      <alignment horizontal="center" vertical="center" wrapText="1"/>
      <protection locked="0"/>
    </xf>
    <xf numFmtId="0" fontId="133" fillId="2" borderId="943" xfId="5" applyFont="1" applyFill="1" applyBorder="1" applyAlignment="1" applyProtection="1">
      <alignment horizontal="center" vertical="center" wrapText="1"/>
      <protection locked="0"/>
    </xf>
    <xf numFmtId="0" fontId="133" fillId="2" borderId="952" xfId="5" applyFont="1" applyFill="1" applyBorder="1" applyAlignment="1" applyProtection="1">
      <alignment horizontal="center" vertical="center" wrapText="1"/>
      <protection locked="0"/>
    </xf>
    <xf numFmtId="0" fontId="133" fillId="2" borderId="954" xfId="5" applyFont="1" applyFill="1" applyBorder="1" applyAlignment="1" applyProtection="1">
      <alignment horizontal="center" vertical="center" wrapText="1"/>
      <protection locked="0"/>
    </xf>
    <xf numFmtId="0" fontId="133" fillId="2" borderId="951" xfId="5" applyFont="1" applyFill="1" applyBorder="1" applyAlignment="1" applyProtection="1">
      <alignment horizontal="center" vertical="center" wrapText="1"/>
      <protection locked="0"/>
    </xf>
    <xf numFmtId="0" fontId="132" fillId="2" borderId="943" xfId="5" applyFont="1" applyFill="1" applyBorder="1" applyAlignment="1" applyProtection="1">
      <alignment horizontal="center" vertical="center" wrapText="1"/>
      <protection locked="0"/>
    </xf>
    <xf numFmtId="0" fontId="132" fillId="2" borderId="952" xfId="5" applyFont="1" applyFill="1" applyBorder="1" applyAlignment="1" applyProtection="1">
      <alignment horizontal="center" vertical="center" wrapText="1"/>
      <protection locked="0"/>
    </xf>
    <xf numFmtId="0" fontId="133" fillId="2" borderId="850" xfId="5" applyFont="1" applyFill="1" applyBorder="1" applyAlignment="1" applyProtection="1">
      <alignment horizontal="center" vertical="center" wrapText="1"/>
      <protection locked="0"/>
    </xf>
    <xf numFmtId="0" fontId="132" fillId="2" borderId="846" xfId="5" applyFont="1" applyFill="1" applyBorder="1" applyAlignment="1" applyProtection="1">
      <alignment horizontal="center" vertical="center" wrapText="1"/>
      <protection locked="0"/>
    </xf>
    <xf numFmtId="0" fontId="132" fillId="2" borderId="847" xfId="5" applyFont="1" applyFill="1" applyBorder="1" applyAlignment="1" applyProtection="1">
      <alignment horizontal="center" vertical="center" wrapText="1"/>
      <protection locked="0"/>
    </xf>
    <xf numFmtId="0" fontId="133" fillId="2" borderId="848" xfId="5" applyFont="1" applyFill="1" applyBorder="1" applyAlignment="1" applyProtection="1">
      <alignment horizontal="center" vertical="center" wrapText="1"/>
      <protection locked="0"/>
    </xf>
    <xf numFmtId="0" fontId="132" fillId="2" borderId="971" xfId="5" applyFont="1" applyFill="1" applyBorder="1" applyAlignment="1" applyProtection="1">
      <alignment horizontal="center" vertical="center" wrapText="1"/>
      <protection locked="0"/>
    </xf>
    <xf numFmtId="0" fontId="133" fillId="2" borderId="975" xfId="5" applyFont="1" applyFill="1" applyBorder="1" applyAlignment="1" applyProtection="1">
      <alignment horizontal="center" vertical="center" wrapText="1"/>
      <protection locked="0"/>
    </xf>
    <xf numFmtId="0" fontId="133" fillId="2" borderId="953" xfId="5" applyFont="1" applyFill="1" applyBorder="1" applyAlignment="1" applyProtection="1">
      <alignment horizontal="center" vertical="center" wrapText="1"/>
      <protection locked="0"/>
    </xf>
    <xf numFmtId="0" fontId="132" fillId="2" borderId="946" xfId="5" applyFont="1" applyFill="1" applyBorder="1" applyAlignment="1" applyProtection="1">
      <alignment horizontal="center" vertical="center" wrapText="1"/>
      <protection locked="0"/>
    </xf>
    <xf numFmtId="0" fontId="132" fillId="2" borderId="962" xfId="5" applyFont="1" applyFill="1" applyBorder="1" applyAlignment="1" applyProtection="1">
      <alignment horizontal="center" vertical="center" wrapText="1"/>
      <protection locked="0"/>
    </xf>
    <xf numFmtId="0" fontId="132" fillId="2" borderId="978" xfId="5" applyFont="1" applyFill="1" applyBorder="1" applyAlignment="1" applyProtection="1">
      <alignment horizontal="center" vertical="center" wrapText="1"/>
      <protection locked="0"/>
    </xf>
    <xf numFmtId="0" fontId="132" fillId="2" borderId="984" xfId="5" applyFont="1" applyFill="1" applyBorder="1" applyAlignment="1" applyProtection="1">
      <alignment horizontal="center" vertical="center" wrapText="1"/>
      <protection locked="0"/>
    </xf>
    <xf numFmtId="0" fontId="132" fillId="2" borderId="820" xfId="22" applyFont="1" applyFill="1" applyBorder="1" applyAlignment="1" applyProtection="1">
      <alignment horizontal="center" vertical="center" wrapText="1"/>
      <protection locked="0"/>
    </xf>
    <xf numFmtId="0" fontId="134" fillId="2" borderId="943" xfId="9" applyFont="1" applyFill="1" applyBorder="1" applyAlignment="1" applyProtection="1">
      <alignment horizontal="center" vertical="center"/>
      <protection locked="0"/>
    </xf>
    <xf numFmtId="0" fontId="148" fillId="5" borderId="949" xfId="0" applyFont="1" applyFill="1" applyBorder="1" applyAlignment="1">
      <alignment horizontal="center" vertical="center"/>
    </xf>
    <xf numFmtId="0" fontId="148" fillId="5" borderId="943" xfId="0" applyFont="1" applyFill="1" applyBorder="1" applyAlignment="1">
      <alignment horizontal="center" vertical="center"/>
    </xf>
    <xf numFmtId="0" fontId="132" fillId="2" borderId="908" xfId="15" quotePrefix="1" applyFont="1" applyFill="1" applyBorder="1" applyAlignment="1">
      <alignment horizontal="left" vertical="center" wrapText="1"/>
    </xf>
    <xf numFmtId="0" fontId="132" fillId="2" borderId="1007" xfId="15" applyFont="1" applyFill="1" applyBorder="1" applyAlignment="1" applyProtection="1">
      <alignment horizontal="center" vertical="center" wrapText="1"/>
    </xf>
    <xf numFmtId="0" fontId="132" fillId="2" borderId="1008" xfId="15" applyFont="1" applyFill="1" applyBorder="1" applyAlignment="1" applyProtection="1">
      <alignment horizontal="center" vertical="center" wrapText="1"/>
    </xf>
    <xf numFmtId="0" fontId="132" fillId="2" borderId="698" xfId="15" quotePrefix="1" applyFont="1" applyFill="1" applyBorder="1" applyAlignment="1">
      <alignment horizontal="left" vertical="center" wrapText="1"/>
    </xf>
    <xf numFmtId="0" fontId="132" fillId="2" borderId="1009" xfId="15" applyFont="1" applyFill="1" applyBorder="1" applyAlignment="1" applyProtection="1">
      <alignment horizontal="center" vertical="center" wrapText="1"/>
      <protection locked="0"/>
    </xf>
    <xf numFmtId="0" fontId="133" fillId="2" borderId="1009" xfId="0" applyFont="1" applyFill="1" applyBorder="1" applyAlignment="1" applyProtection="1">
      <alignment horizontal="center" vertical="center" wrapText="1"/>
    </xf>
    <xf numFmtId="0" fontId="133" fillId="2" borderId="1010" xfId="0" applyFont="1" applyFill="1" applyBorder="1" applyAlignment="1" applyProtection="1">
      <alignment horizontal="center" vertical="center" wrapText="1"/>
    </xf>
    <xf numFmtId="0" fontId="133" fillId="2" borderId="1011" xfId="0" applyFont="1" applyFill="1" applyBorder="1" applyAlignment="1" applyProtection="1">
      <alignment horizontal="center" vertical="center" wrapText="1"/>
    </xf>
    <xf numFmtId="0" fontId="132" fillId="2" borderId="963" xfId="15" applyFont="1" applyFill="1" applyBorder="1" applyAlignment="1" applyProtection="1">
      <alignment horizontal="center" vertical="center" wrapText="1"/>
    </xf>
    <xf numFmtId="0" fontId="132" fillId="2" borderId="968" xfId="15" applyFont="1" applyFill="1" applyBorder="1" applyAlignment="1" applyProtection="1">
      <alignment horizontal="center" vertical="center" wrapText="1"/>
    </xf>
    <xf numFmtId="0" fontId="134" fillId="2" borderId="698" xfId="0" applyFont="1" applyFill="1" applyBorder="1" applyAlignment="1" applyProtection="1">
      <alignment horizontal="left" vertical="center" wrapText="1"/>
      <protection locked="0"/>
    </xf>
    <xf numFmtId="0" fontId="132" fillId="2" borderId="1012" xfId="15" applyFont="1" applyFill="1" applyBorder="1" applyAlignment="1" applyProtection="1">
      <alignment horizontal="center" vertical="center" wrapText="1"/>
    </xf>
    <xf numFmtId="0" fontId="132" fillId="2" borderId="1013" xfId="15" applyFont="1" applyFill="1" applyBorder="1" applyAlignment="1" applyProtection="1">
      <alignment horizontal="center" vertical="center" wrapText="1"/>
    </xf>
    <xf numFmtId="0" fontId="134" fillId="2" borderId="1014" xfId="0" applyFont="1" applyFill="1" applyBorder="1" applyAlignment="1" applyProtection="1">
      <alignment horizontal="left" vertical="center" wrapText="1"/>
      <protection locked="0"/>
    </xf>
    <xf numFmtId="0" fontId="133" fillId="2" borderId="1007" xfId="13" applyFont="1" applyFill="1" applyBorder="1" applyAlignment="1" applyProtection="1">
      <alignment horizontal="center" vertical="center" wrapText="1"/>
      <protection locked="0"/>
    </xf>
    <xf numFmtId="0" fontId="133" fillId="2" borderId="1015" xfId="13" applyFont="1" applyFill="1" applyBorder="1" applyAlignment="1" applyProtection="1">
      <alignment horizontal="center" vertical="center" wrapText="1"/>
      <protection locked="0"/>
    </xf>
    <xf numFmtId="0" fontId="133" fillId="2" borderId="1016" xfId="13" applyFont="1" applyFill="1" applyBorder="1" applyAlignment="1" applyProtection="1">
      <alignment horizontal="center" vertical="center" wrapText="1"/>
      <protection locked="0"/>
    </xf>
    <xf numFmtId="0" fontId="133" fillId="2" borderId="1017" xfId="13" applyFont="1" applyFill="1" applyBorder="1" applyAlignment="1" applyProtection="1">
      <alignment horizontal="center" vertical="center" wrapText="1"/>
      <protection locked="0"/>
    </xf>
    <xf numFmtId="0" fontId="133" fillId="2" borderId="1018" xfId="13" applyFont="1" applyFill="1" applyBorder="1" applyAlignment="1" applyProtection="1">
      <alignment horizontal="center" vertical="center" wrapText="1"/>
      <protection locked="0"/>
    </xf>
    <xf numFmtId="0" fontId="133" fillId="2" borderId="1019" xfId="13" applyFont="1" applyFill="1" applyBorder="1" applyAlignment="1" applyProtection="1">
      <alignment horizontal="center" vertical="center" wrapText="1"/>
      <protection locked="0"/>
    </xf>
    <xf numFmtId="0" fontId="134" fillId="2" borderId="1020" xfId="0" applyFont="1" applyFill="1" applyBorder="1" applyAlignment="1" applyProtection="1">
      <alignment horizontal="left" vertical="center" wrapText="1"/>
      <protection locked="0"/>
    </xf>
    <xf numFmtId="0" fontId="133" fillId="2" borderId="1007" xfId="13" applyFont="1" applyFill="1" applyBorder="1" applyAlignment="1" applyProtection="1">
      <alignment vertical="center" wrapText="1"/>
      <protection locked="0"/>
    </xf>
    <xf numFmtId="0" fontId="133" fillId="2" borderId="1021" xfId="13" applyFont="1" applyFill="1" applyBorder="1" applyAlignment="1" applyProtection="1">
      <alignment vertical="center" wrapText="1"/>
      <protection locked="0"/>
    </xf>
    <xf numFmtId="0" fontId="133" fillId="2" borderId="1022" xfId="13" applyFont="1" applyFill="1" applyBorder="1" applyAlignment="1" applyProtection="1">
      <alignment vertical="center" wrapText="1"/>
      <protection locked="0"/>
    </xf>
    <xf numFmtId="0" fontId="133" fillId="2" borderId="698" xfId="13" applyFont="1" applyFill="1" applyBorder="1" applyAlignment="1" applyProtection="1">
      <alignment horizontal="center" vertical="center" wrapText="1"/>
      <protection locked="0"/>
    </xf>
    <xf numFmtId="0" fontId="132" fillId="2" borderId="985" xfId="15" quotePrefix="1" applyFont="1" applyFill="1" applyBorder="1" applyAlignment="1">
      <alignment horizontal="left" vertical="center" wrapText="1"/>
    </xf>
    <xf numFmtId="0" fontId="132" fillId="2" borderId="1012" xfId="15" applyFont="1" applyFill="1" applyBorder="1" applyAlignment="1" applyProtection="1">
      <alignment horizontal="center" vertical="center" wrapText="1"/>
      <protection locked="0"/>
    </xf>
    <xf numFmtId="0" fontId="133" fillId="2" borderId="1012" xfId="0" applyFont="1" applyFill="1" applyBorder="1" applyAlignment="1" applyProtection="1">
      <alignment horizontal="center" vertical="center" wrapText="1"/>
    </xf>
    <xf numFmtId="0" fontId="133" fillId="2" borderId="1023" xfId="0" applyFont="1" applyFill="1" applyBorder="1" applyAlignment="1" applyProtection="1">
      <alignment horizontal="center" vertical="center" wrapText="1"/>
    </xf>
    <xf numFmtId="0" fontId="133" fillId="2" borderId="1024" xfId="0" applyFont="1" applyFill="1" applyBorder="1" applyAlignment="1" applyProtection="1">
      <alignment horizontal="center" vertical="center" wrapText="1"/>
    </xf>
    <xf numFmtId="0" fontId="129" fillId="0" borderId="0" xfId="0" applyFont="1" applyFill="1" applyBorder="1" applyAlignment="1">
      <alignment horizontal="center" wrapText="1"/>
    </xf>
    <xf numFmtId="0" fontId="58" fillId="0" borderId="0" xfId="11" applyFont="1" applyFill="1" applyBorder="1" applyAlignment="1">
      <alignment horizontal="center" vertical="center" wrapText="1"/>
    </xf>
    <xf numFmtId="0" fontId="100" fillId="2" borderId="993" xfId="9" applyFont="1" applyFill="1" applyBorder="1" applyAlignment="1">
      <alignment horizontal="center"/>
    </xf>
    <xf numFmtId="0" fontId="104" fillId="2" borderId="243" xfId="9" applyFont="1" applyFill="1" applyBorder="1" applyAlignment="1">
      <alignment horizontal="center" vertical="center" wrapText="1"/>
    </xf>
    <xf numFmtId="0" fontId="105" fillId="2" borderId="180" xfId="9" applyFont="1" applyFill="1" applyBorder="1" applyAlignment="1">
      <alignment horizontal="center" vertical="center" wrapText="1"/>
    </xf>
    <xf numFmtId="0" fontId="105" fillId="2" borderId="244" xfId="9" applyFont="1" applyFill="1" applyBorder="1" applyAlignment="1">
      <alignment horizontal="center" vertical="center" wrapText="1"/>
    </xf>
    <xf numFmtId="0" fontId="105" fillId="2" borderId="198" xfId="9" applyFont="1" applyFill="1" applyBorder="1" applyAlignment="1">
      <alignment horizontal="center" vertical="center" wrapText="1"/>
    </xf>
    <xf numFmtId="0" fontId="106" fillId="2" borderId="180" xfId="9" applyFont="1" applyFill="1" applyBorder="1"/>
    <xf numFmtId="0" fontId="106" fillId="2" borderId="197" xfId="9" applyFont="1" applyFill="1" applyBorder="1"/>
    <xf numFmtId="0" fontId="106" fillId="2" borderId="231" xfId="9" applyFont="1" applyFill="1" applyBorder="1"/>
    <xf numFmtId="0" fontId="106" fillId="2" borderId="240" xfId="9" applyFont="1" applyFill="1" applyBorder="1"/>
    <xf numFmtId="0" fontId="106" fillId="2" borderId="245" xfId="9" applyFont="1" applyFill="1" applyBorder="1"/>
    <xf numFmtId="0" fontId="106" fillId="2" borderId="232" xfId="9" applyFont="1" applyFill="1" applyBorder="1"/>
    <xf numFmtId="0" fontId="100" fillId="2" borderId="183" xfId="0" applyFont="1" applyFill="1" applyBorder="1" applyAlignment="1">
      <alignment horizontal="left"/>
    </xf>
    <xf numFmtId="0" fontId="100" fillId="2" borderId="783" xfId="0" applyFont="1" applyFill="1" applyBorder="1" applyAlignment="1">
      <alignment horizontal="center"/>
    </xf>
    <xf numFmtId="0" fontId="100" fillId="2" borderId="784" xfId="0" applyFont="1" applyFill="1" applyBorder="1" applyAlignment="1">
      <alignment horizontal="center"/>
    </xf>
    <xf numFmtId="0" fontId="100" fillId="2" borderId="414" xfId="0" applyFont="1" applyFill="1" applyBorder="1" applyAlignment="1">
      <alignment horizontal="center"/>
    </xf>
    <xf numFmtId="0" fontId="100" fillId="2" borderId="463" xfId="0" applyFont="1" applyFill="1" applyBorder="1" applyAlignment="1">
      <alignment horizontal="center"/>
    </xf>
    <xf numFmtId="0" fontId="100" fillId="2" borderId="464" xfId="0" applyFont="1" applyFill="1" applyBorder="1" applyAlignment="1">
      <alignment horizontal="center"/>
    </xf>
    <xf numFmtId="0" fontId="100" fillId="2" borderId="1025" xfId="0" applyFont="1" applyFill="1" applyBorder="1" applyAlignment="1">
      <alignment horizontal="center"/>
    </xf>
    <xf numFmtId="49" fontId="100" fillId="2" borderId="153" xfId="0" applyNumberFormat="1" applyFont="1" applyFill="1" applyBorder="1" applyAlignment="1">
      <alignment horizontal="left"/>
    </xf>
    <xf numFmtId="0" fontId="100" fillId="2" borderId="153" xfId="0" applyFont="1" applyFill="1" applyBorder="1" applyAlignment="1">
      <alignment horizontal="left"/>
    </xf>
    <xf numFmtId="17" fontId="100" fillId="2" borderId="153" xfId="0" applyNumberFormat="1" applyFont="1" applyFill="1" applyBorder="1" applyAlignment="1">
      <alignment horizontal="left"/>
    </xf>
    <xf numFmtId="49" fontId="100" fillId="2" borderId="219" xfId="0" applyNumberFormat="1" applyFont="1" applyFill="1" applyBorder="1" applyAlignment="1">
      <alignment horizontal="left"/>
    </xf>
    <xf numFmtId="0" fontId="100" fillId="2" borderId="219" xfId="0" applyFont="1" applyFill="1" applyBorder="1" applyAlignment="1">
      <alignment horizontal="left"/>
    </xf>
    <xf numFmtId="0" fontId="100" fillId="2" borderId="453" xfId="0" applyFont="1" applyFill="1" applyBorder="1" applyAlignment="1">
      <alignment horizontal="center"/>
    </xf>
    <xf numFmtId="0" fontId="100" fillId="2" borderId="135" xfId="0" applyFont="1" applyFill="1" applyBorder="1" applyAlignment="1">
      <alignment horizontal="center"/>
    </xf>
    <xf numFmtId="0" fontId="100" fillId="2" borderId="0" xfId="0" applyFont="1" applyFill="1" applyBorder="1" applyAlignment="1">
      <alignment horizontal="center"/>
    </xf>
    <xf numFmtId="0" fontId="100" fillId="2" borderId="998" xfId="0" applyFont="1" applyFill="1" applyBorder="1" applyAlignment="1">
      <alignment horizontal="center"/>
    </xf>
    <xf numFmtId="0" fontId="100" fillId="2" borderId="465" xfId="0" applyFont="1" applyFill="1" applyBorder="1" applyAlignment="1">
      <alignment horizontal="center"/>
    </xf>
    <xf numFmtId="0" fontId="97" fillId="2" borderId="35" xfId="0" applyFont="1" applyFill="1" applyBorder="1" applyAlignment="1">
      <alignment horizontal="left" vertical="center"/>
    </xf>
    <xf numFmtId="0" fontId="108" fillId="2" borderId="785" xfId="0" applyFont="1" applyFill="1" applyBorder="1" applyAlignment="1">
      <alignment horizontal="center"/>
    </xf>
    <xf numFmtId="0" fontId="108" fillId="2" borderId="786" xfId="0" applyFont="1" applyFill="1" applyBorder="1" applyAlignment="1">
      <alignment horizontal="center"/>
    </xf>
    <xf numFmtId="0" fontId="108" fillId="2" borderId="787" xfId="0" applyFont="1" applyFill="1" applyBorder="1" applyAlignment="1">
      <alignment horizontal="center"/>
    </xf>
    <xf numFmtId="0" fontId="108" fillId="2" borderId="1026" xfId="0" applyFont="1" applyFill="1" applyBorder="1" applyAlignment="1">
      <alignment horizontal="center"/>
    </xf>
    <xf numFmtId="0" fontId="108" fillId="2" borderId="1027" xfId="0" applyFont="1" applyFill="1" applyBorder="1" applyAlignment="1">
      <alignment horizontal="center"/>
    </xf>
    <xf numFmtId="0" fontId="108" fillId="2" borderId="1028" xfId="0" applyFont="1" applyFill="1" applyBorder="1" applyAlignment="1">
      <alignment horizontal="center"/>
    </xf>
    <xf numFmtId="49" fontId="108" fillId="2" borderId="183" xfId="0" applyNumberFormat="1" applyFont="1" applyFill="1" applyBorder="1" applyAlignment="1">
      <alignment horizontal="left"/>
    </xf>
    <xf numFmtId="0" fontId="116" fillId="2" borderId="783" xfId="0" applyFont="1" applyFill="1" applyBorder="1" applyAlignment="1">
      <alignment horizontal="center"/>
    </xf>
    <xf numFmtId="0" fontId="116" fillId="2" borderId="784" xfId="0" applyFont="1" applyFill="1" applyBorder="1" applyAlignment="1">
      <alignment horizontal="center"/>
    </xf>
    <xf numFmtId="0" fontId="116" fillId="2" borderId="414" xfId="0" applyFont="1" applyFill="1" applyBorder="1" applyAlignment="1">
      <alignment horizontal="center"/>
    </xf>
    <xf numFmtId="0" fontId="116" fillId="2" borderId="1029" xfId="9" applyFont="1" applyFill="1" applyBorder="1" applyAlignment="1">
      <alignment horizontal="center"/>
    </xf>
    <xf numFmtId="0" fontId="116" fillId="2" borderId="784" xfId="9" applyFont="1" applyFill="1" applyBorder="1" applyAlignment="1">
      <alignment horizontal="center"/>
    </xf>
    <xf numFmtId="0" fontId="116" fillId="2" borderId="1025" xfId="9" applyFont="1" applyFill="1" applyBorder="1" applyAlignment="1">
      <alignment horizontal="center"/>
    </xf>
    <xf numFmtId="0" fontId="116" fillId="2" borderId="1030" xfId="9" applyFont="1" applyFill="1" applyBorder="1" applyAlignment="1">
      <alignment horizontal="center"/>
    </xf>
    <xf numFmtId="0" fontId="116" fillId="2" borderId="1031" xfId="9" applyFont="1" applyFill="1" applyBorder="1" applyAlignment="1">
      <alignment horizontal="center"/>
    </xf>
    <xf numFmtId="49" fontId="107" fillId="2" borderId="183" xfId="0" applyNumberFormat="1" applyFont="1" applyFill="1" applyBorder="1" applyAlignment="1">
      <alignment horizontal="left"/>
    </xf>
    <xf numFmtId="0" fontId="116" fillId="2" borderId="463" xfId="9" applyFont="1" applyFill="1" applyBorder="1" applyAlignment="1">
      <alignment horizontal="center"/>
    </xf>
    <xf numFmtId="0" fontId="116" fillId="2" borderId="464" xfId="9" applyFont="1" applyFill="1" applyBorder="1" applyAlignment="1">
      <alignment horizontal="center"/>
    </xf>
    <xf numFmtId="0" fontId="116" fillId="2" borderId="979" xfId="9" applyFont="1" applyFill="1" applyBorder="1" applyAlignment="1">
      <alignment horizontal="center"/>
    </xf>
    <xf numFmtId="0" fontId="116" fillId="2" borderId="986" xfId="9" applyFont="1" applyFill="1" applyBorder="1" applyAlignment="1">
      <alignment horizontal="center"/>
    </xf>
    <xf numFmtId="0" fontId="116" fillId="2" borderId="993" xfId="9" applyFont="1" applyFill="1" applyBorder="1" applyAlignment="1">
      <alignment horizontal="center"/>
    </xf>
    <xf numFmtId="0" fontId="100" fillId="2" borderId="463" xfId="9" applyFont="1" applyFill="1" applyBorder="1" applyAlignment="1">
      <alignment horizontal="center"/>
    </xf>
    <xf numFmtId="0" fontId="100" fillId="2" borderId="464" xfId="9" applyFont="1" applyFill="1" applyBorder="1" applyAlignment="1">
      <alignment horizontal="center"/>
    </xf>
    <xf numFmtId="0" fontId="100" fillId="2" borderId="979" xfId="9" applyFont="1" applyFill="1" applyBorder="1" applyAlignment="1">
      <alignment horizontal="center"/>
    </xf>
    <xf numFmtId="0" fontId="100" fillId="2" borderId="986" xfId="9" applyFont="1" applyFill="1" applyBorder="1" applyAlignment="1">
      <alignment horizontal="center"/>
    </xf>
    <xf numFmtId="0" fontId="100" fillId="2" borderId="998" xfId="9" applyFont="1" applyFill="1" applyBorder="1" applyAlignment="1">
      <alignment horizontal="center"/>
    </xf>
    <xf numFmtId="0" fontId="100" fillId="2" borderId="465" xfId="9" applyFont="1" applyFill="1" applyBorder="1" applyAlignment="1">
      <alignment horizontal="center"/>
    </xf>
    <xf numFmtId="0" fontId="100" fillId="2" borderId="30" xfId="9" applyFont="1" applyFill="1" applyBorder="1" applyAlignment="1">
      <alignment horizontal="center"/>
    </xf>
    <xf numFmtId="0" fontId="100" fillId="2" borderId="989" xfId="9" applyFont="1" applyFill="1" applyBorder="1" applyAlignment="1">
      <alignment horizontal="center"/>
    </xf>
    <xf numFmtId="0" fontId="100" fillId="2" borderId="988" xfId="9" applyFont="1" applyFill="1" applyBorder="1" applyAlignment="1">
      <alignment horizontal="center"/>
    </xf>
    <xf numFmtId="49" fontId="107" fillId="2" borderId="35" xfId="0" applyNumberFormat="1" applyFont="1" applyFill="1" applyBorder="1" applyAlignment="1">
      <alignment horizontal="left"/>
    </xf>
    <xf numFmtId="0" fontId="108" fillId="2" borderId="782" xfId="0" applyFont="1" applyFill="1" applyBorder="1" applyAlignment="1">
      <alignment horizontal="center"/>
    </xf>
    <xf numFmtId="0" fontId="108" fillId="2" borderId="788" xfId="0" applyFont="1" applyFill="1" applyBorder="1" applyAlignment="1">
      <alignment horizontal="center"/>
    </xf>
    <xf numFmtId="0" fontId="108" fillId="2" borderId="789" xfId="0" applyFont="1" applyFill="1" applyBorder="1" applyAlignment="1">
      <alignment horizontal="center"/>
    </xf>
    <xf numFmtId="0" fontId="108" fillId="2" borderId="1032" xfId="0" applyFont="1" applyFill="1" applyBorder="1" applyAlignment="1">
      <alignment horizontal="center"/>
    </xf>
    <xf numFmtId="0" fontId="108" fillId="2" borderId="1033" xfId="0" applyFont="1" applyFill="1" applyBorder="1" applyAlignment="1">
      <alignment horizontal="center"/>
    </xf>
    <xf numFmtId="0" fontId="108" fillId="2" borderId="1034" xfId="0" applyFont="1" applyFill="1" applyBorder="1" applyAlignment="1">
      <alignment horizontal="center"/>
    </xf>
    <xf numFmtId="0" fontId="108" fillId="2" borderId="1035" xfId="0" applyFont="1" applyFill="1" applyBorder="1" applyAlignment="1">
      <alignment horizontal="center"/>
    </xf>
    <xf numFmtId="0" fontId="108" fillId="2" borderId="1036" xfId="0" applyFont="1" applyFill="1" applyBorder="1" applyAlignment="1">
      <alignment horizontal="center"/>
    </xf>
    <xf numFmtId="0" fontId="108" fillId="2" borderId="1037" xfId="0" applyFont="1" applyFill="1" applyBorder="1" applyAlignment="1">
      <alignment horizontal="center"/>
    </xf>
    <xf numFmtId="49" fontId="111" fillId="2" borderId="183" xfId="0" applyNumberFormat="1" applyFont="1" applyFill="1" applyBorder="1" applyAlignment="1">
      <alignment horizontal="left"/>
    </xf>
    <xf numFmtId="49" fontId="96" fillId="2" borderId="35" xfId="0" applyNumberFormat="1" applyFont="1" applyFill="1" applyBorder="1" applyAlignment="1">
      <alignment horizontal="left"/>
    </xf>
    <xf numFmtId="49" fontId="96" fillId="2" borderId="40" xfId="0" applyNumberFormat="1" applyFont="1" applyFill="1" applyBorder="1" applyAlignment="1">
      <alignment horizontal="left"/>
    </xf>
    <xf numFmtId="0" fontId="108" fillId="2" borderId="791" xfId="0" applyFont="1" applyFill="1" applyBorder="1" applyAlignment="1">
      <alignment horizontal="center"/>
    </xf>
    <xf numFmtId="0" fontId="108" fillId="2" borderId="251" xfId="0" applyFont="1" applyFill="1" applyBorder="1" applyAlignment="1">
      <alignment horizontal="center"/>
    </xf>
    <xf numFmtId="0" fontId="108" fillId="2" borderId="486" xfId="0" applyFont="1" applyFill="1" applyBorder="1" applyAlignment="1">
      <alignment horizontal="center"/>
    </xf>
    <xf numFmtId="0" fontId="100" fillId="2" borderId="470" xfId="0" applyFont="1" applyFill="1" applyBorder="1" applyAlignment="1">
      <alignment horizontal="center"/>
    </xf>
    <xf numFmtId="0" fontId="100" fillId="2" borderId="1042" xfId="0" applyFont="1" applyFill="1" applyBorder="1" applyAlignment="1">
      <alignment horizontal="center"/>
    </xf>
    <xf numFmtId="0" fontId="100" fillId="2" borderId="975" xfId="0" applyFont="1" applyFill="1" applyBorder="1" applyAlignment="1">
      <alignment horizontal="center"/>
    </xf>
    <xf numFmtId="0" fontId="100" fillId="2" borderId="454" xfId="0" applyFont="1" applyFill="1" applyBorder="1" applyAlignment="1">
      <alignment horizontal="center"/>
    </xf>
    <xf numFmtId="0" fontId="100" fillId="2" borderId="252" xfId="0" applyFont="1" applyFill="1" applyBorder="1" applyAlignment="1">
      <alignment horizontal="center"/>
    </xf>
    <xf numFmtId="0" fontId="86" fillId="2" borderId="69" xfId="9" applyFont="1" applyFill="1" applyBorder="1" applyAlignment="1">
      <alignment horizontal="left" vertical="center" wrapText="1"/>
    </xf>
    <xf numFmtId="0" fontId="97" fillId="2" borderId="785" xfId="0" applyFont="1" applyFill="1" applyBorder="1" applyAlignment="1">
      <alignment horizontal="center"/>
    </xf>
    <xf numFmtId="0" fontId="97" fillId="2" borderId="787" xfId="0" applyFont="1" applyFill="1" applyBorder="1" applyAlignment="1">
      <alignment horizontal="center"/>
    </xf>
    <xf numFmtId="0" fontId="97" fillId="2" borderId="792" xfId="0" applyFont="1" applyFill="1" applyBorder="1" applyAlignment="1">
      <alignment horizontal="center"/>
    </xf>
    <xf numFmtId="0" fontId="97" fillId="2" borderId="1026" xfId="0" applyFont="1" applyFill="1" applyBorder="1" applyAlignment="1">
      <alignment horizontal="center"/>
    </xf>
    <xf numFmtId="0" fontId="97" fillId="2" borderId="1027" xfId="0" applyFont="1" applyFill="1" applyBorder="1" applyAlignment="1">
      <alignment horizontal="center"/>
    </xf>
    <xf numFmtId="0" fontId="97" fillId="2" borderId="1028" xfId="0" applyFont="1" applyFill="1" applyBorder="1" applyAlignment="1">
      <alignment horizontal="center"/>
    </xf>
    <xf numFmtId="0" fontId="100" fillId="2" borderId="1044" xfId="0" applyFont="1" applyFill="1" applyBorder="1" applyAlignment="1">
      <alignment horizontal="center"/>
    </xf>
    <xf numFmtId="0" fontId="100" fillId="2" borderId="1032" xfId="0" applyFont="1" applyFill="1" applyBorder="1" applyAlignment="1">
      <alignment horizontal="center"/>
    </xf>
    <xf numFmtId="0" fontId="100" fillId="2" borderId="1027" xfId="0" applyFont="1" applyFill="1" applyBorder="1" applyAlignment="1">
      <alignment horizontal="center"/>
    </xf>
    <xf numFmtId="0" fontId="100" fillId="2" borderId="1028" xfId="0" applyFont="1" applyFill="1" applyBorder="1" applyAlignment="1">
      <alignment horizontal="center"/>
    </xf>
    <xf numFmtId="0" fontId="100" fillId="2" borderId="1035" xfId="0" applyFont="1" applyFill="1" applyBorder="1" applyAlignment="1">
      <alignment horizontal="center"/>
    </xf>
    <xf numFmtId="0" fontId="100" fillId="2" borderId="1045" xfId="0" applyFont="1" applyFill="1" applyBorder="1" applyAlignment="1">
      <alignment horizontal="center"/>
    </xf>
    <xf numFmtId="0" fontId="100" fillId="2" borderId="1046" xfId="0" applyFont="1" applyFill="1" applyBorder="1" applyAlignment="1">
      <alignment horizontal="center"/>
    </xf>
    <xf numFmtId="0" fontId="100" fillId="2" borderId="1033" xfId="0" applyFont="1" applyFill="1" applyBorder="1" applyAlignment="1">
      <alignment horizontal="center"/>
    </xf>
    <xf numFmtId="0" fontId="100" fillId="2" borderId="1034" xfId="0" applyFont="1" applyFill="1" applyBorder="1" applyAlignment="1">
      <alignment horizontal="center"/>
    </xf>
    <xf numFmtId="0" fontId="100" fillId="2" borderId="1047" xfId="0" applyFont="1" applyFill="1" applyBorder="1" applyAlignment="1">
      <alignment horizontal="center"/>
    </xf>
    <xf numFmtId="0" fontId="100" fillId="0" borderId="993" xfId="0" applyNumberFormat="1" applyFont="1" applyFill="1" applyBorder="1" applyAlignment="1">
      <alignment horizontal="center" vertical="center"/>
    </xf>
    <xf numFmtId="0" fontId="100" fillId="0" borderId="988" xfId="0" applyNumberFormat="1" applyFont="1" applyFill="1" applyBorder="1" applyAlignment="1">
      <alignment horizontal="center" vertical="center"/>
    </xf>
    <xf numFmtId="0" fontId="100" fillId="0" borderId="1038" xfId="0" applyNumberFormat="1" applyFont="1" applyFill="1" applyBorder="1" applyAlignment="1">
      <alignment horizontal="center" vertical="center"/>
    </xf>
    <xf numFmtId="0" fontId="97" fillId="0" borderId="1035" xfId="0" applyNumberFormat="1" applyFont="1" applyFill="1" applyBorder="1" applyAlignment="1">
      <alignment horizontal="center" vertical="center"/>
    </xf>
    <xf numFmtId="0" fontId="97" fillId="0" borderId="1027" xfId="0" applyNumberFormat="1" applyFont="1" applyFill="1" applyBorder="1" applyAlignment="1">
      <alignment horizontal="center" vertical="center"/>
    </xf>
    <xf numFmtId="0" fontId="97" fillId="0" borderId="1045" xfId="0" applyNumberFormat="1" applyFont="1" applyFill="1" applyBorder="1" applyAlignment="1">
      <alignment horizontal="center" vertical="center"/>
    </xf>
    <xf numFmtId="0" fontId="159" fillId="0" borderId="1031" xfId="0" applyNumberFormat="1" applyFont="1" applyFill="1" applyBorder="1" applyAlignment="1">
      <alignment horizontal="center" vertical="center"/>
    </xf>
    <xf numFmtId="0" fontId="159" fillId="0" borderId="784" xfId="0" applyNumberFormat="1" applyFont="1" applyFill="1" applyBorder="1" applyAlignment="1">
      <alignment horizontal="center" vertical="center"/>
    </xf>
    <xf numFmtId="0" fontId="159" fillId="0" borderId="802" xfId="0" applyNumberFormat="1" applyFont="1" applyFill="1" applyBorder="1" applyAlignment="1">
      <alignment horizontal="center" vertical="center"/>
    </xf>
    <xf numFmtId="0" fontId="159" fillId="0" borderId="993" xfId="0" applyNumberFormat="1" applyFont="1" applyFill="1" applyBorder="1" applyAlignment="1">
      <alignment horizontal="center" vertical="center"/>
    </xf>
    <xf numFmtId="0" fontId="87" fillId="0" borderId="993" xfId="0" applyNumberFormat="1" applyFont="1" applyFill="1" applyBorder="1" applyAlignment="1">
      <alignment horizontal="center" vertical="center"/>
    </xf>
    <xf numFmtId="0" fontId="159" fillId="0" borderId="1042" xfId="0" applyNumberFormat="1" applyFont="1" applyFill="1" applyBorder="1" applyAlignment="1">
      <alignment horizontal="center" vertical="center"/>
    </xf>
    <xf numFmtId="0" fontId="87" fillId="0" borderId="1031" xfId="0" applyNumberFormat="1" applyFont="1" applyFill="1" applyBorder="1" applyAlignment="1">
      <alignment horizontal="center" vertical="center"/>
    </xf>
    <xf numFmtId="0" fontId="87" fillId="0" borderId="784" xfId="0" applyNumberFormat="1" applyFont="1" applyFill="1" applyBorder="1" applyAlignment="1">
      <alignment horizontal="center" vertical="center"/>
    </xf>
    <xf numFmtId="0" fontId="87" fillId="0" borderId="802" xfId="0" applyNumberFormat="1" applyFont="1" applyFill="1" applyBorder="1" applyAlignment="1">
      <alignment horizontal="center" vertical="center"/>
    </xf>
    <xf numFmtId="0" fontId="107" fillId="0" borderId="988" xfId="0" applyNumberFormat="1" applyFont="1" applyFill="1" applyBorder="1" applyAlignment="1">
      <alignment horizontal="center" vertical="center"/>
    </xf>
    <xf numFmtId="0" fontId="107" fillId="0" borderId="1038" xfId="0" applyNumberFormat="1" applyFont="1" applyFill="1" applyBorder="1" applyAlignment="1">
      <alignment horizontal="center" vertical="center"/>
    </xf>
    <xf numFmtId="0" fontId="100" fillId="2" borderId="793" xfId="0" applyNumberFormat="1" applyFont="1" applyFill="1" applyBorder="1" applyAlignment="1">
      <alignment horizontal="center" vertical="center"/>
    </xf>
    <xf numFmtId="0" fontId="100" fillId="2" borderId="794" xfId="0" applyNumberFormat="1" applyFont="1" applyFill="1" applyBorder="1" applyAlignment="1">
      <alignment horizontal="center" vertical="center"/>
    </xf>
    <xf numFmtId="0" fontId="108" fillId="2" borderId="795" xfId="0" applyNumberFormat="1" applyFont="1" applyFill="1" applyBorder="1" applyAlignment="1">
      <alignment horizontal="center" vertical="center"/>
    </xf>
    <xf numFmtId="0" fontId="100" fillId="2" borderId="993" xfId="0" applyNumberFormat="1" applyFont="1" applyFill="1" applyBorder="1" applyAlignment="1">
      <alignment horizontal="center" vertical="center"/>
    </xf>
    <xf numFmtId="0" fontId="100" fillId="2" borderId="796" xfId="0" applyNumberFormat="1" applyFont="1" applyFill="1" applyBorder="1" applyAlignment="1">
      <alignment horizontal="center" vertical="center"/>
    </xf>
    <xf numFmtId="0" fontId="100" fillId="2" borderId="132" xfId="0" applyNumberFormat="1" applyFont="1" applyFill="1" applyBorder="1" applyAlignment="1">
      <alignment horizontal="center" vertical="center"/>
    </xf>
    <xf numFmtId="0" fontId="108" fillId="2" borderId="797" xfId="0" applyNumberFormat="1" applyFont="1" applyFill="1" applyBorder="1" applyAlignment="1">
      <alignment horizontal="center" vertical="center"/>
    </xf>
    <xf numFmtId="0" fontId="100" fillId="2" borderId="988" xfId="0" applyNumberFormat="1" applyFont="1" applyFill="1" applyBorder="1" applyAlignment="1">
      <alignment horizontal="center" vertical="center"/>
    </xf>
    <xf numFmtId="0" fontId="107" fillId="2" borderId="782" xfId="0" applyNumberFormat="1" applyFont="1" applyFill="1" applyBorder="1" applyAlignment="1">
      <alignment horizontal="center" vertical="center"/>
    </xf>
    <xf numFmtId="0" fontId="107" fillId="2" borderId="798" xfId="0" applyNumberFormat="1" applyFont="1" applyFill="1" applyBorder="1" applyAlignment="1">
      <alignment horizontal="center" vertical="center"/>
    </xf>
    <xf numFmtId="0" fontId="107" fillId="2" borderId="792" xfId="0" applyNumberFormat="1" applyFont="1" applyFill="1" applyBorder="1" applyAlignment="1">
      <alignment horizontal="center" vertical="center"/>
    </xf>
    <xf numFmtId="0" fontId="97" fillId="2" borderId="1035" xfId="0" applyNumberFormat="1" applyFont="1" applyFill="1" applyBorder="1" applyAlignment="1">
      <alignment horizontal="center" vertical="center"/>
    </xf>
    <xf numFmtId="0" fontId="108" fillId="2" borderId="783" xfId="0" applyNumberFormat="1" applyFont="1" applyFill="1" applyBorder="1" applyAlignment="1">
      <alignment horizontal="left"/>
    </xf>
    <xf numFmtId="0" fontId="108" fillId="2" borderId="784" xfId="0" applyNumberFormat="1" applyFont="1" applyFill="1" applyBorder="1" applyAlignment="1">
      <alignment horizontal="left"/>
    </xf>
    <xf numFmtId="0" fontId="108" fillId="2" borderId="799" xfId="0" applyNumberFormat="1" applyFont="1" applyFill="1" applyBorder="1" applyAlignment="1">
      <alignment horizontal="left"/>
    </xf>
    <xf numFmtId="0" fontId="159" fillId="2" borderId="1031" xfId="0" applyNumberFormat="1" applyFont="1" applyFill="1" applyBorder="1" applyAlignment="1">
      <alignment horizontal="center" vertical="center"/>
    </xf>
    <xf numFmtId="0" fontId="107" fillId="2" borderId="783" xfId="0" applyNumberFormat="1" applyFont="1" applyFill="1" applyBorder="1" applyAlignment="1">
      <alignment horizontal="left"/>
    </xf>
    <xf numFmtId="0" fontId="107" fillId="2" borderId="784" xfId="0" applyNumberFormat="1" applyFont="1" applyFill="1" applyBorder="1" applyAlignment="1">
      <alignment horizontal="left"/>
    </xf>
    <xf numFmtId="0" fontId="107" fillId="2" borderId="799" xfId="0" applyNumberFormat="1" applyFont="1" applyFill="1" applyBorder="1" applyAlignment="1">
      <alignment horizontal="left"/>
    </xf>
    <xf numFmtId="0" fontId="159" fillId="2" borderId="993" xfId="0" applyNumberFormat="1" applyFont="1" applyFill="1" applyBorder="1" applyAlignment="1">
      <alignment horizontal="center" vertical="center"/>
    </xf>
    <xf numFmtId="0" fontId="87" fillId="2" borderId="793" xfId="0" applyNumberFormat="1" applyFont="1" applyFill="1" applyBorder="1" applyAlignment="1">
      <alignment horizontal="center" vertical="center"/>
    </xf>
    <xf numFmtId="0" fontId="87" fillId="2" borderId="800" xfId="0" applyNumberFormat="1" applyFont="1" applyFill="1" applyBorder="1" applyAlignment="1">
      <alignment horizontal="center" vertical="center"/>
    </xf>
    <xf numFmtId="0" fontId="107" fillId="2" borderId="559" xfId="0" applyNumberFormat="1" applyFont="1" applyFill="1" applyBorder="1" applyAlignment="1">
      <alignment horizontal="center" vertical="center"/>
    </xf>
    <xf numFmtId="0" fontId="87" fillId="2" borderId="993" xfId="0" applyNumberFormat="1" applyFont="1" applyFill="1" applyBorder="1" applyAlignment="1">
      <alignment horizontal="center" vertical="center"/>
    </xf>
    <xf numFmtId="0" fontId="87" fillId="2" borderId="794" xfId="0" applyNumberFormat="1" applyFont="1" applyFill="1" applyBorder="1" applyAlignment="1">
      <alignment horizontal="center" vertical="center"/>
    </xf>
    <xf numFmtId="0" fontId="107" fillId="2" borderId="795" xfId="0" applyNumberFormat="1" applyFont="1" applyFill="1" applyBorder="1" applyAlignment="1">
      <alignment horizontal="center" vertical="center"/>
    </xf>
    <xf numFmtId="0" fontId="87" fillId="2" borderId="796" xfId="0" applyNumberFormat="1" applyFont="1" applyFill="1" applyBorder="1" applyAlignment="1">
      <alignment horizontal="center" vertical="center"/>
    </xf>
    <xf numFmtId="0" fontId="87" fillId="2" borderId="132" xfId="0" applyNumberFormat="1" applyFont="1" applyFill="1" applyBorder="1" applyAlignment="1">
      <alignment horizontal="center" vertical="center"/>
    </xf>
    <xf numFmtId="0" fontId="107" fillId="2" borderId="797" xfId="0" applyNumberFormat="1" applyFont="1" applyFill="1" applyBorder="1" applyAlignment="1">
      <alignment horizontal="center" vertical="center"/>
    </xf>
    <xf numFmtId="0" fontId="107" fillId="2" borderId="806" xfId="0" applyNumberFormat="1" applyFont="1" applyFill="1" applyBorder="1" applyAlignment="1">
      <alignment horizontal="center" vertical="center"/>
    </xf>
    <xf numFmtId="0" fontId="107" fillId="2" borderId="807" xfId="0" applyNumberFormat="1" applyFont="1" applyFill="1" applyBorder="1" applyAlignment="1">
      <alignment horizontal="center" vertical="center"/>
    </xf>
    <xf numFmtId="0" fontId="107" fillId="2" borderId="808" xfId="0" applyNumberFormat="1" applyFont="1" applyFill="1" applyBorder="1" applyAlignment="1">
      <alignment horizontal="center" vertical="center"/>
    </xf>
    <xf numFmtId="0" fontId="107" fillId="2" borderId="204" xfId="0" applyNumberFormat="1" applyFont="1" applyFill="1" applyBorder="1" applyAlignment="1">
      <alignment horizontal="center" vertical="center"/>
    </xf>
    <xf numFmtId="0" fontId="107" fillId="2" borderId="791" xfId="0" applyNumberFormat="1" applyFont="1" applyFill="1" applyBorder="1" applyAlignment="1">
      <alignment horizontal="left"/>
    </xf>
    <xf numFmtId="0" fontId="107" fillId="2" borderId="486" xfId="0" applyNumberFormat="1" applyFont="1" applyFill="1" applyBorder="1" applyAlignment="1">
      <alignment horizontal="left"/>
    </xf>
    <xf numFmtId="0" fontId="107" fillId="2" borderId="253" xfId="0" applyNumberFormat="1" applyFont="1" applyFill="1" applyBorder="1" applyAlignment="1">
      <alignment horizontal="left"/>
    </xf>
    <xf numFmtId="0" fontId="159" fillId="2" borderId="1042" xfId="0" applyNumberFormat="1" applyFont="1" applyFill="1" applyBorder="1" applyAlignment="1">
      <alignment horizontal="center" vertical="center"/>
    </xf>
    <xf numFmtId="0" fontId="87" fillId="2" borderId="783" xfId="0" applyNumberFormat="1" applyFont="1" applyFill="1" applyBorder="1" applyAlignment="1">
      <alignment horizontal="center" vertical="center"/>
    </xf>
    <xf numFmtId="0" fontId="87" fillId="2" borderId="801" xfId="0" applyNumberFormat="1" applyFont="1" applyFill="1" applyBorder="1" applyAlignment="1">
      <alignment horizontal="center" vertical="center"/>
    </xf>
    <xf numFmtId="0" fontId="87" fillId="2" borderId="802" xfId="0" applyNumberFormat="1" applyFont="1" applyFill="1" applyBorder="1" applyAlignment="1">
      <alignment horizontal="center" vertical="center"/>
    </xf>
    <xf numFmtId="0" fontId="87" fillId="2" borderId="1031" xfId="0" applyNumberFormat="1" applyFont="1" applyFill="1" applyBorder="1" applyAlignment="1">
      <alignment horizontal="center" vertical="center"/>
    </xf>
    <xf numFmtId="0" fontId="87" fillId="2" borderId="795" xfId="0" applyNumberFormat="1" applyFont="1" applyFill="1" applyBorder="1" applyAlignment="1">
      <alignment horizontal="center" vertical="center"/>
    </xf>
    <xf numFmtId="0" fontId="87" fillId="2" borderId="797" xfId="0" applyNumberFormat="1" applyFont="1" applyFill="1" applyBorder="1" applyAlignment="1">
      <alignment horizontal="center" vertical="center"/>
    </xf>
    <xf numFmtId="0" fontId="107" fillId="2" borderId="809" xfId="0" applyNumberFormat="1" applyFont="1" applyFill="1" applyBorder="1" applyAlignment="1">
      <alignment horizontal="center" vertical="center"/>
    </xf>
    <xf numFmtId="0" fontId="107" fillId="2" borderId="810" xfId="0" applyNumberFormat="1" applyFont="1" applyFill="1" applyBorder="1" applyAlignment="1">
      <alignment horizontal="center" vertical="center"/>
    </xf>
    <xf numFmtId="0" fontId="107" fillId="2" borderId="988" xfId="0" applyNumberFormat="1" applyFont="1" applyFill="1" applyBorder="1" applyAlignment="1">
      <alignment horizontal="center" vertical="center"/>
    </xf>
    <xf numFmtId="0" fontId="107" fillId="2" borderId="30" xfId="0" applyNumberFormat="1" applyFont="1" applyFill="1" applyBorder="1" applyAlignment="1">
      <alignment horizontal="center" vertical="center"/>
    </xf>
    <xf numFmtId="0" fontId="100" fillId="2" borderId="474" xfId="0" applyNumberFormat="1" applyFont="1" applyFill="1" applyBorder="1" applyAlignment="1">
      <alignment horizontal="center" vertical="center"/>
    </xf>
    <xf numFmtId="0" fontId="100" fillId="2" borderId="977" xfId="0" applyNumberFormat="1" applyFont="1" applyFill="1" applyBorder="1" applyAlignment="1">
      <alignment horizontal="center" vertical="center"/>
    </xf>
    <xf numFmtId="0" fontId="97" fillId="2" borderId="1028" xfId="0" applyNumberFormat="1" applyFont="1" applyFill="1" applyBorder="1" applyAlignment="1">
      <alignment horizontal="center" vertical="center"/>
    </xf>
    <xf numFmtId="0" fontId="159" fillId="2" borderId="1052" xfId="0" applyNumberFormat="1" applyFont="1" applyFill="1" applyBorder="1" applyAlignment="1">
      <alignment horizontal="center" vertical="center"/>
    </xf>
    <xf numFmtId="0" fontId="159" fillId="2" borderId="474" xfId="0" applyNumberFormat="1" applyFont="1" applyFill="1" applyBorder="1" applyAlignment="1">
      <alignment horizontal="center" vertical="center"/>
    </xf>
    <xf numFmtId="0" fontId="87" fillId="2" borderId="474" xfId="0" applyNumberFormat="1" applyFont="1" applyFill="1" applyBorder="1" applyAlignment="1">
      <alignment horizontal="center" vertical="center"/>
    </xf>
    <xf numFmtId="0" fontId="107" fillId="2" borderId="1053" xfId="0" applyNumberFormat="1" applyFont="1" applyFill="1" applyBorder="1" applyAlignment="1">
      <alignment horizontal="center" vertical="center"/>
    </xf>
    <xf numFmtId="0" fontId="159" fillId="2" borderId="1054" xfId="0" applyNumberFormat="1" applyFont="1" applyFill="1" applyBorder="1" applyAlignment="1">
      <alignment horizontal="center" vertical="center"/>
    </xf>
    <xf numFmtId="0" fontId="87" fillId="2" borderId="1025" xfId="0" applyNumberFormat="1" applyFont="1" applyFill="1" applyBorder="1" applyAlignment="1">
      <alignment horizontal="center" vertical="center"/>
    </xf>
    <xf numFmtId="0" fontId="87" fillId="2" borderId="979" xfId="0" applyNumberFormat="1" applyFont="1" applyFill="1" applyBorder="1" applyAlignment="1">
      <alignment horizontal="center" vertical="center"/>
    </xf>
    <xf numFmtId="0" fontId="100" fillId="0" borderId="463" xfId="0" applyNumberFormat="1" applyFont="1" applyFill="1" applyBorder="1" applyAlignment="1">
      <alignment horizontal="center" vertical="center"/>
    </xf>
    <xf numFmtId="0" fontId="100" fillId="0" borderId="998" xfId="0" applyNumberFormat="1" applyFont="1" applyFill="1" applyBorder="1" applyAlignment="1">
      <alignment horizontal="center" vertical="center"/>
    </xf>
    <xf numFmtId="0" fontId="97" fillId="0" borderId="1026" xfId="0" applyNumberFormat="1" applyFont="1" applyFill="1" applyBorder="1" applyAlignment="1">
      <alignment horizontal="center" vertical="center"/>
    </xf>
    <xf numFmtId="0" fontId="159" fillId="0" borderId="783" xfId="0" applyNumberFormat="1" applyFont="1" applyFill="1" applyBorder="1" applyAlignment="1">
      <alignment horizontal="center" vertical="center"/>
    </xf>
    <xf numFmtId="0" fontId="159" fillId="0" borderId="463" xfId="0" applyNumberFormat="1" applyFont="1" applyFill="1" applyBorder="1" applyAlignment="1">
      <alignment horizontal="center" vertical="center"/>
    </xf>
    <xf numFmtId="0" fontId="87" fillId="0" borderId="463" xfId="0" applyNumberFormat="1" applyFont="1" applyFill="1" applyBorder="1" applyAlignment="1">
      <alignment horizontal="center" vertical="center"/>
    </xf>
    <xf numFmtId="0" fontId="107" fillId="0" borderId="1056" xfId="0" applyNumberFormat="1" applyFont="1" applyFill="1" applyBorder="1" applyAlignment="1">
      <alignment horizontal="center" vertical="center"/>
    </xf>
    <xf numFmtId="0" fontId="159" fillId="0" borderId="454" xfId="0" applyNumberFormat="1" applyFont="1" applyFill="1" applyBorder="1" applyAlignment="1">
      <alignment horizontal="center" vertical="center"/>
    </xf>
    <xf numFmtId="0" fontId="87" fillId="0" borderId="783" xfId="0" applyNumberFormat="1" applyFont="1" applyFill="1" applyBorder="1" applyAlignment="1">
      <alignment horizontal="center" vertical="center"/>
    </xf>
    <xf numFmtId="0" fontId="87" fillId="0" borderId="986" xfId="0" applyNumberFormat="1" applyFont="1" applyFill="1" applyBorder="1" applyAlignment="1">
      <alignment horizontal="center" vertical="center"/>
    </xf>
    <xf numFmtId="0" fontId="107" fillId="0" borderId="998" xfId="0" applyNumberFormat="1" applyFont="1" applyFill="1" applyBorder="1" applyAlignment="1">
      <alignment horizontal="center" vertical="center"/>
    </xf>
    <xf numFmtId="0" fontId="107" fillId="0" borderId="989" xfId="0" applyNumberFormat="1" applyFont="1" applyFill="1" applyBorder="1" applyAlignment="1">
      <alignment horizontal="center" vertical="center"/>
    </xf>
    <xf numFmtId="0" fontId="100" fillId="0" borderId="474" xfId="0" applyNumberFormat="1" applyFont="1" applyFill="1" applyBorder="1" applyAlignment="1">
      <alignment horizontal="center" vertical="center"/>
    </xf>
    <xf numFmtId="0" fontId="100" fillId="0" borderId="977" xfId="0" applyNumberFormat="1" applyFont="1" applyFill="1" applyBorder="1" applyAlignment="1">
      <alignment horizontal="center" vertical="center"/>
    </xf>
    <xf numFmtId="0" fontId="97" fillId="0" borderId="1058" xfId="0" applyNumberFormat="1" applyFont="1" applyFill="1" applyBorder="1" applyAlignment="1">
      <alignment horizontal="center" vertical="center"/>
    </xf>
    <xf numFmtId="0" fontId="159" fillId="0" borderId="1052" xfId="0" applyNumberFormat="1" applyFont="1" applyFill="1" applyBorder="1" applyAlignment="1">
      <alignment horizontal="center" vertical="center"/>
    </xf>
    <xf numFmtId="0" fontId="159" fillId="0" borderId="474" xfId="0" applyNumberFormat="1" applyFont="1" applyFill="1" applyBorder="1" applyAlignment="1">
      <alignment horizontal="center" vertical="center"/>
    </xf>
    <xf numFmtId="0" fontId="87" fillId="0" borderId="474" xfId="0" applyNumberFormat="1" applyFont="1" applyFill="1" applyBorder="1" applyAlignment="1">
      <alignment horizontal="center" vertical="center"/>
    </xf>
    <xf numFmtId="0" fontId="107" fillId="0" borderId="1053" xfId="0" applyNumberFormat="1" applyFont="1" applyFill="1" applyBorder="1" applyAlignment="1">
      <alignment horizontal="center" vertical="center"/>
    </xf>
    <xf numFmtId="0" fontId="159" fillId="0" borderId="1054" xfId="0" applyNumberFormat="1" applyFont="1" applyFill="1" applyBorder="1" applyAlignment="1">
      <alignment horizontal="center" vertical="center"/>
    </xf>
    <xf numFmtId="0" fontId="87" fillId="0" borderId="1052" xfId="0" applyNumberFormat="1" applyFont="1" applyFill="1" applyBorder="1" applyAlignment="1">
      <alignment horizontal="center" vertical="center"/>
    </xf>
    <xf numFmtId="0" fontId="107" fillId="0" borderId="977" xfId="0" applyNumberFormat="1" applyFont="1" applyFill="1" applyBorder="1" applyAlignment="1">
      <alignment horizontal="center" vertical="center"/>
    </xf>
    <xf numFmtId="0" fontId="91" fillId="2" borderId="1026" xfId="9" applyFont="1" applyFill="1" applyBorder="1" applyAlignment="1">
      <alignment horizontal="center" vertical="center" wrapText="1"/>
    </xf>
    <xf numFmtId="0" fontId="92" fillId="2" borderId="1027" xfId="9" applyFont="1" applyFill="1" applyBorder="1" applyAlignment="1">
      <alignment horizontal="center" wrapText="1"/>
    </xf>
    <xf numFmtId="0" fontId="93" fillId="2" borderId="1060" xfId="9" applyFont="1" applyFill="1" applyBorder="1" applyAlignment="1">
      <alignment horizontal="center" vertical="center"/>
    </xf>
    <xf numFmtId="0" fontId="91" fillId="2" borderId="1035" xfId="9" applyFont="1" applyFill="1" applyBorder="1" applyAlignment="1">
      <alignment horizontal="center" vertical="center" wrapText="1"/>
    </xf>
    <xf numFmtId="0" fontId="91" fillId="0" borderId="1035" xfId="9" applyFont="1" applyBorder="1" applyAlignment="1">
      <alignment horizontal="center" vertical="center" wrapText="1"/>
    </xf>
    <xf numFmtId="0" fontId="92" fillId="0" borderId="1027" xfId="9" applyFont="1" applyBorder="1" applyAlignment="1">
      <alignment horizontal="center" wrapText="1"/>
    </xf>
    <xf numFmtId="0" fontId="93" fillId="0" borderId="1048" xfId="9" applyFont="1" applyBorder="1" applyAlignment="1">
      <alignment horizontal="center" vertical="center"/>
    </xf>
    <xf numFmtId="0" fontId="93" fillId="0" borderId="1028" xfId="9" applyFont="1" applyBorder="1" applyAlignment="1">
      <alignment horizontal="center" vertical="center"/>
    </xf>
    <xf numFmtId="0" fontId="91" fillId="0" borderId="1061" xfId="9" applyFont="1" applyBorder="1" applyAlignment="1">
      <alignment horizontal="center" vertical="center" wrapText="1"/>
    </xf>
    <xf numFmtId="0" fontId="93" fillId="0" borderId="1047" xfId="9" applyFont="1" applyBorder="1" applyAlignment="1">
      <alignment horizontal="center" vertical="center"/>
    </xf>
    <xf numFmtId="0" fontId="93" fillId="0" borderId="1045" xfId="9" applyFont="1" applyBorder="1" applyAlignment="1">
      <alignment horizontal="center" vertical="center"/>
    </xf>
    <xf numFmtId="0" fontId="104" fillId="0" borderId="479" xfId="9" applyFont="1" applyBorder="1" applyAlignment="1">
      <alignment horizontal="center" vertical="center" wrapText="1"/>
    </xf>
    <xf numFmtId="0" fontId="105" fillId="2" borderId="698" xfId="9" applyFont="1" applyFill="1" applyBorder="1" applyAlignment="1">
      <alignment horizontal="center" vertical="center" wrapText="1"/>
    </xf>
    <xf numFmtId="0" fontId="105" fillId="2" borderId="1062" xfId="9" applyFont="1" applyFill="1" applyBorder="1" applyAlignment="1">
      <alignment horizontal="center" vertical="center" wrapText="1"/>
    </xf>
    <xf numFmtId="0" fontId="105" fillId="2" borderId="1063" xfId="9" applyFont="1" applyFill="1" applyBorder="1" applyAlignment="1">
      <alignment horizontal="center" vertical="center" wrapText="1"/>
    </xf>
    <xf numFmtId="0" fontId="106" fillId="2" borderId="134" xfId="0" applyFont="1" applyFill="1" applyBorder="1"/>
    <xf numFmtId="0" fontId="106" fillId="2" borderId="1063" xfId="0" applyFont="1" applyFill="1" applyBorder="1"/>
    <xf numFmtId="0" fontId="106" fillId="0" borderId="134" xfId="0" applyFont="1" applyBorder="1"/>
    <xf numFmtId="0" fontId="106" fillId="0" borderId="135" xfId="0" applyFont="1" applyBorder="1"/>
    <xf numFmtId="0" fontId="106" fillId="0" borderId="1063" xfId="0" applyFont="1" applyBorder="1"/>
    <xf numFmtId="0" fontId="106" fillId="0" borderId="260" xfId="0" applyFont="1" applyBorder="1"/>
    <xf numFmtId="0" fontId="114" fillId="0" borderId="134" xfId="0" applyFont="1" applyBorder="1" applyAlignment="1">
      <alignment horizontal="center" vertical="center" textRotation="90" wrapText="1"/>
    </xf>
    <xf numFmtId="0" fontId="114" fillId="0" borderId="135" xfId="0" applyFont="1" applyBorder="1"/>
    <xf numFmtId="0" fontId="114" fillId="0" borderId="462" xfId="0" applyFont="1" applyBorder="1"/>
    <xf numFmtId="0" fontId="100" fillId="0" borderId="1064" xfId="0" applyFont="1" applyFill="1" applyBorder="1" applyAlignment="1">
      <alignment horizontal="left"/>
    </xf>
    <xf numFmtId="0" fontId="100" fillId="2" borderId="1057" xfId="0" applyNumberFormat="1" applyFont="1" applyFill="1" applyBorder="1" applyAlignment="1">
      <alignment horizontal="center" vertical="center"/>
    </xf>
    <xf numFmtId="0" fontId="100" fillId="2" borderId="1041" xfId="0" applyNumberFormat="1" applyFont="1" applyFill="1" applyBorder="1" applyAlignment="1">
      <alignment horizontal="center" vertical="center"/>
    </xf>
    <xf numFmtId="0" fontId="108" fillId="2" borderId="1051" xfId="0" applyNumberFormat="1" applyFont="1" applyFill="1" applyBorder="1" applyAlignment="1">
      <alignment horizontal="center" vertical="center"/>
    </xf>
    <xf numFmtId="0" fontId="100" fillId="2" borderId="1055" xfId="0" applyNumberFormat="1" applyFont="1" applyFill="1" applyBorder="1" applyAlignment="1">
      <alignment horizontal="center" vertical="center"/>
    </xf>
    <xf numFmtId="0" fontId="100" fillId="0" borderId="1057" xfId="0" applyNumberFormat="1" applyFont="1" applyFill="1" applyBorder="1" applyAlignment="1">
      <alignment horizontal="center" vertical="center"/>
    </xf>
    <xf numFmtId="0" fontId="100" fillId="0" borderId="1050" xfId="0" applyNumberFormat="1" applyFont="1" applyFill="1" applyBorder="1" applyAlignment="1">
      <alignment horizontal="center" vertical="center"/>
    </xf>
    <xf numFmtId="0" fontId="100" fillId="0" borderId="1051" xfId="0" applyNumberFormat="1" applyFont="1" applyFill="1" applyBorder="1" applyAlignment="1">
      <alignment horizontal="center" vertical="center"/>
    </xf>
    <xf numFmtId="0" fontId="100" fillId="0" borderId="1041" xfId="0" applyNumberFormat="1" applyFont="1" applyFill="1" applyBorder="1" applyAlignment="1">
      <alignment horizontal="center" vertical="center"/>
    </xf>
    <xf numFmtId="0" fontId="100" fillId="0" borderId="1055" xfId="0" applyNumberFormat="1" applyFont="1" applyFill="1" applyBorder="1" applyAlignment="1">
      <alignment horizontal="center" vertical="center"/>
    </xf>
    <xf numFmtId="0" fontId="100" fillId="0" borderId="1041" xfId="0" applyNumberFormat="1" applyFont="1" applyFill="1" applyBorder="1" applyAlignment="1">
      <alignment horizontal="center" vertical="center" wrapText="1"/>
    </xf>
    <xf numFmtId="0" fontId="100" fillId="0" borderId="1050" xfId="0" applyNumberFormat="1" applyFont="1" applyFill="1" applyBorder="1" applyAlignment="1">
      <alignment horizontal="center" vertical="center" wrapText="1"/>
    </xf>
    <xf numFmtId="0" fontId="97" fillId="0" borderId="1040" xfId="0" applyNumberFormat="1" applyFont="1" applyFill="1" applyBorder="1" applyAlignment="1">
      <alignment horizontal="center" vertical="center" wrapText="1"/>
    </xf>
    <xf numFmtId="0" fontId="17" fillId="2" borderId="785" xfId="0" applyNumberFormat="1" applyFont="1" applyFill="1" applyBorder="1" applyAlignment="1">
      <alignment horizontal="center" vertical="center"/>
    </xf>
    <xf numFmtId="0" fontId="17" fillId="2" borderId="803" xfId="0" applyNumberFormat="1" applyFont="1" applyFill="1" applyBorder="1" applyAlignment="1">
      <alignment horizontal="center" vertical="center"/>
    </xf>
    <xf numFmtId="0" fontId="17" fillId="2" borderId="804" xfId="0" applyNumberFormat="1" applyFont="1" applyFill="1" applyBorder="1" applyAlignment="1">
      <alignment horizontal="center" vertical="center"/>
    </xf>
    <xf numFmtId="0" fontId="17" fillId="2" borderId="1065" xfId="0" applyNumberFormat="1" applyFont="1" applyFill="1" applyBorder="1" applyAlignment="1">
      <alignment horizontal="center" vertical="center"/>
    </xf>
    <xf numFmtId="0" fontId="17" fillId="2" borderId="1066" xfId="0" applyNumberFormat="1" applyFont="1" applyFill="1" applyBorder="1" applyAlignment="1">
      <alignment horizontal="center" vertical="center"/>
    </xf>
    <xf numFmtId="0" fontId="17" fillId="0" borderId="1067" xfId="0" applyNumberFormat="1" applyFont="1" applyFill="1" applyBorder="1" applyAlignment="1">
      <alignment horizontal="center" vertical="center"/>
    </xf>
    <xf numFmtId="0" fontId="17" fillId="0" borderId="1068" xfId="0" applyNumberFormat="1" applyFont="1" applyFill="1" applyBorder="1" applyAlignment="1">
      <alignment horizontal="center" vertical="center"/>
    </xf>
    <xf numFmtId="0" fontId="17" fillId="0" borderId="1069" xfId="0" applyNumberFormat="1" applyFont="1" applyFill="1" applyBorder="1" applyAlignment="1">
      <alignment horizontal="center" vertical="center"/>
    </xf>
    <xf numFmtId="0" fontId="17" fillId="0" borderId="1065" xfId="0" applyNumberFormat="1" applyFont="1" applyFill="1" applyBorder="1" applyAlignment="1">
      <alignment horizontal="center" vertical="center"/>
    </xf>
    <xf numFmtId="0" fontId="17" fillId="0" borderId="1066" xfId="0" applyNumberFormat="1" applyFont="1" applyFill="1" applyBorder="1" applyAlignment="1">
      <alignment horizontal="center" vertical="center"/>
    </xf>
    <xf numFmtId="0" fontId="17" fillId="2" borderId="791" xfId="0" applyNumberFormat="1" applyFont="1" applyFill="1" applyBorder="1" applyAlignment="1">
      <alignment horizontal="center" vertical="center"/>
    </xf>
    <xf numFmtId="0" fontId="17" fillId="2" borderId="805" xfId="0" applyNumberFormat="1" applyFont="1" applyFill="1" applyBorder="1" applyAlignment="1">
      <alignment horizontal="center" vertical="center"/>
    </xf>
    <xf numFmtId="0" fontId="17" fillId="2" borderId="487" xfId="0" applyNumberFormat="1" applyFont="1" applyFill="1" applyBorder="1" applyAlignment="1">
      <alignment horizontal="center" vertical="center"/>
    </xf>
    <xf numFmtId="0" fontId="17" fillId="2" borderId="1026" xfId="0" applyNumberFormat="1" applyFont="1" applyFill="1" applyBorder="1" applyAlignment="1">
      <alignment horizontal="center" vertical="center"/>
    </xf>
    <xf numFmtId="0" fontId="17" fillId="2" borderId="1035" xfId="0" applyNumberFormat="1" applyFont="1" applyFill="1" applyBorder="1" applyAlignment="1">
      <alignment horizontal="center" vertical="center"/>
    </xf>
    <xf numFmtId="0" fontId="17" fillId="2" borderId="1058" xfId="0" applyNumberFormat="1" applyFont="1" applyFill="1" applyBorder="1" applyAlignment="1">
      <alignment horizontal="center" vertical="center"/>
    </xf>
    <xf numFmtId="0" fontId="17" fillId="0" borderId="1026" xfId="0" applyNumberFormat="1" applyFont="1" applyFill="1" applyBorder="1" applyAlignment="1">
      <alignment horizontal="center" vertical="center"/>
    </xf>
    <xf numFmtId="0" fontId="17" fillId="0" borderId="1027" xfId="0" applyNumberFormat="1" applyFont="1" applyFill="1" applyBorder="1" applyAlignment="1">
      <alignment horizontal="center" vertical="center"/>
    </xf>
    <xf numFmtId="0" fontId="17" fillId="0" borderId="1045" xfId="0" applyNumberFormat="1" applyFont="1" applyFill="1" applyBorder="1" applyAlignment="1">
      <alignment horizontal="center" vertical="center"/>
    </xf>
    <xf numFmtId="0" fontId="17" fillId="0" borderId="1035" xfId="0" applyNumberFormat="1" applyFont="1" applyFill="1" applyBorder="1" applyAlignment="1">
      <alignment horizontal="center" vertical="center"/>
    </xf>
    <xf numFmtId="0" fontId="17" fillId="0" borderId="1058" xfId="0" applyNumberFormat="1" applyFont="1" applyFill="1" applyBorder="1" applyAlignment="1">
      <alignment horizontal="center" vertical="center"/>
    </xf>
    <xf numFmtId="0" fontId="17" fillId="2" borderId="1042" xfId="0" applyNumberFormat="1" applyFont="1" applyFill="1" applyBorder="1" applyAlignment="1">
      <alignment horizontal="center" vertical="center"/>
    </xf>
    <xf numFmtId="0" fontId="17" fillId="2" borderId="1054" xfId="0" applyNumberFormat="1" applyFont="1" applyFill="1" applyBorder="1" applyAlignment="1">
      <alignment horizontal="center" vertical="center"/>
    </xf>
    <xf numFmtId="0" fontId="17" fillId="0" borderId="454" xfId="0" applyNumberFormat="1" applyFont="1" applyFill="1" applyBorder="1" applyAlignment="1">
      <alignment horizontal="center" vertical="center"/>
    </xf>
    <xf numFmtId="0" fontId="17" fillId="0" borderId="251" xfId="0" applyNumberFormat="1" applyFont="1" applyFill="1" applyBorder="1" applyAlignment="1">
      <alignment horizontal="center" vertical="center"/>
    </xf>
    <xf numFmtId="0" fontId="17" fillId="0" borderId="253" xfId="0" applyNumberFormat="1" applyFont="1" applyFill="1" applyBorder="1" applyAlignment="1">
      <alignment horizontal="center" vertical="center"/>
    </xf>
    <xf numFmtId="0" fontId="17" fillId="0" borderId="1042" xfId="0" applyNumberFormat="1" applyFont="1" applyFill="1" applyBorder="1" applyAlignment="1">
      <alignment horizontal="center" vertical="center"/>
    </xf>
    <xf numFmtId="0" fontId="17" fillId="0" borderId="256" xfId="0" applyNumberFormat="1" applyFont="1" applyFill="1" applyBorder="1" applyAlignment="1">
      <alignment horizontal="center" vertical="center"/>
    </xf>
    <xf numFmtId="0" fontId="127" fillId="0" borderId="973" xfId="9" applyNumberFormat="1" applyFont="1" applyFill="1" applyBorder="1" applyAlignment="1">
      <alignment horizontal="center" vertical="center"/>
    </xf>
    <xf numFmtId="0" fontId="127" fillId="0" borderId="1039" xfId="9" applyNumberFormat="1" applyFont="1" applyFill="1" applyBorder="1" applyAlignment="1">
      <alignment horizontal="center" vertical="center"/>
    </xf>
    <xf numFmtId="0" fontId="127" fillId="0" borderId="1046" xfId="9" applyNumberFormat="1" applyFont="1" applyFill="1" applyBorder="1" applyAlignment="1">
      <alignment horizontal="center" vertical="center"/>
    </xf>
    <xf numFmtId="0" fontId="127" fillId="0" borderId="1060" xfId="9" applyNumberFormat="1" applyFont="1" applyFill="1" applyBorder="1" applyAlignment="1">
      <alignment horizontal="center" vertical="center"/>
    </xf>
    <xf numFmtId="0" fontId="13" fillId="0" borderId="1071" xfId="9" applyNumberFormat="1" applyFont="1" applyFill="1" applyBorder="1" applyAlignment="1">
      <alignment horizontal="center" shrinkToFit="1"/>
    </xf>
    <xf numFmtId="0" fontId="127" fillId="0" borderId="1071" xfId="9" applyNumberFormat="1" applyFont="1" applyFill="1" applyBorder="1" applyAlignment="1">
      <alignment horizontal="center" vertical="center"/>
    </xf>
    <xf numFmtId="0" fontId="127" fillId="0" borderId="1070" xfId="9" applyNumberFormat="1" applyFont="1" applyFill="1" applyBorder="1" applyAlignment="1">
      <alignment horizontal="center" vertical="center"/>
    </xf>
    <xf numFmtId="0" fontId="127" fillId="0" borderId="1049" xfId="9" applyNumberFormat="1" applyFont="1" applyFill="1" applyBorder="1" applyAlignment="1">
      <alignment horizontal="center" vertical="center"/>
    </xf>
    <xf numFmtId="0" fontId="127" fillId="0" borderId="966" xfId="9" applyNumberFormat="1" applyFont="1" applyFill="1" applyBorder="1" applyAlignment="1">
      <alignment horizontal="center" vertical="center"/>
    </xf>
    <xf numFmtId="0" fontId="127" fillId="0" borderId="1035" xfId="9" applyNumberFormat="1" applyFont="1" applyFill="1" applyBorder="1" applyAlignment="1">
      <alignment horizontal="center" vertical="center"/>
    </xf>
    <xf numFmtId="0" fontId="127" fillId="0" borderId="1027" xfId="9" applyNumberFormat="1" applyFont="1" applyFill="1" applyBorder="1" applyAlignment="1">
      <alignment horizontal="center" vertical="center"/>
    </xf>
    <xf numFmtId="0" fontId="127" fillId="0" borderId="1072" xfId="9" applyNumberFormat="1" applyFont="1" applyFill="1" applyBorder="1" applyAlignment="1">
      <alignment horizontal="center" vertical="center"/>
    </xf>
    <xf numFmtId="0" fontId="127" fillId="0" borderId="1032" xfId="9" applyNumberFormat="1" applyFont="1" applyFill="1" applyBorder="1" applyAlignment="1">
      <alignment horizontal="center" vertical="center"/>
    </xf>
    <xf numFmtId="0" fontId="127" fillId="0" borderId="1047" xfId="9" applyNumberFormat="1" applyFont="1" applyFill="1" applyBorder="1" applyAlignment="1">
      <alignment horizontal="center" vertical="center"/>
    </xf>
    <xf numFmtId="0" fontId="13" fillId="0" borderId="1073" xfId="9" applyNumberFormat="1" applyFont="1" applyFill="1" applyBorder="1" applyAlignment="1">
      <alignment horizontal="center" shrinkToFit="1"/>
    </xf>
    <xf numFmtId="0" fontId="127" fillId="0" borderId="1074" xfId="9" applyNumberFormat="1" applyFont="1" applyFill="1" applyBorder="1" applyAlignment="1">
      <alignment horizontal="center" vertical="center"/>
    </xf>
    <xf numFmtId="0" fontId="127" fillId="0" borderId="1033" xfId="9" applyNumberFormat="1" applyFont="1" applyFill="1" applyBorder="1" applyAlignment="1">
      <alignment horizontal="center" vertical="center"/>
    </xf>
    <xf numFmtId="0" fontId="127" fillId="0" borderId="1025" xfId="9" applyNumberFormat="1" applyFont="1" applyFill="1" applyBorder="1" applyAlignment="1">
      <alignment horizontal="center" vertical="center"/>
    </xf>
    <xf numFmtId="0" fontId="127" fillId="0" borderId="1073" xfId="9" applyNumberFormat="1" applyFont="1" applyFill="1" applyBorder="1" applyAlignment="1">
      <alignment horizontal="center" vertical="center"/>
    </xf>
    <xf numFmtId="0" fontId="127" fillId="0" borderId="1026" xfId="9" applyNumberFormat="1" applyFont="1" applyFill="1" applyBorder="1" applyAlignment="1">
      <alignment horizontal="center" vertical="center"/>
    </xf>
    <xf numFmtId="0" fontId="91" fillId="0" borderId="998" xfId="9" applyFont="1" applyBorder="1" applyAlignment="1">
      <alignment horizontal="center" vertical="center" wrapText="1"/>
    </xf>
    <xf numFmtId="0" fontId="92" fillId="0" borderId="465" xfId="9" applyFont="1" applyBorder="1" applyAlignment="1">
      <alignment horizontal="center" wrapText="1"/>
    </xf>
    <xf numFmtId="0" fontId="93" fillId="0" borderId="989" xfId="9" applyFont="1" applyBorder="1" applyAlignment="1">
      <alignment horizontal="center" vertical="center"/>
    </xf>
    <xf numFmtId="0" fontId="91" fillId="0" borderId="988" xfId="9" applyFont="1" applyBorder="1" applyAlignment="1">
      <alignment horizontal="center" vertical="center" wrapText="1"/>
    </xf>
    <xf numFmtId="0" fontId="93" fillId="0" borderId="992" xfId="9" applyFont="1" applyBorder="1" applyAlignment="1">
      <alignment horizontal="center" vertical="center"/>
    </xf>
    <xf numFmtId="0" fontId="94" fillId="0" borderId="1013" xfId="9" applyFont="1" applyBorder="1" applyAlignment="1">
      <alignment wrapText="1"/>
    </xf>
    <xf numFmtId="0" fontId="95" fillId="0" borderId="1075" xfId="9" applyFont="1" applyBorder="1" applyAlignment="1">
      <alignment vertical="center"/>
    </xf>
    <xf numFmtId="0" fontId="95" fillId="0" borderId="1078" xfId="9" applyFont="1" applyBorder="1" applyAlignment="1">
      <alignment vertical="center"/>
    </xf>
    <xf numFmtId="0" fontId="95" fillId="0" borderId="984" xfId="9" applyFont="1" applyBorder="1" applyAlignment="1">
      <alignment vertical="center"/>
    </xf>
    <xf numFmtId="0" fontId="95" fillId="0" borderId="1079" xfId="9" applyFont="1" applyBorder="1" applyAlignment="1">
      <alignment vertical="center"/>
    </xf>
    <xf numFmtId="0" fontId="95" fillId="0" borderId="978" xfId="9" applyFont="1" applyBorder="1" applyAlignment="1">
      <alignment vertical="center"/>
    </xf>
    <xf numFmtId="0" fontId="98" fillId="0" borderId="1075" xfId="9" applyFont="1" applyBorder="1" applyAlignment="1">
      <alignment vertical="center"/>
    </xf>
    <xf numFmtId="0" fontId="98" fillId="0" borderId="1079" xfId="9" applyFont="1" applyBorder="1" applyAlignment="1">
      <alignment vertical="center"/>
    </xf>
    <xf numFmtId="0" fontId="98" fillId="0" borderId="984" xfId="9" applyFont="1" applyBorder="1" applyAlignment="1">
      <alignment vertical="center"/>
    </xf>
    <xf numFmtId="0" fontId="91" fillId="2" borderId="998" xfId="9" applyFont="1" applyFill="1" applyBorder="1" applyAlignment="1">
      <alignment horizontal="center" vertical="center" wrapText="1"/>
    </xf>
    <xf numFmtId="0" fontId="92" fillId="2" borderId="977" xfId="9" applyFont="1" applyFill="1" applyBorder="1" applyAlignment="1">
      <alignment horizontal="center" wrapText="1"/>
    </xf>
    <xf numFmtId="0" fontId="93" fillId="2" borderId="982" xfId="9" applyFont="1" applyFill="1" applyBorder="1" applyAlignment="1">
      <alignment horizontal="center" vertical="center"/>
    </xf>
    <xf numFmtId="0" fontId="95" fillId="2" borderId="1075" xfId="9" applyFont="1" applyFill="1" applyBorder="1" applyAlignment="1">
      <alignment vertical="center"/>
    </xf>
    <xf numFmtId="0" fontId="95" fillId="2" borderId="1076" xfId="9" applyFont="1" applyFill="1" applyBorder="1" applyAlignment="1">
      <alignment vertical="center"/>
    </xf>
    <xf numFmtId="0" fontId="95" fillId="2" borderId="1077" xfId="9" applyFont="1" applyFill="1" applyBorder="1" applyAlignment="1">
      <alignment vertical="center"/>
    </xf>
    <xf numFmtId="0" fontId="0" fillId="2" borderId="796" xfId="9" applyNumberFormat="1" applyFont="1" applyFill="1" applyBorder="1" applyAlignment="1">
      <alignment horizontal="center" vertical="center"/>
    </xf>
    <xf numFmtId="0" fontId="0" fillId="2" borderId="977" xfId="9" applyNumberFormat="1" applyFont="1" applyFill="1" applyBorder="1" applyAlignment="1">
      <alignment horizontal="center" vertical="center"/>
    </xf>
    <xf numFmtId="0" fontId="89" fillId="2" borderId="982" xfId="9" applyNumberFormat="1" applyFont="1" applyFill="1" applyBorder="1" applyAlignment="1">
      <alignment horizontal="center" vertical="center"/>
    </xf>
    <xf numFmtId="0" fontId="0" fillId="2" borderId="790" xfId="9" applyNumberFormat="1" applyFont="1" applyFill="1" applyBorder="1" applyAlignment="1">
      <alignment horizontal="center" vertical="center"/>
    </xf>
    <xf numFmtId="0" fontId="0" fillId="2" borderId="951" xfId="9" applyNumberFormat="1" applyFont="1" applyFill="1" applyBorder="1" applyAlignment="1">
      <alignment horizontal="center" vertical="center"/>
    </xf>
    <xf numFmtId="0" fontId="89" fillId="2" borderId="983" xfId="9" applyNumberFormat="1" applyFont="1" applyFill="1" applyBorder="1" applyAlignment="1">
      <alignment horizontal="center" vertical="center"/>
    </xf>
    <xf numFmtId="0" fontId="13" fillId="2" borderId="811" xfId="9" applyNumberFormat="1" applyFont="1" applyFill="1" applyBorder="1" applyAlignment="1">
      <alignment horizontal="center" shrinkToFit="1"/>
    </xf>
    <xf numFmtId="0" fontId="13" fillId="2" borderId="821" xfId="9" applyNumberFormat="1" applyFont="1" applyFill="1" applyBorder="1" applyAlignment="1">
      <alignment horizontal="center" shrinkToFit="1"/>
    </xf>
    <xf numFmtId="0" fontId="89" fillId="2" borderId="981" xfId="9" applyNumberFormat="1" applyFont="1" applyFill="1" applyBorder="1" applyAlignment="1">
      <alignment horizontal="center" vertical="center"/>
    </xf>
    <xf numFmtId="0" fontId="13" fillId="2" borderId="812" xfId="9" applyNumberFormat="1" applyFont="1" applyFill="1" applyBorder="1" applyAlignment="1">
      <alignment horizontal="center" shrinkToFit="1"/>
    </xf>
    <xf numFmtId="0" fontId="13" fillId="2" borderId="350" xfId="9" applyNumberFormat="1" applyFont="1" applyFill="1" applyBorder="1" applyAlignment="1">
      <alignment horizontal="center" shrinkToFit="1"/>
    </xf>
    <xf numFmtId="0" fontId="87" fillId="2" borderId="980" xfId="9" applyNumberFormat="1" applyFont="1" applyFill="1" applyBorder="1" applyAlignment="1">
      <alignment horizontal="center" shrinkToFit="1"/>
    </xf>
    <xf numFmtId="0" fontId="127" fillId="0" borderId="975" xfId="9" applyBorder="1" applyAlignment="1">
      <alignment horizontal="center"/>
    </xf>
    <xf numFmtId="0" fontId="19" fillId="0" borderId="1016" xfId="9" applyFont="1" applyBorder="1" applyAlignment="1">
      <alignment horizontal="center"/>
    </xf>
    <xf numFmtId="0" fontId="19" fillId="0" borderId="942" xfId="9" applyFont="1" applyBorder="1" applyAlignment="1">
      <alignment horizontal="center"/>
    </xf>
    <xf numFmtId="0" fontId="17" fillId="0" borderId="1081" xfId="9" applyFont="1" applyBorder="1" applyAlignment="1">
      <alignment horizontal="center" vertical="center" wrapText="1"/>
    </xf>
    <xf numFmtId="0" fontId="84" fillId="0" borderId="463" xfId="9" applyFont="1" applyBorder="1" applyAlignment="1">
      <alignment horizontal="center" vertical="center" wrapText="1"/>
    </xf>
    <xf numFmtId="0" fontId="84" fillId="0" borderId="784" xfId="9" applyFont="1" applyBorder="1" applyAlignment="1">
      <alignment horizontal="center" vertical="center" wrapText="1"/>
    </xf>
    <xf numFmtId="0" fontId="85" fillId="0" borderId="993" xfId="9" applyFont="1" applyBorder="1"/>
    <xf numFmtId="0" fontId="85" fillId="0" borderId="979" xfId="9" applyFont="1" applyBorder="1"/>
    <xf numFmtId="0" fontId="19" fillId="0" borderId="968" xfId="0" applyFont="1" applyFill="1" applyBorder="1" applyAlignment="1">
      <alignment horizontal="left"/>
    </xf>
    <xf numFmtId="0" fontId="19" fillId="0" borderId="993" xfId="9" applyNumberFormat="1" applyFont="1" applyFill="1" applyBorder="1" applyAlignment="1">
      <alignment horizontal="center" vertical="center"/>
    </xf>
    <xf numFmtId="0" fontId="19" fillId="0" borderId="979" xfId="9" applyNumberFormat="1" applyFont="1" applyFill="1" applyBorder="1" applyAlignment="1">
      <alignment horizontal="center" vertical="center"/>
    </xf>
    <xf numFmtId="0" fontId="19" fillId="0" borderId="1081" xfId="0" applyFont="1" applyFill="1" applyBorder="1" applyAlignment="1">
      <alignment horizontal="left"/>
    </xf>
    <xf numFmtId="49" fontId="19" fillId="0" borderId="968" xfId="0" applyNumberFormat="1" applyFont="1" applyFill="1" applyBorder="1" applyAlignment="1">
      <alignment horizontal="left"/>
    </xf>
    <xf numFmtId="17" fontId="19" fillId="0" borderId="968" xfId="0" applyNumberFormat="1" applyFont="1" applyFill="1" applyBorder="1" applyAlignment="1">
      <alignment horizontal="left"/>
    </xf>
    <xf numFmtId="49" fontId="19" fillId="0" borderId="972" xfId="0" applyNumberFormat="1" applyFont="1" applyFill="1" applyBorder="1" applyAlignment="1">
      <alignment horizontal="left"/>
    </xf>
    <xf numFmtId="0" fontId="19" fillId="0" borderId="988" xfId="9" applyNumberFormat="1" applyFont="1" applyFill="1" applyBorder="1" applyAlignment="1">
      <alignment horizontal="center" vertical="center"/>
    </xf>
    <xf numFmtId="0" fontId="19" fillId="0" borderId="973" xfId="9" applyNumberFormat="1" applyFont="1" applyFill="1" applyBorder="1" applyAlignment="1">
      <alignment horizontal="center" vertical="center"/>
    </xf>
    <xf numFmtId="0" fontId="19" fillId="0" borderId="992" xfId="9" applyNumberFormat="1" applyFont="1" applyFill="1" applyBorder="1" applyAlignment="1">
      <alignment horizontal="center" vertical="center"/>
    </xf>
    <xf numFmtId="0" fontId="17" fillId="0" borderId="1038" xfId="9" applyNumberFormat="1" applyFont="1" applyFill="1" applyBorder="1" applyAlignment="1">
      <alignment horizontal="center" vertical="center"/>
    </xf>
    <xf numFmtId="0" fontId="17" fillId="0" borderId="1043" xfId="0" applyFont="1" applyFill="1" applyBorder="1" applyAlignment="1">
      <alignment horizontal="left" vertical="center"/>
    </xf>
    <xf numFmtId="0" fontId="17" fillId="0" borderId="1035" xfId="9" applyNumberFormat="1" applyFont="1" applyFill="1" applyBorder="1" applyAlignment="1">
      <alignment horizontal="center" vertical="center"/>
    </xf>
    <xf numFmtId="0" fontId="17" fillId="0" borderId="951" xfId="9" applyNumberFormat="1" applyFont="1" applyFill="1" applyBorder="1" applyAlignment="1">
      <alignment horizontal="center" vertical="center"/>
    </xf>
    <xf numFmtId="0" fontId="19" fillId="0" borderId="1035" xfId="9" applyNumberFormat="1" applyFont="1" applyFill="1" applyBorder="1" applyAlignment="1">
      <alignment horizontal="center" vertical="center"/>
    </xf>
    <xf numFmtId="0" fontId="19" fillId="0" borderId="951" xfId="9" applyNumberFormat="1" applyFont="1" applyFill="1" applyBorder="1" applyAlignment="1">
      <alignment horizontal="center" vertical="center"/>
    </xf>
    <xf numFmtId="0" fontId="17" fillId="0" borderId="1045" xfId="9" applyNumberFormat="1" applyFont="1" applyFill="1" applyBorder="1" applyAlignment="1">
      <alignment horizontal="center" vertical="center"/>
    </xf>
    <xf numFmtId="49" fontId="17" fillId="0" borderId="1081" xfId="0" applyNumberFormat="1" applyFont="1" applyFill="1" applyBorder="1" applyAlignment="1">
      <alignment horizontal="left"/>
    </xf>
    <xf numFmtId="0" fontId="17" fillId="0" borderId="1029" xfId="0" applyNumberFormat="1" applyFont="1" applyFill="1" applyBorder="1" applyAlignment="1">
      <alignment horizontal="left"/>
    </xf>
    <xf numFmtId="0" fontId="17" fillId="0" borderId="784" xfId="0" applyNumberFormat="1" applyFont="1" applyFill="1" applyBorder="1" applyAlignment="1">
      <alignment horizontal="left"/>
    </xf>
    <xf numFmtId="0" fontId="19" fillId="0" borderId="1031" xfId="9" applyNumberFormat="1" applyFont="1" applyFill="1" applyBorder="1" applyAlignment="1">
      <alignment horizontal="center" vertical="center"/>
    </xf>
    <xf numFmtId="0" fontId="19" fillId="0" borderId="1025" xfId="9" applyNumberFormat="1" applyFont="1" applyFill="1" applyBorder="1" applyAlignment="1">
      <alignment horizontal="center" vertical="center"/>
    </xf>
    <xf numFmtId="0" fontId="17" fillId="0" borderId="802" xfId="9" applyNumberFormat="1" applyFont="1" applyFill="1" applyBorder="1" applyAlignment="1">
      <alignment horizontal="center" vertical="center"/>
    </xf>
    <xf numFmtId="0" fontId="19" fillId="0" borderId="969" xfId="9" applyNumberFormat="1" applyFont="1" applyFill="1" applyBorder="1" applyAlignment="1">
      <alignment horizontal="center" vertical="center"/>
    </xf>
    <xf numFmtId="0" fontId="19" fillId="0" borderId="1029" xfId="0" applyNumberFormat="1" applyFont="1" applyFill="1" applyBorder="1" applyAlignment="1">
      <alignment horizontal="center"/>
    </xf>
    <xf numFmtId="0" fontId="19" fillId="0" borderId="784" xfId="0" applyNumberFormat="1" applyFont="1" applyFill="1" applyBorder="1" applyAlignment="1">
      <alignment horizontal="center"/>
    </xf>
    <xf numFmtId="0" fontId="19" fillId="0" borderId="998" xfId="0" applyNumberFormat="1" applyFont="1" applyFill="1" applyBorder="1" applyAlignment="1">
      <alignment horizontal="center"/>
    </xf>
    <xf numFmtId="0" fontId="19" fillId="0" borderId="964" xfId="9" applyNumberFormat="1" applyFont="1" applyFill="1" applyBorder="1" applyAlignment="1">
      <alignment horizontal="center" vertical="center"/>
    </xf>
    <xf numFmtId="49" fontId="17" fillId="0" borderId="1043" xfId="0" applyNumberFormat="1" applyFont="1" applyFill="1" applyBorder="1" applyAlignment="1">
      <alignment horizontal="left"/>
    </xf>
    <xf numFmtId="0" fontId="17" fillId="0" borderId="1034" xfId="0" applyNumberFormat="1" applyFont="1" applyFill="1" applyBorder="1" applyAlignment="1">
      <alignment horizontal="center"/>
    </xf>
    <xf numFmtId="0" fontId="17" fillId="0" borderId="1082" xfId="9" applyNumberFormat="1" applyFont="1" applyFill="1" applyBorder="1" applyAlignment="1">
      <alignment horizontal="center" vertical="center"/>
    </xf>
    <xf numFmtId="0" fontId="17" fillId="0" borderId="1083" xfId="9" applyNumberFormat="1" applyFont="1" applyFill="1" applyBorder="1" applyAlignment="1">
      <alignment horizontal="center" vertical="center"/>
    </xf>
    <xf numFmtId="49" fontId="17" fillId="0" borderId="1059" xfId="0" applyNumberFormat="1" applyFont="1" applyFill="1" applyBorder="1" applyAlignment="1">
      <alignment horizontal="left"/>
    </xf>
    <xf numFmtId="0" fontId="17" fillId="0" borderId="1073" xfId="0" applyNumberFormat="1" applyFont="1" applyFill="1" applyBorder="1" applyAlignment="1">
      <alignment horizontal="center"/>
    </xf>
    <xf numFmtId="0" fontId="17" fillId="0" borderId="1071" xfId="0" applyNumberFormat="1" applyFont="1" applyFill="1" applyBorder="1" applyAlignment="1">
      <alignment horizontal="center"/>
    </xf>
    <xf numFmtId="0" fontId="19" fillId="0" borderId="1010" xfId="9" applyNumberFormat="1" applyFont="1" applyFill="1" applyBorder="1" applyAlignment="1">
      <alignment horizontal="center" vertical="center"/>
    </xf>
    <xf numFmtId="0" fontId="19" fillId="0" borderId="964" xfId="0" applyNumberFormat="1" applyFont="1" applyFill="1" applyBorder="1" applyAlignment="1">
      <alignment horizontal="center"/>
    </xf>
    <xf numFmtId="0" fontId="19" fillId="0" borderId="1082" xfId="9" applyNumberFormat="1" applyFont="1" applyFill="1" applyBorder="1" applyAlignment="1">
      <alignment horizontal="center" vertical="center"/>
    </xf>
    <xf numFmtId="0" fontId="17" fillId="0" borderId="1036" xfId="9" applyFont="1" applyBorder="1" applyAlignment="1">
      <alignment horizontal="left" vertical="center" wrapText="1"/>
    </xf>
    <xf numFmtId="49" fontId="17" fillId="0" borderId="698" xfId="0" applyNumberFormat="1" applyFont="1" applyFill="1" applyBorder="1" applyAlignment="1">
      <alignment horizontal="left"/>
    </xf>
    <xf numFmtId="0" fontId="86" fillId="0" borderId="1043" xfId="9" applyFont="1" applyFill="1" applyBorder="1" applyAlignment="1">
      <alignment horizontal="left" vertical="center" wrapText="1"/>
    </xf>
    <xf numFmtId="0" fontId="87" fillId="0" borderId="463" xfId="9" applyFont="1" applyBorder="1" applyAlignment="1">
      <alignment horizontal="center" vertical="center" wrapText="1"/>
    </xf>
    <xf numFmtId="0" fontId="87" fillId="0" borderId="464" xfId="9" applyFont="1" applyBorder="1" applyAlignment="1">
      <alignment horizontal="center" wrapText="1"/>
    </xf>
    <xf numFmtId="0" fontId="87" fillId="0" borderId="979" xfId="9" applyFont="1" applyBorder="1" applyAlignment="1">
      <alignment horizontal="center" vertical="center"/>
    </xf>
    <xf numFmtId="0" fontId="19" fillId="0" borderId="974" xfId="9" applyNumberFormat="1" applyFont="1" applyFill="1" applyBorder="1" applyAlignment="1">
      <alignment horizontal="center" vertical="center"/>
    </xf>
    <xf numFmtId="0" fontId="19" fillId="0" borderId="1080" xfId="9" applyNumberFormat="1" applyFont="1" applyFill="1" applyBorder="1" applyAlignment="1">
      <alignment horizontal="center" vertical="center"/>
    </xf>
    <xf numFmtId="0" fontId="19" fillId="0" borderId="1014" xfId="9" applyFont="1" applyBorder="1" applyAlignment="1">
      <alignment horizontal="center"/>
    </xf>
    <xf numFmtId="0" fontId="87" fillId="0" borderId="986" xfId="9" applyFont="1" applyBorder="1" applyAlignment="1">
      <alignment horizontal="center" vertical="center"/>
    </xf>
    <xf numFmtId="0" fontId="85" fillId="0" borderId="463" xfId="9" applyFont="1" applyBorder="1"/>
    <xf numFmtId="0" fontId="19" fillId="0" borderId="998" xfId="9" applyNumberFormat="1" applyFont="1" applyFill="1" applyBorder="1" applyAlignment="1">
      <alignment horizontal="center" vertical="center"/>
    </xf>
    <xf numFmtId="0" fontId="19" fillId="0" borderId="1026" xfId="9" applyNumberFormat="1" applyFont="1" applyFill="1" applyBorder="1" applyAlignment="1">
      <alignment horizontal="center" vertical="center"/>
    </xf>
    <xf numFmtId="0" fontId="19" fillId="0" borderId="1029" xfId="9" applyNumberFormat="1" applyFont="1" applyFill="1" applyBorder="1" applyAlignment="1">
      <alignment horizontal="center" vertical="center"/>
    </xf>
    <xf numFmtId="0" fontId="19" fillId="0" borderId="963" xfId="9" applyNumberFormat="1" applyFont="1" applyFill="1" applyBorder="1" applyAlignment="1">
      <alignment horizontal="center" vertical="center"/>
    </xf>
    <xf numFmtId="0" fontId="17" fillId="0" borderId="970" xfId="9" applyNumberFormat="1" applyFont="1" applyFill="1" applyBorder="1" applyAlignment="1">
      <alignment horizontal="center" vertical="center"/>
    </xf>
    <xf numFmtId="0" fontId="19" fillId="0" borderId="1002" xfId="9" applyNumberFormat="1" applyFont="1" applyFill="1" applyBorder="1" applyAlignment="1">
      <alignment horizontal="center" vertical="center"/>
    </xf>
    <xf numFmtId="0" fontId="17" fillId="0" borderId="1003" xfId="9" applyNumberFormat="1" applyFont="1" applyFill="1" applyBorder="1" applyAlignment="1">
      <alignment horizontal="center" vertical="center"/>
    </xf>
    <xf numFmtId="0" fontId="17" fillId="0" borderId="1084" xfId="9" applyNumberFormat="1" applyFont="1" applyFill="1" applyBorder="1" applyAlignment="1">
      <alignment horizontal="center" vertical="center"/>
    </xf>
    <xf numFmtId="0" fontId="19" fillId="0" borderId="1009" xfId="9" applyNumberFormat="1" applyFont="1" applyFill="1" applyBorder="1" applyAlignment="1">
      <alignment horizontal="center" vertical="center"/>
    </xf>
    <xf numFmtId="0" fontId="17" fillId="0" borderId="1011" xfId="9" applyNumberFormat="1" applyFont="1" applyFill="1" applyBorder="1" applyAlignment="1">
      <alignment horizontal="center" vertical="center"/>
    </xf>
    <xf numFmtId="0" fontId="19" fillId="0" borderId="1084" xfId="9" applyNumberFormat="1" applyFont="1" applyFill="1" applyBorder="1" applyAlignment="1">
      <alignment horizontal="center" vertical="center"/>
    </xf>
    <xf numFmtId="0" fontId="17" fillId="0" borderId="1059" xfId="9" applyFont="1" applyBorder="1" applyAlignment="1">
      <alignment horizontal="center" vertical="center" wrapText="1"/>
    </xf>
    <xf numFmtId="0" fontId="19" fillId="0" borderId="985" xfId="0" applyFont="1" applyFill="1" applyBorder="1" applyAlignment="1">
      <alignment horizontal="left"/>
    </xf>
    <xf numFmtId="0" fontId="19" fillId="0" borderId="1059" xfId="0" applyFont="1" applyFill="1" applyBorder="1" applyAlignment="1">
      <alignment horizontal="left"/>
    </xf>
    <xf numFmtId="49" fontId="19" fillId="0" borderId="985" xfId="0" applyNumberFormat="1" applyFont="1" applyFill="1" applyBorder="1" applyAlignment="1">
      <alignment horizontal="left"/>
    </xf>
    <xf numFmtId="17" fontId="19" fillId="0" borderId="985" xfId="0" applyNumberFormat="1" applyFont="1" applyFill="1" applyBorder="1" applyAlignment="1">
      <alignment horizontal="left"/>
    </xf>
    <xf numFmtId="49" fontId="19" fillId="0" borderId="992" xfId="0" applyNumberFormat="1" applyFont="1" applyFill="1" applyBorder="1" applyAlignment="1">
      <alignment horizontal="left"/>
    </xf>
    <xf numFmtId="49" fontId="19" fillId="0" borderId="908" xfId="0" applyNumberFormat="1" applyFont="1" applyFill="1" applyBorder="1" applyAlignment="1">
      <alignment horizontal="left"/>
    </xf>
    <xf numFmtId="0" fontId="19" fillId="0" borderId="992" xfId="0" applyFont="1" applyFill="1" applyBorder="1" applyAlignment="1">
      <alignment horizontal="left"/>
    </xf>
    <xf numFmtId="0" fontId="17" fillId="0" borderId="1036" xfId="0" applyFont="1" applyFill="1" applyBorder="1" applyAlignment="1">
      <alignment horizontal="left" vertical="center"/>
    </xf>
    <xf numFmtId="49" fontId="17" fillId="0" borderId="1036" xfId="0" applyNumberFormat="1" applyFont="1" applyFill="1" applyBorder="1" applyAlignment="1">
      <alignment horizontal="left"/>
    </xf>
    <xf numFmtId="0" fontId="19" fillId="0" borderId="974" xfId="0" applyFont="1" applyFill="1" applyBorder="1" applyAlignment="1">
      <alignment horizontal="left"/>
    </xf>
    <xf numFmtId="0" fontId="86" fillId="0" borderId="1036" xfId="9" applyFont="1" applyFill="1" applyBorder="1" applyAlignment="1">
      <alignment horizontal="left" vertical="center" wrapText="1"/>
    </xf>
    <xf numFmtId="0" fontId="87" fillId="0" borderId="993" xfId="9" applyFont="1" applyBorder="1" applyAlignment="1">
      <alignment horizontal="center" vertical="center" wrapText="1"/>
    </xf>
    <xf numFmtId="0" fontId="19" fillId="0" borderId="1060" xfId="9" applyNumberFormat="1" applyFont="1" applyFill="1" applyBorder="1" applyAlignment="1">
      <alignment horizontal="center" vertical="center"/>
    </xf>
    <xf numFmtId="0" fontId="84" fillId="0" borderId="447" xfId="9" applyFont="1" applyBorder="1" applyAlignment="1">
      <alignment horizontal="center" vertical="center" wrapText="1"/>
    </xf>
    <xf numFmtId="0" fontId="19" fillId="0" borderId="986" xfId="9" applyNumberFormat="1" applyFont="1" applyFill="1" applyBorder="1" applyAlignment="1">
      <alignment horizontal="center" vertical="center"/>
    </xf>
    <xf numFmtId="0" fontId="19" fillId="0" borderId="989" xfId="9" applyNumberFormat="1" applyFont="1" applyFill="1" applyBorder="1" applyAlignment="1">
      <alignment horizontal="center" vertical="center"/>
    </xf>
    <xf numFmtId="0" fontId="17" fillId="0" borderId="1026" xfId="9" applyNumberFormat="1" applyFont="1" applyFill="1" applyBorder="1" applyAlignment="1">
      <alignment horizontal="center" vertical="center"/>
    </xf>
    <xf numFmtId="0" fontId="17" fillId="0" borderId="1047" xfId="9" applyNumberFormat="1" applyFont="1" applyFill="1" applyBorder="1" applyAlignment="1">
      <alignment horizontal="center" vertical="center"/>
    </xf>
    <xf numFmtId="0" fontId="17" fillId="0" borderId="802" xfId="0" applyNumberFormat="1" applyFont="1" applyFill="1" applyBorder="1" applyAlignment="1">
      <alignment horizontal="left"/>
    </xf>
    <xf numFmtId="0" fontId="17" fillId="0" borderId="1026" xfId="0" applyNumberFormat="1" applyFont="1" applyFill="1" applyBorder="1" applyAlignment="1">
      <alignment horizontal="center"/>
    </xf>
    <xf numFmtId="0" fontId="17" fillId="0" borderId="1047" xfId="0" applyNumberFormat="1" applyFont="1" applyFill="1" applyBorder="1" applyAlignment="1">
      <alignment horizontal="center"/>
    </xf>
    <xf numFmtId="0" fontId="17" fillId="0" borderId="1030" xfId="0" applyNumberFormat="1" applyFont="1" applyFill="1" applyBorder="1" applyAlignment="1">
      <alignment horizontal="center"/>
    </xf>
    <xf numFmtId="0" fontId="19" fillId="0" borderId="1002" xfId="0" applyNumberFormat="1" applyFont="1" applyFill="1" applyBorder="1" applyAlignment="1">
      <alignment horizontal="center"/>
    </xf>
    <xf numFmtId="0" fontId="19" fillId="0" borderId="1003" xfId="0" applyNumberFormat="1" applyFont="1" applyFill="1" applyBorder="1" applyAlignment="1">
      <alignment horizontal="center"/>
    </xf>
    <xf numFmtId="0" fontId="17" fillId="0" borderId="1084" xfId="0" applyNumberFormat="1" applyFont="1" applyFill="1" applyBorder="1" applyAlignment="1">
      <alignment horizontal="center"/>
    </xf>
    <xf numFmtId="0" fontId="19" fillId="0" borderId="1083" xfId="9" applyNumberFormat="1" applyFont="1" applyFill="1" applyBorder="1" applyAlignment="1">
      <alignment horizontal="center" vertical="center"/>
    </xf>
    <xf numFmtId="0" fontId="9" fillId="0" borderId="1084" xfId="9" applyNumberFormat="1" applyFont="1" applyFill="1" applyBorder="1" applyAlignment="1">
      <alignment horizontal="center" vertical="center" wrapText="1"/>
    </xf>
    <xf numFmtId="0" fontId="9" fillId="0" borderId="1082" xfId="9" applyNumberFormat="1" applyFont="1" applyFill="1" applyBorder="1" applyAlignment="1">
      <alignment horizontal="center" vertical="center" wrapText="1"/>
    </xf>
    <xf numFmtId="0" fontId="9" fillId="0" borderId="1083" xfId="9" applyNumberFormat="1" applyFont="1" applyFill="1" applyBorder="1" applyAlignment="1">
      <alignment horizontal="center" vertical="center" wrapText="1"/>
    </xf>
    <xf numFmtId="0" fontId="9" fillId="0" borderId="1060" xfId="9" applyNumberFormat="1" applyFont="1" applyFill="1" applyBorder="1" applyAlignment="1">
      <alignment horizontal="center" vertical="center" wrapText="1"/>
    </xf>
    <xf numFmtId="0" fontId="9" fillId="0" borderId="1080" xfId="9" applyNumberFormat="1" applyFont="1" applyFill="1" applyBorder="1" applyAlignment="1">
      <alignment horizontal="center" vertical="center" wrapText="1"/>
    </xf>
    <xf numFmtId="0" fontId="9" fillId="0" borderId="1083" xfId="9" applyNumberFormat="1" applyFont="1" applyFill="1" applyBorder="1" applyAlignment="1">
      <alignment horizontal="center" vertical="center"/>
    </xf>
    <xf numFmtId="0" fontId="9" fillId="0" borderId="480" xfId="9" applyNumberFormat="1" applyFont="1" applyFill="1" applyBorder="1" applyAlignment="1">
      <alignment horizontal="center" vertical="center" wrapText="1"/>
    </xf>
    <xf numFmtId="0" fontId="9" fillId="0" borderId="162" xfId="9" applyNumberFormat="1" applyFont="1" applyFill="1" applyBorder="1" applyAlignment="1">
      <alignment horizontal="center" vertical="center" wrapText="1"/>
    </xf>
    <xf numFmtId="0" fontId="9" fillId="0" borderId="163" xfId="9" applyNumberFormat="1" applyFont="1" applyFill="1" applyBorder="1" applyAlignment="1">
      <alignment horizontal="center" vertical="center" wrapText="1"/>
    </xf>
    <xf numFmtId="0" fontId="9" fillId="0" borderId="237" xfId="9" applyNumberFormat="1" applyFont="1" applyFill="1" applyBorder="1" applyAlignment="1">
      <alignment horizontal="center" vertical="center"/>
    </xf>
    <xf numFmtId="0" fontId="9" fillId="0" borderId="162" xfId="9" applyNumberFormat="1" applyFont="1" applyFill="1" applyBorder="1" applyAlignment="1">
      <alignment horizontal="center" vertical="center"/>
    </xf>
    <xf numFmtId="0" fontId="9" fillId="0" borderId="210" xfId="9" applyNumberFormat="1" applyFont="1" applyFill="1" applyBorder="1" applyAlignment="1">
      <alignment horizontal="center" vertical="center"/>
    </xf>
    <xf numFmtId="0" fontId="9" fillId="0" borderId="480" xfId="9" applyNumberFormat="1" applyFont="1" applyFill="1" applyBorder="1" applyAlignment="1">
      <alignment horizontal="center" vertical="center"/>
    </xf>
    <xf numFmtId="0" fontId="9" fillId="0" borderId="163" xfId="9" applyNumberFormat="1" applyFont="1" applyFill="1" applyBorder="1" applyAlignment="1">
      <alignment horizontal="center" vertical="center"/>
    </xf>
    <xf numFmtId="0" fontId="9" fillId="0" borderId="1084" xfId="9" applyNumberFormat="1" applyFont="1" applyFill="1" applyBorder="1" applyAlignment="1">
      <alignment horizontal="center" vertical="center"/>
    </xf>
    <xf numFmtId="0" fontId="9" fillId="0" borderId="1082" xfId="9" applyNumberFormat="1" applyFont="1" applyFill="1" applyBorder="1" applyAlignment="1">
      <alignment horizontal="center" vertical="center"/>
    </xf>
    <xf numFmtId="0" fontId="82" fillId="0" borderId="951" xfId="9" applyFont="1" applyBorder="1" applyAlignment="1">
      <alignment horizontal="center"/>
    </xf>
    <xf numFmtId="0" fontId="82" fillId="0" borderId="1047" xfId="9" applyFont="1" applyBorder="1" applyAlignment="1">
      <alignment horizontal="center"/>
    </xf>
    <xf numFmtId="0" fontId="82" fillId="0" borderId="986" xfId="9" applyFont="1" applyBorder="1" applyAlignment="1">
      <alignment horizontal="center" vertical="center"/>
    </xf>
    <xf numFmtId="0" fontId="17" fillId="0" borderId="1029" xfId="9" applyFont="1" applyBorder="1" applyAlignment="1">
      <alignment horizontal="center" vertical="center" wrapText="1"/>
    </xf>
    <xf numFmtId="0" fontId="84" fillId="0" borderId="1031" xfId="9" applyFont="1" applyBorder="1" applyAlignment="1">
      <alignment horizontal="center" vertical="center" wrapText="1"/>
    </xf>
    <xf numFmtId="0" fontId="85" fillId="0" borderId="1003" xfId="9" applyFont="1" applyBorder="1"/>
    <xf numFmtId="0" fontId="19" fillId="0" borderId="972" xfId="0" applyFont="1" applyFill="1" applyBorder="1" applyAlignment="1">
      <alignment horizontal="left"/>
    </xf>
    <xf numFmtId="0" fontId="19" fillId="0" borderId="977" xfId="9" applyNumberFormat="1" applyFont="1" applyFill="1" applyBorder="1" applyAlignment="1">
      <alignment horizontal="center" vertical="center"/>
    </xf>
    <xf numFmtId="0" fontId="17" fillId="0" borderId="1058" xfId="9" applyNumberFormat="1" applyFont="1" applyFill="1" applyBorder="1" applyAlignment="1">
      <alignment horizontal="center" vertical="center"/>
    </xf>
    <xf numFmtId="0" fontId="84" fillId="0" borderId="1029" xfId="0" applyNumberFormat="1" applyFont="1" applyFill="1" applyBorder="1" applyAlignment="1">
      <alignment horizontal="center"/>
    </xf>
    <xf numFmtId="0" fontId="84" fillId="0" borderId="1031" xfId="0" applyNumberFormat="1" applyFont="1" applyFill="1" applyBorder="1" applyAlignment="1">
      <alignment horizontal="center"/>
    </xf>
    <xf numFmtId="0" fontId="85" fillId="0" borderId="1031" xfId="9" applyNumberFormat="1" applyFont="1" applyFill="1" applyBorder="1" applyAlignment="1">
      <alignment horizontal="center" vertical="center"/>
    </xf>
    <xf numFmtId="0" fontId="85" fillId="0" borderId="802" xfId="9" applyNumberFormat="1" applyFont="1" applyFill="1" applyBorder="1" applyAlignment="1">
      <alignment horizontal="center" vertical="center"/>
    </xf>
    <xf numFmtId="0" fontId="85" fillId="0" borderId="1029" xfId="9" applyNumberFormat="1" applyFont="1" applyFill="1" applyBorder="1" applyAlignment="1">
      <alignment horizontal="center" vertical="center"/>
    </xf>
    <xf numFmtId="0" fontId="85" fillId="0" borderId="1025" xfId="9" applyNumberFormat="1" applyFont="1" applyFill="1" applyBorder="1" applyAlignment="1">
      <alignment horizontal="center" vertical="center"/>
    </xf>
    <xf numFmtId="0" fontId="84" fillId="0" borderId="802" xfId="9" applyNumberFormat="1" applyFont="1" applyFill="1" applyBorder="1" applyAlignment="1">
      <alignment horizontal="center" vertical="center"/>
    </xf>
    <xf numFmtId="0" fontId="85" fillId="0" borderId="993" xfId="9" applyNumberFormat="1" applyFont="1" applyFill="1" applyBorder="1" applyAlignment="1">
      <alignment horizontal="center" vertical="center"/>
    </xf>
    <xf numFmtId="0" fontId="85" fillId="0" borderId="447" xfId="9" applyNumberFormat="1" applyFont="1" applyFill="1" applyBorder="1" applyAlignment="1">
      <alignment horizontal="center" vertical="center"/>
    </xf>
    <xf numFmtId="0" fontId="85" fillId="0" borderId="463" xfId="9" applyNumberFormat="1" applyFont="1" applyFill="1" applyBorder="1" applyAlignment="1">
      <alignment horizontal="center" vertical="center"/>
    </xf>
    <xf numFmtId="0" fontId="85" fillId="0" borderId="979" xfId="9" applyNumberFormat="1" applyFont="1" applyFill="1" applyBorder="1" applyAlignment="1">
      <alignment horizontal="center" vertical="center"/>
    </xf>
    <xf numFmtId="0" fontId="84" fillId="0" borderId="447" xfId="9" applyNumberFormat="1" applyFont="1" applyFill="1" applyBorder="1" applyAlignment="1">
      <alignment horizontal="center" vertical="center"/>
    </xf>
    <xf numFmtId="0" fontId="19" fillId="0" borderId="993" xfId="0" applyNumberFormat="1" applyFont="1" applyFill="1" applyBorder="1" applyAlignment="1">
      <alignment horizontal="center" vertical="center"/>
    </xf>
    <xf numFmtId="0" fontId="19" fillId="0" borderId="979" xfId="0" applyNumberFormat="1" applyFont="1" applyFill="1" applyBorder="1" applyAlignment="1">
      <alignment horizontal="center" vertical="center"/>
    </xf>
    <xf numFmtId="0" fontId="19" fillId="2" borderId="993" xfId="0" applyNumberFormat="1" applyFont="1" applyFill="1" applyBorder="1" applyAlignment="1">
      <alignment horizontal="center" vertical="center"/>
    </xf>
    <xf numFmtId="0" fontId="19" fillId="0" borderId="985" xfId="0" applyNumberFormat="1" applyFont="1" applyFill="1" applyBorder="1" applyAlignment="1">
      <alignment horizontal="center" vertical="center"/>
    </xf>
    <xf numFmtId="0" fontId="19" fillId="0" borderId="998" xfId="0" applyNumberFormat="1" applyFont="1" applyFill="1" applyBorder="1" applyAlignment="1">
      <alignment horizontal="center" vertical="center"/>
    </xf>
    <xf numFmtId="0" fontId="19" fillId="0" borderId="988" xfId="0" applyNumberFormat="1" applyFont="1" applyFill="1" applyBorder="1" applyAlignment="1">
      <alignment horizontal="center" vertical="center"/>
    </xf>
    <xf numFmtId="0" fontId="19" fillId="0" borderId="1038" xfId="0" applyNumberFormat="1" applyFont="1" applyFill="1" applyBorder="1" applyAlignment="1">
      <alignment horizontal="center" vertical="center"/>
    </xf>
    <xf numFmtId="0" fontId="19" fillId="0" borderId="908" xfId="0" applyNumberFormat="1" applyFont="1" applyFill="1" applyBorder="1" applyAlignment="1">
      <alignment horizontal="center" vertical="center"/>
    </xf>
    <xf numFmtId="0" fontId="19" fillId="0" borderId="992" xfId="0" applyNumberFormat="1" applyFont="1" applyFill="1" applyBorder="1" applyAlignment="1">
      <alignment horizontal="center" vertical="center"/>
    </xf>
    <xf numFmtId="0" fontId="19" fillId="0" borderId="1045" xfId="9" applyNumberFormat="1" applyFont="1" applyFill="1" applyBorder="1" applyAlignment="1">
      <alignment horizontal="center" vertical="center"/>
    </xf>
    <xf numFmtId="0" fontId="19" fillId="0" borderId="1036" xfId="9" applyNumberFormat="1" applyFont="1" applyFill="1" applyBorder="1" applyAlignment="1">
      <alignment horizontal="center" vertical="center"/>
    </xf>
    <xf numFmtId="0" fontId="84" fillId="0" borderId="784" xfId="0" applyNumberFormat="1" applyFont="1" applyFill="1" applyBorder="1" applyAlignment="1">
      <alignment horizontal="center"/>
    </xf>
    <xf numFmtId="0" fontId="85" fillId="0" borderId="1059" xfId="9" applyNumberFormat="1" applyFont="1" applyFill="1" applyBorder="1" applyAlignment="1">
      <alignment horizontal="center" vertical="center"/>
    </xf>
    <xf numFmtId="0" fontId="19" fillId="0" borderId="1085" xfId="0" applyNumberFormat="1" applyFont="1" applyFill="1" applyBorder="1" applyAlignment="1">
      <alignment horizontal="center"/>
    </xf>
    <xf numFmtId="0" fontId="17" fillId="0" borderId="1043" xfId="9" applyFont="1" applyBorder="1" applyAlignment="1">
      <alignment horizontal="left" vertical="center" wrapText="1"/>
    </xf>
    <xf numFmtId="0" fontId="19" fillId="0" borderId="1058" xfId="9" applyNumberFormat="1" applyFont="1" applyFill="1" applyBorder="1" applyAlignment="1">
      <alignment horizontal="center" vertical="center"/>
    </xf>
    <xf numFmtId="49" fontId="17" fillId="0" borderId="142" xfId="0" applyNumberFormat="1" applyFont="1" applyFill="1" applyBorder="1" applyAlignment="1">
      <alignment horizontal="left"/>
    </xf>
    <xf numFmtId="0" fontId="9" fillId="0" borderId="1045" xfId="9" applyNumberFormat="1" applyFont="1" applyFill="1" applyBorder="1" applyAlignment="1">
      <alignment horizontal="center" vertical="center"/>
    </xf>
    <xf numFmtId="0" fontId="9" fillId="0" borderId="1035" xfId="9" applyNumberFormat="1" applyFont="1" applyFill="1" applyBorder="1" applyAlignment="1">
      <alignment horizontal="center" vertical="center"/>
    </xf>
    <xf numFmtId="0" fontId="9" fillId="0" borderId="1027" xfId="9" applyNumberFormat="1" applyFont="1" applyFill="1" applyBorder="1" applyAlignment="1">
      <alignment horizontal="center" vertical="center"/>
    </xf>
    <xf numFmtId="0" fontId="9" fillId="0" borderId="1058" xfId="9" applyNumberFormat="1" applyFont="1" applyFill="1" applyBorder="1" applyAlignment="1">
      <alignment horizontal="center" vertical="center"/>
    </xf>
    <xf numFmtId="0" fontId="82" fillId="0" borderId="979" xfId="9" applyFont="1" applyBorder="1" applyAlignment="1">
      <alignment horizontal="center" vertical="center"/>
    </xf>
    <xf numFmtId="0" fontId="84" fillId="0" borderId="1052" xfId="9" applyFont="1" applyBorder="1" applyAlignment="1">
      <alignment horizontal="center" vertical="center" wrapText="1"/>
    </xf>
    <xf numFmtId="0" fontId="19" fillId="0" borderId="979" xfId="0" applyNumberFormat="1" applyFont="1" applyFill="1" applyBorder="1" applyAlignment="1">
      <alignment horizontal="center"/>
    </xf>
    <xf numFmtId="0" fontId="19" fillId="0" borderId="992" xfId="0" applyNumberFormat="1" applyFont="1" applyFill="1" applyBorder="1" applyAlignment="1">
      <alignment horizontal="center"/>
    </xf>
    <xf numFmtId="0" fontId="84" fillId="0" borderId="1052" xfId="0" applyNumberFormat="1" applyFont="1" applyFill="1" applyBorder="1" applyAlignment="1">
      <alignment horizontal="center"/>
    </xf>
    <xf numFmtId="0" fontId="84" fillId="0" borderId="474" xfId="0" applyNumberFormat="1" applyFont="1" applyFill="1" applyBorder="1" applyAlignment="1">
      <alignment horizontal="center"/>
    </xf>
    <xf numFmtId="0" fontId="19" fillId="0" borderId="977" xfId="0" applyNumberFormat="1" applyFont="1" applyFill="1" applyBorder="1" applyAlignment="1">
      <alignment horizontal="center" vertical="center"/>
    </xf>
    <xf numFmtId="0" fontId="19" fillId="0" borderId="474" xfId="0" applyNumberFormat="1" applyFont="1" applyFill="1" applyBorder="1" applyAlignment="1">
      <alignment horizontal="center"/>
    </xf>
    <xf numFmtId="0" fontId="19" fillId="0" borderId="977" xfId="0" applyNumberFormat="1" applyFont="1" applyFill="1" applyBorder="1" applyAlignment="1">
      <alignment horizontal="center"/>
    </xf>
    <xf numFmtId="0" fontId="9" fillId="0" borderId="951" xfId="9" applyNumberFormat="1" applyFont="1" applyFill="1" applyBorder="1" applyAlignment="1">
      <alignment horizontal="center" vertical="center"/>
    </xf>
    <xf numFmtId="0" fontId="82" fillId="0" borderId="993" xfId="9" applyFont="1" applyBorder="1" applyAlignment="1">
      <alignment horizontal="center" vertical="center" wrapText="1"/>
    </xf>
    <xf numFmtId="0" fontId="19" fillId="0" borderId="986" xfId="0" applyNumberFormat="1" applyFont="1" applyFill="1" applyBorder="1" applyAlignment="1">
      <alignment horizontal="center"/>
    </xf>
    <xf numFmtId="0" fontId="19" fillId="0" borderId="989" xfId="0" applyNumberFormat="1" applyFont="1" applyFill="1" applyBorder="1" applyAlignment="1">
      <alignment horizontal="center"/>
    </xf>
    <xf numFmtId="0" fontId="19" fillId="0" borderId="990" xfId="0" applyNumberFormat="1" applyFont="1" applyFill="1" applyBorder="1" applyAlignment="1">
      <alignment horizontal="center" vertical="center"/>
    </xf>
    <xf numFmtId="0" fontId="19" fillId="0" borderId="987" xfId="0" applyNumberFormat="1" applyFont="1" applyFill="1" applyBorder="1" applyAlignment="1">
      <alignment horizontal="center" vertical="center"/>
    </xf>
    <xf numFmtId="0" fontId="9" fillId="0" borderId="1026" xfId="9" applyNumberFormat="1" applyFont="1" applyFill="1" applyBorder="1" applyAlignment="1">
      <alignment horizontal="center" vertical="center"/>
    </xf>
    <xf numFmtId="0" fontId="85" fillId="0" borderId="1052" xfId="9" applyNumberFormat="1" applyFont="1" applyFill="1" applyBorder="1" applyAlignment="1">
      <alignment horizontal="center" vertical="center"/>
    </xf>
    <xf numFmtId="0" fontId="85" fillId="0" borderId="474" xfId="9" applyNumberFormat="1" applyFont="1" applyFill="1" applyBorder="1" applyAlignment="1">
      <alignment horizontal="center" vertical="center"/>
    </xf>
    <xf numFmtId="0" fontId="85" fillId="0" borderId="963" xfId="9" applyFont="1" applyBorder="1"/>
    <xf numFmtId="0" fontId="19" fillId="0" borderId="1084" xfId="9" applyNumberFormat="1" applyFont="1" applyFill="1" applyBorder="1" applyAlignment="1">
      <alignment horizontal="center"/>
    </xf>
    <xf numFmtId="0" fontId="19" fillId="0" borderId="654" xfId="0" applyNumberFormat="1" applyFont="1" applyFill="1" applyBorder="1" applyAlignment="1">
      <alignment horizontal="center" vertical="center"/>
    </xf>
    <xf numFmtId="0" fontId="19" fillId="0" borderId="350" xfId="0" applyNumberFormat="1" applyFont="1" applyFill="1" applyBorder="1" applyAlignment="1">
      <alignment horizontal="center" vertical="center"/>
    </xf>
    <xf numFmtId="0" fontId="19" fillId="0" borderId="206" xfId="0" applyNumberFormat="1" applyFont="1" applyFill="1" applyBorder="1" applyAlignment="1">
      <alignment horizontal="center" vertical="center"/>
    </xf>
    <xf numFmtId="0" fontId="9" fillId="0" borderId="1036" xfId="9" applyNumberFormat="1" applyFont="1" applyFill="1" applyBorder="1" applyAlignment="1">
      <alignment horizontal="center" vertical="center"/>
    </xf>
    <xf numFmtId="0" fontId="9" fillId="0" borderId="1031" xfId="9" applyNumberFormat="1" applyFont="1" applyFill="1" applyBorder="1" applyAlignment="1">
      <alignment horizontal="center" vertical="center"/>
    </xf>
    <xf numFmtId="0" fontId="9" fillId="0" borderId="1025" xfId="9" applyNumberFormat="1" applyFont="1" applyFill="1" applyBorder="1" applyAlignment="1">
      <alignment horizontal="center" vertical="center"/>
    </xf>
    <xf numFmtId="0" fontId="9" fillId="0" borderId="1029" xfId="9" applyNumberFormat="1" applyFont="1" applyFill="1" applyBorder="1" applyAlignment="1">
      <alignment horizontal="center" vertical="center"/>
    </xf>
    <xf numFmtId="0" fontId="9" fillId="0" borderId="784" xfId="9" applyNumberFormat="1" applyFont="1" applyFill="1" applyBorder="1" applyAlignment="1">
      <alignment horizontal="center" vertical="center"/>
    </xf>
    <xf numFmtId="0" fontId="9" fillId="0" borderId="802" xfId="9" applyNumberFormat="1" applyFont="1" applyFill="1" applyBorder="1" applyAlignment="1">
      <alignment horizontal="center" vertical="center"/>
    </xf>
    <xf numFmtId="0" fontId="9" fillId="0" borderId="1052" xfId="9" applyNumberFormat="1" applyFont="1" applyFill="1" applyBorder="1" applyAlignment="1">
      <alignment horizontal="center" vertical="center"/>
    </xf>
    <xf numFmtId="0" fontId="9" fillId="0" borderId="1060" xfId="9" applyNumberFormat="1" applyFont="1" applyFill="1" applyBorder="1" applyAlignment="1">
      <alignment horizontal="center" vertical="center"/>
    </xf>
    <xf numFmtId="0" fontId="9" fillId="0" borderId="1080" xfId="9" applyNumberFormat="1" applyFont="1" applyFill="1" applyBorder="1" applyAlignment="1">
      <alignment horizontal="center" vertical="center"/>
    </xf>
    <xf numFmtId="0" fontId="56" fillId="0" borderId="1036" xfId="15" applyFont="1" applyFill="1" applyBorder="1" applyAlignment="1">
      <alignment vertical="center" wrapText="1"/>
    </xf>
    <xf numFmtId="0" fontId="52" fillId="0" borderId="1036" xfId="15" applyFont="1" applyFill="1" applyBorder="1" applyAlignment="1">
      <alignment vertical="center" wrapText="1"/>
    </xf>
    <xf numFmtId="0" fontId="52" fillId="0" borderId="1043" xfId="15" applyFont="1" applyFill="1" applyBorder="1" applyAlignment="1">
      <alignment vertical="center" wrapText="1"/>
    </xf>
    <xf numFmtId="0" fontId="52" fillId="0" borderId="1028" xfId="15" applyFont="1" applyFill="1" applyBorder="1" applyAlignment="1">
      <alignment vertical="center" wrapText="1"/>
    </xf>
    <xf numFmtId="0" fontId="58" fillId="0" borderId="923" xfId="15" applyFont="1" applyFill="1" applyBorder="1" applyAlignment="1">
      <alignment vertical="center" wrapText="1"/>
    </xf>
    <xf numFmtId="0" fontId="58" fillId="0" borderId="1012" xfId="15" applyFont="1" applyFill="1" applyBorder="1" applyAlignment="1">
      <alignment horizontal="center" vertical="center" wrapText="1"/>
    </xf>
    <xf numFmtId="0" fontId="58" fillId="0" borderId="1023" xfId="15" applyFont="1" applyFill="1" applyBorder="1" applyAlignment="1">
      <alignment horizontal="center" vertical="center" wrapText="1"/>
    </xf>
    <xf numFmtId="0" fontId="52" fillId="0" borderId="1012" xfId="13" applyFont="1" applyFill="1" applyBorder="1" applyAlignment="1">
      <alignment horizontal="center" vertical="center" wrapText="1"/>
    </xf>
    <xf numFmtId="0" fontId="52" fillId="0" borderId="1023" xfId="13" applyFont="1" applyFill="1" applyBorder="1" applyAlignment="1">
      <alignment horizontal="center" vertical="center" wrapText="1"/>
    </xf>
    <xf numFmtId="0" fontId="52" fillId="0" borderId="1040" xfId="13" applyFont="1" applyFill="1" applyBorder="1" applyAlignment="1">
      <alignment horizontal="center" vertical="center" wrapText="1"/>
    </xf>
    <xf numFmtId="0" fontId="58" fillId="0" borderId="546" xfId="15" applyFont="1" applyFill="1" applyBorder="1" applyAlignment="1">
      <alignment vertical="center" wrapText="1"/>
    </xf>
    <xf numFmtId="0" fontId="58" fillId="0" borderId="963" xfId="15" applyFont="1" applyFill="1" applyBorder="1" applyAlignment="1">
      <alignment horizontal="center" vertical="center" wrapText="1"/>
    </xf>
    <xf numFmtId="0" fontId="58" fillId="0" borderId="969" xfId="15" applyFont="1" applyFill="1" applyBorder="1" applyAlignment="1">
      <alignment horizontal="center" vertical="center" wrapText="1"/>
    </xf>
    <xf numFmtId="0" fontId="52" fillId="0" borderId="963" xfId="13" applyFont="1" applyFill="1" applyBorder="1" applyAlignment="1">
      <alignment horizontal="center" vertical="center" wrapText="1"/>
    </xf>
    <xf numFmtId="0" fontId="52" fillId="0" borderId="969" xfId="13" applyFont="1" applyFill="1" applyBorder="1" applyAlignment="1">
      <alignment horizontal="center" vertical="center" wrapText="1"/>
    </xf>
    <xf numFmtId="0" fontId="52" fillId="0" borderId="986" xfId="13" applyFont="1" applyFill="1" applyBorder="1" applyAlignment="1">
      <alignment horizontal="center" vertical="center" wrapText="1"/>
    </xf>
    <xf numFmtId="0" fontId="58" fillId="0" borderId="1010" xfId="15" applyFont="1" applyFill="1" applyBorder="1" applyAlignment="1">
      <alignment horizontal="center" vertical="center" wrapText="1"/>
    </xf>
    <xf numFmtId="0" fontId="52" fillId="0" borderId="621" xfId="13" applyFont="1" applyFill="1" applyBorder="1" applyAlignment="1">
      <alignment horizontal="center" vertical="center" wrapText="1"/>
    </xf>
    <xf numFmtId="0" fontId="52" fillId="0" borderId="867" xfId="13" applyFont="1" applyFill="1" applyBorder="1" applyAlignment="1">
      <alignment horizontal="center" vertical="center" wrapText="1"/>
    </xf>
    <xf numFmtId="0" fontId="131" fillId="0" borderId="817" xfId="0" applyFont="1" applyFill="1" applyBorder="1" applyAlignment="1">
      <alignment horizontal="left" vertical="center" wrapText="1"/>
    </xf>
    <xf numFmtId="0" fontId="52" fillId="0" borderId="1084" xfId="15" applyFont="1" applyFill="1" applyBorder="1" applyAlignment="1">
      <alignment horizontal="center" vertical="center" wrapText="1"/>
    </xf>
    <xf numFmtId="0" fontId="52" fillId="0" borderId="1082" xfId="15" applyFont="1" applyFill="1" applyBorder="1" applyAlignment="1">
      <alignment horizontal="center" vertical="center" wrapText="1"/>
    </xf>
    <xf numFmtId="0" fontId="52" fillId="0" borderId="1083" xfId="15" applyFont="1" applyFill="1" applyBorder="1" applyAlignment="1">
      <alignment horizontal="center" vertical="center" wrapText="1"/>
    </xf>
    <xf numFmtId="0" fontId="52" fillId="0" borderId="1084" xfId="13" applyFont="1" applyFill="1" applyBorder="1" applyAlignment="1">
      <alignment horizontal="center" vertical="center" wrapText="1"/>
    </xf>
    <xf numFmtId="0" fontId="52" fillId="0" borderId="1043" xfId="13" applyFont="1" applyFill="1" applyBorder="1" applyAlignment="1">
      <alignment horizontal="center" vertical="center" wrapText="1"/>
    </xf>
    <xf numFmtId="0" fontId="131" fillId="0" borderId="1036" xfId="0" applyFont="1" applyFill="1" applyBorder="1" applyAlignment="1">
      <alignment horizontal="left" vertical="center" wrapText="1"/>
    </xf>
    <xf numFmtId="0" fontId="58" fillId="0" borderId="1024" xfId="15" applyFont="1" applyFill="1" applyBorder="1" applyAlignment="1">
      <alignment horizontal="center" vertical="center" wrapText="1"/>
    </xf>
    <xf numFmtId="0" fontId="52" fillId="0" borderId="1082" xfId="13" applyFont="1" applyFill="1" applyBorder="1" applyAlignment="1">
      <alignment horizontal="center" vertical="center" wrapText="1"/>
    </xf>
    <xf numFmtId="0" fontId="52" fillId="0" borderId="1083" xfId="13" applyFont="1" applyFill="1" applyBorder="1" applyAlignment="1">
      <alignment horizontal="center" vertical="center" wrapText="1"/>
    </xf>
    <xf numFmtId="0" fontId="43" fillId="0" borderId="923" xfId="0" applyFont="1" applyFill="1" applyBorder="1" applyAlignment="1">
      <alignment horizontal="left" vertical="center" wrapText="1"/>
    </xf>
    <xf numFmtId="0" fontId="52" fillId="0" borderId="478" xfId="13" applyFont="1" applyFill="1" applyBorder="1" applyAlignment="1">
      <alignment horizontal="center" vertical="center" wrapText="1"/>
    </xf>
    <xf numFmtId="0" fontId="52" fillId="0" borderId="1010" xfId="13" applyFont="1" applyFill="1" applyBorder="1" applyAlignment="1">
      <alignment horizontal="center" vertical="center" wrapText="1"/>
    </xf>
    <xf numFmtId="0" fontId="52" fillId="0" borderId="462" xfId="13" applyFont="1" applyFill="1" applyBorder="1" applyAlignment="1">
      <alignment horizontal="center" vertical="center" wrapText="1"/>
    </xf>
    <xf numFmtId="0" fontId="52" fillId="0" borderId="970" xfId="13" applyFont="1" applyFill="1" applyBorder="1" applyAlignment="1">
      <alignment horizontal="center" vertical="center" wrapText="1"/>
    </xf>
    <xf numFmtId="0" fontId="58" fillId="0" borderId="970" xfId="15" applyFont="1" applyFill="1" applyBorder="1" applyAlignment="1">
      <alignment horizontal="center" vertical="center" wrapText="1"/>
    </xf>
    <xf numFmtId="0" fontId="58" fillId="0" borderId="968" xfId="15" applyFont="1" applyFill="1" applyBorder="1" applyAlignment="1">
      <alignment vertical="center" wrapText="1"/>
    </xf>
    <xf numFmtId="0" fontId="56" fillId="0" borderId="1043" xfId="15" applyFont="1" applyFill="1" applyBorder="1" applyAlignment="1">
      <alignment vertical="center" wrapText="1"/>
    </xf>
    <xf numFmtId="0" fontId="52" fillId="0" borderId="1012" xfId="15" applyFont="1" applyFill="1" applyBorder="1" applyAlignment="1">
      <alignment horizontal="center" vertical="center" wrapText="1"/>
    </xf>
    <xf numFmtId="0" fontId="52" fillId="0" borderId="1023" xfId="15" applyFont="1" applyFill="1" applyBorder="1" applyAlignment="1">
      <alignment horizontal="center" vertical="center" wrapText="1"/>
    </xf>
    <xf numFmtId="0" fontId="52" fillId="0" borderId="1024" xfId="15" applyFont="1" applyFill="1" applyBorder="1" applyAlignment="1">
      <alignment horizontal="center" vertical="center" wrapText="1"/>
    </xf>
    <xf numFmtId="0" fontId="52" fillId="0" borderId="1007" xfId="15" applyFont="1" applyFill="1" applyBorder="1" applyAlignment="1">
      <alignment horizontal="center" vertical="center" wrapText="1"/>
    </xf>
    <xf numFmtId="0" fontId="52" fillId="0" borderId="1043" xfId="15" applyFont="1" applyFill="1" applyBorder="1" applyAlignment="1">
      <alignment horizontal="center" vertical="center" wrapText="1"/>
    </xf>
    <xf numFmtId="0" fontId="56" fillId="0" borderId="1008" xfId="15" applyFont="1" applyFill="1" applyBorder="1" applyAlignment="1">
      <alignment vertical="center" wrapText="1"/>
    </xf>
    <xf numFmtId="0" fontId="58" fillId="0" borderId="1007" xfId="15" applyFont="1" applyFill="1" applyBorder="1" applyAlignment="1">
      <alignment horizontal="center" vertical="center" wrapText="1"/>
    </xf>
    <xf numFmtId="0" fontId="58" fillId="0" borderId="1086" xfId="15" applyFont="1" applyFill="1" applyBorder="1" applyAlignment="1">
      <alignment horizontal="center" vertical="center" wrapText="1"/>
    </xf>
    <xf numFmtId="0" fontId="58" fillId="0" borderId="1087" xfId="15" applyFont="1" applyFill="1" applyBorder="1" applyAlignment="1">
      <alignment horizontal="center" vertical="center" wrapText="1"/>
    </xf>
    <xf numFmtId="0" fontId="52" fillId="0" borderId="1024" xfId="13" applyFont="1" applyFill="1" applyBorder="1" applyAlignment="1">
      <alignment horizontal="center" vertical="center" wrapText="1"/>
    </xf>
    <xf numFmtId="0" fontId="10" fillId="0" borderId="1036" xfId="0" applyFont="1" applyFill="1" applyBorder="1" applyAlignment="1">
      <alignment horizontal="left" vertical="center" wrapText="1"/>
    </xf>
    <xf numFmtId="0" fontId="131" fillId="0" borderId="1084" xfId="0" applyFont="1" applyFill="1" applyBorder="1" applyAlignment="1">
      <alignment horizontal="center" vertical="center"/>
    </xf>
    <xf numFmtId="0" fontId="131" fillId="0" borderId="1043" xfId="0" applyFont="1" applyFill="1" applyBorder="1" applyAlignment="1">
      <alignment horizontal="center" vertical="center"/>
    </xf>
    <xf numFmtId="0" fontId="58" fillId="0" borderId="985" xfId="15" applyFont="1" applyFill="1" applyBorder="1" applyAlignment="1">
      <alignment vertical="center" wrapText="1"/>
    </xf>
    <xf numFmtId="0" fontId="52" fillId="0" borderId="1010" xfId="15" applyFont="1" applyFill="1" applyBorder="1" applyAlignment="1">
      <alignment horizontal="center" vertical="center" wrapText="1"/>
    </xf>
    <xf numFmtId="0" fontId="52" fillId="0" borderId="1004" xfId="15" applyFont="1" applyFill="1" applyBorder="1" applyAlignment="1">
      <alignment horizontal="center" vertical="center" wrapText="1"/>
    </xf>
    <xf numFmtId="0" fontId="52" fillId="0" borderId="1000" xfId="15" applyFont="1" applyFill="1" applyBorder="1" applyAlignment="1">
      <alignment horizontal="center" vertical="center" wrapText="1"/>
    </xf>
    <xf numFmtId="0" fontId="52" fillId="0" borderId="848" xfId="15" applyFont="1" applyFill="1" applyBorder="1" applyAlignment="1">
      <alignment horizontal="center" vertical="center" wrapText="1"/>
    </xf>
    <xf numFmtId="0" fontId="58" fillId="0" borderId="621" xfId="15" applyFont="1" applyFill="1" applyBorder="1" applyAlignment="1">
      <alignment horizontal="center" vertical="center" wrapText="1"/>
    </xf>
    <xf numFmtId="0" fontId="58" fillId="0" borderId="867" xfId="15" applyFont="1" applyFill="1" applyBorder="1" applyAlignment="1">
      <alignment horizontal="center" vertical="center" wrapText="1"/>
    </xf>
    <xf numFmtId="0" fontId="58" fillId="0" borderId="840" xfId="15" applyFont="1" applyFill="1" applyBorder="1" applyAlignment="1">
      <alignment horizontal="center" vertical="center" wrapText="1"/>
    </xf>
    <xf numFmtId="0" fontId="58" fillId="0" borderId="960" xfId="15" applyFont="1" applyFill="1" applyBorder="1" applyAlignment="1">
      <alignment horizontal="center" vertical="center" wrapText="1"/>
    </xf>
    <xf numFmtId="0" fontId="58" fillId="0" borderId="967" xfId="15" applyFont="1" applyFill="1" applyBorder="1" applyAlignment="1">
      <alignment horizontal="center" vertical="center" wrapText="1"/>
    </xf>
    <xf numFmtId="0" fontId="58" fillId="0" borderId="655" xfId="15" applyFont="1" applyFill="1" applyBorder="1" applyAlignment="1">
      <alignment horizontal="center" vertical="center" wrapText="1"/>
    </xf>
    <xf numFmtId="0" fontId="52" fillId="0" borderId="827" xfId="15" applyFont="1" applyFill="1" applyBorder="1" applyAlignment="1">
      <alignment horizontal="center" vertical="center" wrapText="1"/>
    </xf>
    <xf numFmtId="0" fontId="58" fillId="0" borderId="962" xfId="15" applyFont="1" applyFill="1" applyBorder="1" applyAlignment="1">
      <alignment horizontal="center" vertical="center" wrapText="1"/>
    </xf>
    <xf numFmtId="0" fontId="58" fillId="0" borderId="966" xfId="15" applyFont="1" applyFill="1" applyBorder="1" applyAlignment="1">
      <alignment horizontal="center" vertical="center" wrapText="1"/>
    </xf>
    <xf numFmtId="0" fontId="58" fillId="0" borderId="623" xfId="15" applyFont="1" applyFill="1" applyBorder="1" applyAlignment="1">
      <alignment horizontal="center" vertical="center" wrapText="1"/>
    </xf>
    <xf numFmtId="0" fontId="52" fillId="0" borderId="1049" xfId="15" applyFont="1" applyFill="1" applyBorder="1" applyAlignment="1">
      <alignment horizontal="center" vertical="center" wrapText="1"/>
    </xf>
    <xf numFmtId="0" fontId="58" fillId="0" borderId="1088" xfId="15" applyFont="1" applyFill="1" applyBorder="1" applyAlignment="1">
      <alignment horizontal="center" vertical="center" wrapText="1"/>
    </xf>
    <xf numFmtId="0" fontId="58" fillId="0" borderId="1089" xfId="15" applyFont="1" applyFill="1" applyBorder="1" applyAlignment="1">
      <alignment horizontal="center" vertical="center" wrapText="1"/>
    </xf>
    <xf numFmtId="0" fontId="58" fillId="0" borderId="1090" xfId="15" applyFont="1" applyFill="1" applyBorder="1" applyAlignment="1">
      <alignment horizontal="center" vertical="center" wrapText="1"/>
    </xf>
    <xf numFmtId="0" fontId="58" fillId="0" borderId="1091" xfId="15" applyFont="1" applyFill="1" applyBorder="1" applyAlignment="1">
      <alignment horizontal="center" vertical="center" wrapText="1"/>
    </xf>
    <xf numFmtId="0" fontId="58" fillId="0" borderId="827" xfId="15" applyFont="1" applyFill="1" applyBorder="1" applyAlignment="1">
      <alignment horizontal="center" vertical="center" wrapText="1"/>
    </xf>
    <xf numFmtId="0" fontId="52" fillId="0" borderId="1080" xfId="15" applyFont="1" applyFill="1" applyBorder="1" applyAlignment="1">
      <alignment horizontal="center" vertical="center" wrapText="1"/>
    </xf>
    <xf numFmtId="0" fontId="52" fillId="0" borderId="960" xfId="15" applyFont="1" applyFill="1" applyBorder="1" applyAlignment="1">
      <alignment horizontal="center" vertical="center" wrapText="1"/>
    </xf>
    <xf numFmtId="0" fontId="58" fillId="0" borderId="1092" xfId="15" applyFont="1" applyFill="1" applyBorder="1" applyAlignment="1">
      <alignment horizontal="center" vertical="center" wrapText="1"/>
    </xf>
    <xf numFmtId="0" fontId="58" fillId="0" borderId="1093" xfId="15" applyFont="1" applyFill="1" applyBorder="1" applyAlignment="1">
      <alignment horizontal="center" vertical="center" wrapText="1"/>
    </xf>
    <xf numFmtId="0" fontId="58" fillId="0" borderId="1049" xfId="15" applyFont="1" applyFill="1" applyBorder="1" applyAlignment="1">
      <alignment horizontal="center" vertical="center" wrapText="1"/>
    </xf>
    <xf numFmtId="0" fontId="52" fillId="0" borderId="1060" xfId="15" applyFont="1" applyFill="1" applyBorder="1" applyAlignment="1">
      <alignment horizontal="center" vertical="center" wrapText="1"/>
    </xf>
    <xf numFmtId="0" fontId="52" fillId="0" borderId="962" xfId="15" applyFont="1" applyFill="1" applyBorder="1" applyAlignment="1">
      <alignment horizontal="center" vertical="center" wrapText="1"/>
    </xf>
    <xf numFmtId="0" fontId="58" fillId="0" borderId="1094" xfId="15" applyFont="1" applyFill="1" applyBorder="1" applyAlignment="1">
      <alignment horizontal="center" vertical="center" wrapText="1"/>
    </xf>
    <xf numFmtId="0" fontId="52" fillId="0" borderId="971" xfId="15" applyFont="1" applyFill="1" applyBorder="1" applyAlignment="1">
      <alignment horizontal="center" vertical="center" wrapText="1"/>
    </xf>
    <xf numFmtId="0" fontId="58" fillId="0" borderId="445" xfId="15" applyFont="1" applyFill="1" applyBorder="1" applyAlignment="1">
      <alignment horizontal="center" vertical="center" wrapText="1"/>
    </xf>
    <xf numFmtId="0" fontId="52" fillId="0" borderId="445" xfId="15" applyFont="1" applyFill="1" applyBorder="1" applyAlignment="1">
      <alignment horizontal="center" vertical="center" wrapText="1"/>
    </xf>
    <xf numFmtId="0" fontId="58" fillId="0" borderId="1043" xfId="15" applyFont="1" applyFill="1" applyBorder="1" applyAlignment="1">
      <alignment horizontal="center" vertical="center" wrapText="1"/>
    </xf>
    <xf numFmtId="0" fontId="58" fillId="0" borderId="1013" xfId="15" applyFont="1" applyFill="1" applyBorder="1" applyAlignment="1">
      <alignment horizontal="center" vertical="center" wrapText="1"/>
    </xf>
    <xf numFmtId="0" fontId="58" fillId="0" borderId="1098" xfId="15" applyFont="1" applyFill="1" applyBorder="1" applyAlignment="1">
      <alignment horizontal="center" vertical="center" wrapText="1"/>
    </xf>
    <xf numFmtId="0" fontId="171" fillId="0" borderId="423" xfId="15" applyFont="1" applyFill="1" applyBorder="1" applyAlignment="1">
      <alignment horizontal="center" vertical="center" wrapText="1"/>
    </xf>
    <xf numFmtId="0" fontId="171" fillId="0" borderId="1043" xfId="15" applyFont="1" applyFill="1" applyBorder="1" applyAlignment="1">
      <alignment horizontal="center" vertical="center" wrapText="1"/>
    </xf>
    <xf numFmtId="0" fontId="65" fillId="0" borderId="423" xfId="0" applyFont="1" applyFill="1" applyBorder="1" applyAlignment="1">
      <alignment horizontal="center" vertical="center"/>
    </xf>
    <xf numFmtId="0" fontId="171" fillId="0" borderId="423" xfId="13" applyFont="1" applyFill="1" applyBorder="1" applyAlignment="1">
      <alignment horizontal="center" vertical="center" wrapText="1"/>
    </xf>
    <xf numFmtId="0" fontId="57" fillId="5" borderId="1094" xfId="0" applyFont="1" applyFill="1" applyBorder="1" applyAlignment="1">
      <alignment horizontal="center" vertical="top" wrapText="1"/>
    </xf>
    <xf numFmtId="0" fontId="57" fillId="5" borderId="1100" xfId="0" applyFont="1" applyFill="1" applyBorder="1" applyAlignment="1">
      <alignment horizontal="center" wrapText="1"/>
    </xf>
    <xf numFmtId="0" fontId="57" fillId="5" borderId="1101" xfId="0" applyFont="1" applyFill="1" applyBorder="1" applyAlignment="1">
      <alignment horizontal="center" vertical="top" wrapText="1"/>
    </xf>
    <xf numFmtId="0" fontId="57" fillId="5" borderId="1102" xfId="0" applyFont="1" applyFill="1" applyBorder="1" applyAlignment="1">
      <alignment horizontal="center" vertical="top" wrapText="1"/>
    </xf>
    <xf numFmtId="0" fontId="57" fillId="5" borderId="1100" xfId="0" applyFont="1" applyFill="1" applyBorder="1" applyAlignment="1">
      <alignment horizontal="center" vertical="top" wrapText="1"/>
    </xf>
    <xf numFmtId="0" fontId="58" fillId="10" borderId="1100" xfId="0" applyFont="1" applyFill="1" applyBorder="1" applyAlignment="1">
      <alignment horizontal="center" vertical="center" wrapText="1"/>
    </xf>
    <xf numFmtId="0" fontId="58" fillId="10" borderId="1101" xfId="0" applyFont="1" applyFill="1" applyBorder="1" applyAlignment="1">
      <alignment horizontal="center" vertical="center" wrapText="1"/>
    </xf>
    <xf numFmtId="0" fontId="58" fillId="10" borderId="1102" xfId="0" applyFont="1" applyFill="1" applyBorder="1" applyAlignment="1">
      <alignment horizontal="center" vertical="center" wrapText="1"/>
    </xf>
    <xf numFmtId="0" fontId="57" fillId="5" borderId="1099" xfId="0" applyFont="1" applyFill="1" applyBorder="1" applyAlignment="1">
      <alignment horizontal="center" vertical="top" wrapText="1"/>
    </xf>
    <xf numFmtId="0" fontId="118" fillId="5" borderId="1064" xfId="15" applyFont="1" applyFill="1" applyBorder="1" applyAlignment="1">
      <alignment vertical="center" wrapText="1"/>
    </xf>
    <xf numFmtId="0" fontId="40" fillId="5" borderId="1013" xfId="0" applyFont="1" applyFill="1" applyBorder="1" applyAlignment="1">
      <alignment horizontal="center" wrapText="1"/>
    </xf>
    <xf numFmtId="0" fontId="40" fillId="5" borderId="1040" xfId="0" applyFont="1" applyFill="1" applyBorder="1" applyAlignment="1">
      <alignment horizontal="center" wrapText="1"/>
    </xf>
    <xf numFmtId="0" fontId="40" fillId="5" borderId="978" xfId="0" applyFont="1" applyFill="1" applyBorder="1" applyAlignment="1">
      <alignment horizontal="center" wrapText="1"/>
    </xf>
    <xf numFmtId="0" fontId="58" fillId="10" borderId="1012" xfId="0" applyFont="1" applyFill="1" applyBorder="1" applyAlignment="1">
      <alignment horizontal="center" vertical="center" wrapText="1"/>
    </xf>
    <xf numFmtId="0" fontId="58" fillId="10" borderId="1023" xfId="0" applyFont="1" applyFill="1" applyBorder="1" applyAlignment="1">
      <alignment horizontal="center" vertical="center" wrapText="1"/>
    </xf>
    <xf numFmtId="0" fontId="118" fillId="5" borderId="985" xfId="15" applyFont="1" applyFill="1" applyBorder="1" applyAlignment="1">
      <alignment vertical="center" wrapText="1"/>
    </xf>
    <xf numFmtId="0" fontId="40" fillId="5" borderId="1098" xfId="0" applyFont="1" applyFill="1" applyBorder="1" applyAlignment="1">
      <alignment horizontal="center" wrapText="1"/>
    </xf>
    <xf numFmtId="0" fontId="40" fillId="5" borderId="986" xfId="0" applyFont="1" applyFill="1" applyBorder="1" applyAlignment="1">
      <alignment horizontal="center" wrapText="1"/>
    </xf>
    <xf numFmtId="0" fontId="40" fillId="5" borderId="979" xfId="0" applyFont="1" applyFill="1" applyBorder="1" applyAlignment="1">
      <alignment horizontal="center" wrapText="1"/>
    </xf>
    <xf numFmtId="0" fontId="58" fillId="10" borderId="1088" xfId="0" applyFont="1" applyFill="1" applyBorder="1" applyAlignment="1">
      <alignment horizontal="center" vertical="center" wrapText="1"/>
    </xf>
    <xf numFmtId="0" fontId="58" fillId="10" borderId="1089" xfId="0" applyFont="1" applyFill="1" applyBorder="1" applyAlignment="1">
      <alignment horizontal="center" vertical="center" wrapText="1"/>
    </xf>
    <xf numFmtId="0" fontId="40" fillId="5" borderId="348" xfId="0" applyFont="1" applyFill="1" applyBorder="1" applyAlignment="1">
      <alignment horizontal="center" wrapText="1"/>
    </xf>
    <xf numFmtId="0" fontId="40" fillId="5" borderId="1103" xfId="0" applyFont="1" applyFill="1" applyBorder="1" applyAlignment="1">
      <alignment horizontal="center" wrapText="1"/>
    </xf>
    <xf numFmtId="0" fontId="40" fillId="5" borderId="1104" xfId="0" applyFont="1" applyFill="1" applyBorder="1" applyAlignment="1">
      <alignment horizontal="center" wrapText="1"/>
    </xf>
    <xf numFmtId="0" fontId="58" fillId="10" borderId="867" xfId="0" applyFont="1" applyFill="1" applyBorder="1" applyAlignment="1">
      <alignment horizontal="center" vertical="center" wrapText="1"/>
    </xf>
    <xf numFmtId="0" fontId="60" fillId="5" borderId="1013" xfId="0" applyFont="1" applyFill="1" applyBorder="1" applyAlignment="1">
      <alignment horizontal="center" vertical="center" wrapText="1"/>
    </xf>
    <xf numFmtId="0" fontId="60" fillId="5" borderId="1040" xfId="0" applyFont="1" applyFill="1" applyBorder="1" applyAlignment="1">
      <alignment horizontal="center" vertical="center" wrapText="1"/>
    </xf>
    <xf numFmtId="0" fontId="60" fillId="5" borderId="978" xfId="0" applyFont="1" applyFill="1" applyBorder="1" applyAlignment="1">
      <alignment horizontal="center" vertical="center" wrapText="1"/>
    </xf>
    <xf numFmtId="0" fontId="40" fillId="5" borderId="1098" xfId="0" applyFont="1" applyFill="1" applyBorder="1" applyAlignment="1">
      <alignment horizontal="center" vertical="center" wrapText="1"/>
    </xf>
    <xf numFmtId="0" fontId="57" fillId="5" borderId="986" xfId="0" applyFont="1" applyFill="1" applyBorder="1" applyAlignment="1">
      <alignment horizontal="center" vertical="center" wrapText="1"/>
    </xf>
    <xf numFmtId="0" fontId="57" fillId="5" borderId="979" xfId="0" applyFont="1" applyFill="1" applyBorder="1" applyAlignment="1">
      <alignment horizontal="center" vertical="center" wrapText="1"/>
    </xf>
    <xf numFmtId="0" fontId="57" fillId="5" borderId="1098" xfId="0" applyFont="1" applyFill="1" applyBorder="1" applyAlignment="1">
      <alignment horizontal="center" vertical="center" wrapText="1"/>
    </xf>
    <xf numFmtId="0" fontId="40" fillId="5" borderId="986" xfId="0" applyFont="1" applyFill="1" applyBorder="1" applyAlignment="1">
      <alignment horizontal="center" vertical="center" wrapText="1"/>
    </xf>
    <xf numFmtId="0" fontId="57" fillId="5" borderId="1013" xfId="0" applyFont="1" applyFill="1" applyBorder="1" applyAlignment="1">
      <alignment horizontal="center" vertical="center" wrapText="1"/>
    </xf>
    <xf numFmtId="0" fontId="57" fillId="5" borderId="1040" xfId="0" applyFont="1" applyFill="1" applyBorder="1" applyAlignment="1">
      <alignment horizontal="center" vertical="center" wrapText="1"/>
    </xf>
    <xf numFmtId="0" fontId="57" fillId="5" borderId="978" xfId="0" applyFont="1" applyFill="1" applyBorder="1" applyAlignment="1">
      <alignment horizontal="center" vertical="center" wrapText="1"/>
    </xf>
    <xf numFmtId="0" fontId="57" fillId="5" borderId="348" xfId="0" applyFont="1" applyFill="1" applyBorder="1" applyAlignment="1">
      <alignment horizontal="center" wrapText="1"/>
    </xf>
    <xf numFmtId="0" fontId="57" fillId="5" borderId="1103" xfId="0" applyFont="1" applyFill="1" applyBorder="1" applyAlignment="1">
      <alignment horizontal="center" wrapText="1"/>
    </xf>
    <xf numFmtId="0" fontId="57" fillId="5" borderId="1104" xfId="0" applyFont="1" applyFill="1" applyBorder="1" applyAlignment="1">
      <alignment horizontal="center" wrapText="1"/>
    </xf>
    <xf numFmtId="0" fontId="172" fillId="5" borderId="164" xfId="15" quotePrefix="1" applyFont="1" applyFill="1" applyBorder="1" applyAlignment="1">
      <alignment vertical="center" wrapText="1"/>
    </xf>
    <xf numFmtId="0" fontId="133" fillId="2" borderId="0" xfId="9" applyFont="1" applyFill="1" applyBorder="1" applyAlignment="1" applyProtection="1">
      <alignment horizontal="center" vertical="center" wrapText="1"/>
      <protection locked="0"/>
    </xf>
    <xf numFmtId="0" fontId="132" fillId="2" borderId="0" xfId="9" applyFont="1" applyFill="1" applyAlignment="1" applyProtection="1">
      <alignment vertical="center"/>
      <protection locked="0"/>
    </xf>
    <xf numFmtId="0" fontId="133" fillId="5" borderId="1112" xfId="21" quotePrefix="1" applyFont="1" applyFill="1" applyBorder="1" applyAlignment="1" applyProtection="1">
      <alignment horizontal="center" textRotation="90" wrapText="1"/>
      <protection locked="0"/>
    </xf>
    <xf numFmtId="0" fontId="133" fillId="5" borderId="1113" xfId="21" quotePrefix="1" applyFont="1" applyFill="1" applyBorder="1" applyAlignment="1" applyProtection="1">
      <alignment horizontal="center" textRotation="90" wrapText="1"/>
      <protection locked="0"/>
    </xf>
    <xf numFmtId="0" fontId="134" fillId="5" borderId="1106" xfId="22" quotePrefix="1" applyFont="1" applyFill="1" applyBorder="1" applyAlignment="1" applyProtection="1">
      <alignment vertical="center" wrapText="1"/>
      <protection locked="0"/>
    </xf>
    <xf numFmtId="0" fontId="133" fillId="2" borderId="1114" xfId="22" applyFont="1" applyFill="1" applyBorder="1" applyAlignment="1" applyProtection="1">
      <alignment vertical="center" wrapText="1"/>
      <protection locked="0"/>
    </xf>
    <xf numFmtId="0" fontId="133" fillId="2" borderId="1115" xfId="22" applyFont="1" applyFill="1" applyBorder="1" applyAlignment="1" applyProtection="1">
      <alignment vertical="center" wrapText="1"/>
      <protection locked="0"/>
    </xf>
    <xf numFmtId="0" fontId="132" fillId="2" borderId="1116" xfId="22" applyFont="1" applyFill="1" applyBorder="1" applyAlignment="1" applyProtection="1">
      <alignment vertical="center" wrapText="1"/>
      <protection locked="0"/>
    </xf>
    <xf numFmtId="0" fontId="132" fillId="2" borderId="1117" xfId="22" applyFont="1" applyFill="1" applyBorder="1" applyAlignment="1" applyProtection="1">
      <alignment vertical="center" wrapText="1"/>
      <protection locked="0"/>
    </xf>
    <xf numFmtId="0" fontId="133" fillId="2" borderId="1118" xfId="22" applyFont="1" applyFill="1" applyBorder="1" applyAlignment="1" applyProtection="1">
      <alignment vertical="center" wrapText="1"/>
      <protection locked="0"/>
    </xf>
    <xf numFmtId="0" fontId="134" fillId="2" borderId="1114" xfId="9" applyFont="1" applyFill="1" applyBorder="1" applyAlignment="1" applyProtection="1">
      <alignment horizontal="left" vertical="center" wrapText="1"/>
      <protection locked="0"/>
    </xf>
    <xf numFmtId="0" fontId="134" fillId="2" borderId="1115" xfId="9" applyFont="1" applyFill="1" applyBorder="1" applyAlignment="1" applyProtection="1">
      <alignment horizontal="left" vertical="center" wrapText="1"/>
      <protection locked="0"/>
    </xf>
    <xf numFmtId="0" fontId="134" fillId="2" borderId="1117" xfId="9" applyFont="1" applyFill="1" applyBorder="1" applyAlignment="1" applyProtection="1">
      <alignment horizontal="left" vertical="center" wrapText="1"/>
      <protection locked="0"/>
    </xf>
    <xf numFmtId="0" fontId="132" fillId="5" borderId="908" xfId="22" quotePrefix="1" applyFont="1" applyFill="1" applyBorder="1" applyAlignment="1">
      <alignment horizontal="left" vertical="center" wrapText="1"/>
    </xf>
    <xf numFmtId="0" fontId="132" fillId="2" borderId="1119" xfId="22" applyFont="1" applyFill="1" applyBorder="1" applyAlignment="1" applyProtection="1">
      <alignment horizontal="center" vertical="center" wrapText="1"/>
    </xf>
    <xf numFmtId="0" fontId="132" fillId="2" borderId="1120" xfId="22" applyFont="1" applyFill="1" applyBorder="1" applyAlignment="1" applyProtection="1">
      <alignment horizontal="center" vertical="center" wrapText="1"/>
    </xf>
    <xf numFmtId="0" fontId="132" fillId="2" borderId="1088" xfId="22" applyFont="1" applyFill="1" applyBorder="1" applyAlignment="1" applyProtection="1">
      <alignment horizontal="center" vertical="center" wrapText="1"/>
    </xf>
    <xf numFmtId="0" fontId="132" fillId="2" borderId="1098" xfId="22" applyFont="1" applyFill="1" applyBorder="1" applyAlignment="1" applyProtection="1">
      <alignment horizontal="center" vertical="center" wrapText="1"/>
    </xf>
    <xf numFmtId="0" fontId="134" fillId="2" borderId="1109" xfId="9" applyFont="1" applyFill="1" applyBorder="1" applyAlignment="1" applyProtection="1">
      <alignment horizontal="left" vertical="center" wrapText="1"/>
      <protection locked="0"/>
    </xf>
    <xf numFmtId="0" fontId="133" fillId="2" borderId="1112" xfId="5" applyFont="1" applyFill="1" applyBorder="1" applyAlignment="1" applyProtection="1">
      <alignment horizontal="center" vertical="center" wrapText="1"/>
    </xf>
    <xf numFmtId="0" fontId="133" fillId="2" borderId="1113" xfId="5" applyFont="1" applyFill="1" applyBorder="1" applyAlignment="1" applyProtection="1">
      <alignment horizontal="center" vertical="center" wrapText="1"/>
    </xf>
    <xf numFmtId="0" fontId="134" fillId="2" borderId="1106" xfId="9" applyFont="1" applyFill="1" applyBorder="1" applyAlignment="1" applyProtection="1">
      <alignment horizontal="left" vertical="center" wrapText="1"/>
      <protection locked="0"/>
    </xf>
    <xf numFmtId="0" fontId="133" fillId="2" borderId="1112" xfId="5" applyFont="1" applyFill="1" applyBorder="1" applyAlignment="1" applyProtection="1">
      <alignment horizontal="center" vertical="center" wrapText="1"/>
      <protection locked="0"/>
    </xf>
    <xf numFmtId="0" fontId="133" fillId="2" borderId="1121" xfId="5" applyFont="1" applyFill="1" applyBorder="1" applyAlignment="1" applyProtection="1">
      <alignment horizontal="center" vertical="center" wrapText="1"/>
      <protection locked="0"/>
    </xf>
    <xf numFmtId="0" fontId="133" fillId="2" borderId="1107" xfId="5" applyFont="1" applyFill="1" applyBorder="1" applyAlignment="1" applyProtection="1">
      <alignment horizontal="center" vertical="center" wrapText="1"/>
      <protection locked="0"/>
    </xf>
    <xf numFmtId="0" fontId="134" fillId="2" borderId="557" xfId="9" applyFont="1" applyFill="1" applyBorder="1" applyAlignment="1" applyProtection="1">
      <alignment horizontal="center" vertical="center" wrapText="1"/>
      <protection locked="0"/>
    </xf>
    <xf numFmtId="0" fontId="134" fillId="2" borderId="162" xfId="9" applyFont="1" applyFill="1" applyBorder="1" applyAlignment="1" applyProtection="1">
      <alignment horizontal="center" vertical="center" wrapText="1"/>
      <protection locked="0"/>
    </xf>
    <xf numFmtId="0" fontId="134" fillId="2" borderId="163" xfId="9" applyFont="1" applyFill="1" applyBorder="1" applyAlignment="1" applyProtection="1">
      <alignment horizontal="center" vertical="center" wrapText="1"/>
      <protection locked="0"/>
    </xf>
    <xf numFmtId="0" fontId="134" fillId="2" borderId="1113" xfId="9" applyFont="1" applyFill="1" applyBorder="1" applyAlignment="1" applyProtection="1">
      <alignment horizontal="left" vertical="center" wrapText="1"/>
      <protection locked="0"/>
    </xf>
    <xf numFmtId="0" fontId="133" fillId="2" borderId="1112" xfId="5" applyFont="1" applyFill="1" applyBorder="1" applyAlignment="1" applyProtection="1">
      <alignment vertical="center" wrapText="1"/>
      <protection locked="0"/>
    </xf>
    <xf numFmtId="0" fontId="133" fillId="2" borderId="1122" xfId="5" applyFont="1" applyFill="1" applyBorder="1" applyAlignment="1" applyProtection="1">
      <alignment vertical="center" wrapText="1"/>
      <protection locked="0"/>
    </xf>
    <xf numFmtId="0" fontId="133" fillId="2" borderId="1123" xfId="5" applyFont="1" applyFill="1" applyBorder="1" applyAlignment="1" applyProtection="1">
      <alignment vertical="center" wrapText="1"/>
      <protection locked="0"/>
    </xf>
    <xf numFmtId="0" fontId="134" fillId="2" borderId="1112" xfId="9" applyFont="1" applyFill="1" applyBorder="1" applyAlignment="1" applyProtection="1">
      <alignment horizontal="center" vertical="center" wrapText="1"/>
      <protection locked="0"/>
    </xf>
    <xf numFmtId="0" fontId="134" fillId="2" borderId="1122" xfId="9" applyFont="1" applyFill="1" applyBorder="1" applyAlignment="1" applyProtection="1">
      <alignment horizontal="center" vertical="center" wrapText="1"/>
      <protection locked="0"/>
    </xf>
    <xf numFmtId="0" fontId="134" fillId="2" borderId="1124" xfId="9" applyFont="1" applyFill="1" applyBorder="1" applyAlignment="1" applyProtection="1">
      <alignment horizontal="center" vertical="center" wrapText="1"/>
      <protection locked="0"/>
    </xf>
    <xf numFmtId="0" fontId="132" fillId="2" borderId="1088" xfId="22" applyFont="1" applyFill="1" applyBorder="1" applyAlignment="1" applyProtection="1">
      <alignment horizontal="center" vertical="center" wrapText="1"/>
      <protection locked="0"/>
    </xf>
    <xf numFmtId="0" fontId="132" fillId="2" borderId="1089" xfId="22" applyFont="1" applyFill="1" applyBorder="1" applyAlignment="1" applyProtection="1">
      <alignment horizontal="center" vertical="center" wrapText="1"/>
      <protection locked="0"/>
    </xf>
    <xf numFmtId="0" fontId="132" fillId="2" borderId="1090" xfId="22" applyFont="1" applyFill="1" applyBorder="1" applyAlignment="1" applyProtection="1">
      <alignment horizontal="center" vertical="center" wrapText="1"/>
      <protection locked="0"/>
    </xf>
    <xf numFmtId="0" fontId="132" fillId="2" borderId="1093" xfId="22" applyFont="1" applyFill="1" applyBorder="1" applyAlignment="1" applyProtection="1">
      <alignment horizontal="center" vertical="center" wrapText="1"/>
      <protection locked="0"/>
    </xf>
    <xf numFmtId="0" fontId="132" fillId="2" borderId="985" xfId="22" applyFont="1" applyFill="1" applyBorder="1" applyAlignment="1" applyProtection="1">
      <alignment horizontal="center" vertical="center" wrapText="1"/>
      <protection locked="0"/>
    </xf>
    <xf numFmtId="0" fontId="134" fillId="2" borderId="1009" xfId="9" applyFont="1" applyFill="1" applyBorder="1" applyAlignment="1" applyProtection="1">
      <alignment horizontal="center" vertical="center" wrapText="1"/>
    </xf>
    <xf numFmtId="0" fontId="134" fillId="2" borderId="1010" xfId="9" applyFont="1" applyFill="1" applyBorder="1" applyAlignment="1" applyProtection="1">
      <alignment horizontal="center" vertical="center" wrapText="1"/>
    </xf>
    <xf numFmtId="0" fontId="134" fillId="2" borderId="1011" xfId="9" applyFont="1" applyFill="1" applyBorder="1" applyAlignment="1" applyProtection="1">
      <alignment horizontal="center" vertical="center" wrapText="1"/>
    </xf>
    <xf numFmtId="0" fontId="173" fillId="2" borderId="1093" xfId="22" applyFont="1" applyFill="1" applyBorder="1" applyAlignment="1" applyProtection="1">
      <alignment horizontal="center" vertical="center" wrapText="1"/>
      <protection locked="0"/>
    </xf>
    <xf numFmtId="0" fontId="173" fillId="2" borderId="1090" xfId="22" applyFont="1" applyFill="1" applyBorder="1" applyAlignment="1" applyProtection="1">
      <alignment horizontal="center" vertical="center" wrapText="1"/>
      <protection locked="0"/>
    </xf>
    <xf numFmtId="0" fontId="173" fillId="2" borderId="985" xfId="22" applyFont="1" applyFill="1" applyBorder="1" applyAlignment="1" applyProtection="1">
      <alignment horizontal="center" vertical="center" wrapText="1"/>
      <protection locked="0"/>
    </xf>
    <xf numFmtId="0" fontId="134" fillId="2" borderId="1088" xfId="9" applyFont="1" applyFill="1" applyBorder="1" applyAlignment="1" applyProtection="1">
      <alignment horizontal="center" vertical="center" wrapText="1"/>
    </xf>
    <xf numFmtId="0" fontId="134" fillId="2" borderId="1089" xfId="9" applyFont="1" applyFill="1" applyBorder="1" applyAlignment="1" applyProtection="1">
      <alignment horizontal="center" vertical="center" wrapText="1"/>
    </xf>
    <xf numFmtId="0" fontId="134" fillId="2" borderId="1090" xfId="9" applyFont="1" applyFill="1" applyBorder="1" applyAlignment="1" applyProtection="1">
      <alignment horizontal="center" vertical="center" wrapText="1"/>
    </xf>
    <xf numFmtId="0" fontId="133" fillId="2" borderId="1112" xfId="22" applyFont="1" applyFill="1" applyBorder="1" applyAlignment="1" applyProtection="1">
      <alignment horizontal="center" vertical="center" wrapText="1"/>
    </xf>
    <xf numFmtId="0" fontId="133" fillId="2" borderId="1113" xfId="22" applyFont="1" applyFill="1" applyBorder="1" applyAlignment="1" applyProtection="1">
      <alignment horizontal="center" vertical="center" wrapText="1"/>
    </xf>
    <xf numFmtId="0" fontId="134" fillId="2" borderId="1113" xfId="22" applyFont="1" applyFill="1" applyBorder="1" applyAlignment="1" applyProtection="1">
      <alignment vertical="center" wrapText="1"/>
      <protection locked="0"/>
    </xf>
    <xf numFmtId="0" fontId="132" fillId="2" borderId="1112" xfId="5" applyFont="1" applyFill="1" applyBorder="1" applyAlignment="1" applyProtection="1">
      <alignment horizontal="center" vertical="center" wrapText="1"/>
      <protection locked="0"/>
    </xf>
    <xf numFmtId="0" fontId="132" fillId="2" borderId="1121" xfId="5" applyFont="1" applyFill="1" applyBorder="1" applyAlignment="1" applyProtection="1">
      <alignment horizontal="center" vertical="center" wrapText="1"/>
      <protection locked="0"/>
    </xf>
    <xf numFmtId="0" fontId="132" fillId="2" borderId="1107" xfId="5" applyFont="1" applyFill="1" applyBorder="1" applyAlignment="1" applyProtection="1">
      <alignment horizontal="center" vertical="center" wrapText="1"/>
      <protection locked="0"/>
    </xf>
    <xf numFmtId="0" fontId="132" fillId="2" borderId="1122" xfId="5" applyFont="1" applyFill="1" applyBorder="1" applyAlignment="1" applyProtection="1">
      <alignment horizontal="center" vertical="center" wrapText="1"/>
      <protection locked="0"/>
    </xf>
    <xf numFmtId="0" fontId="132" fillId="2" borderId="1124" xfId="5" applyFont="1" applyFill="1" applyBorder="1" applyAlignment="1" applyProtection="1">
      <alignment horizontal="center" vertical="center" wrapText="1"/>
      <protection locked="0"/>
    </xf>
    <xf numFmtId="0" fontId="132" fillId="5" borderId="985" xfId="22" quotePrefix="1" applyFont="1" applyFill="1" applyBorder="1" applyAlignment="1">
      <alignment horizontal="left" vertical="center" wrapText="1"/>
    </xf>
    <xf numFmtId="0" fontId="134" fillId="2" borderId="1119" xfId="9" applyFont="1" applyFill="1" applyBorder="1" applyAlignment="1" applyProtection="1">
      <alignment horizontal="center" vertical="center" wrapText="1"/>
    </xf>
    <xf numFmtId="0" fontId="134" fillId="2" borderId="1125" xfId="9" applyFont="1" applyFill="1" applyBorder="1" applyAlignment="1" applyProtection="1">
      <alignment horizontal="center" vertical="center" wrapText="1"/>
    </xf>
    <xf numFmtId="0" fontId="134" fillId="2" borderId="1126" xfId="9" applyFont="1" applyFill="1" applyBorder="1" applyAlignment="1" applyProtection="1">
      <alignment horizontal="center" vertical="center" wrapText="1"/>
    </xf>
    <xf numFmtId="0" fontId="132" fillId="5" borderId="654" xfId="22" quotePrefix="1" applyFont="1" applyFill="1" applyBorder="1" applyAlignment="1">
      <alignment horizontal="left" vertical="center" wrapText="1"/>
    </xf>
    <xf numFmtId="0" fontId="132" fillId="2" borderId="621" xfId="22" applyFont="1" applyFill="1" applyBorder="1" applyAlignment="1" applyProtection="1">
      <alignment horizontal="center" vertical="center" wrapText="1"/>
      <protection locked="0"/>
    </xf>
    <xf numFmtId="0" fontId="134" fillId="2" borderId="621" xfId="9" applyFont="1" applyFill="1" applyBorder="1" applyAlignment="1" applyProtection="1">
      <alignment horizontal="center" vertical="center" wrapText="1"/>
    </xf>
    <xf numFmtId="0" fontId="134" fillId="2" borderId="867" xfId="9" applyFont="1" applyFill="1" applyBorder="1" applyAlignment="1" applyProtection="1">
      <alignment horizontal="center" vertical="center" wrapText="1"/>
    </xf>
    <xf numFmtId="0" fontId="134" fillId="2" borderId="840" xfId="9" applyFont="1" applyFill="1" applyBorder="1" applyAlignment="1" applyProtection="1">
      <alignment horizontal="center" vertical="center" wrapText="1"/>
    </xf>
    <xf numFmtId="0" fontId="133" fillId="2" borderId="1106" xfId="22" applyFont="1" applyFill="1" applyBorder="1" applyAlignment="1" applyProtection="1">
      <alignment horizontal="center" vertical="center" wrapText="1"/>
    </xf>
    <xf numFmtId="0" fontId="134" fillId="2" borderId="1106" xfId="9" applyNumberFormat="1" applyFont="1" applyFill="1" applyBorder="1" applyAlignment="1" applyProtection="1">
      <alignment horizontal="left" vertical="center" wrapText="1"/>
      <protection locked="0"/>
    </xf>
    <xf numFmtId="0" fontId="174" fillId="2" borderId="1112" xfId="9" applyFont="1" applyFill="1" applyBorder="1" applyAlignment="1" applyProtection="1">
      <alignment horizontal="center" vertical="center"/>
    </xf>
    <xf numFmtId="0" fontId="174" fillId="2" borderId="1113" xfId="9" applyFont="1" applyFill="1" applyBorder="1" applyAlignment="1" applyProtection="1">
      <alignment horizontal="center" vertical="center"/>
    </xf>
    <xf numFmtId="0" fontId="136" fillId="2" borderId="0" xfId="9" applyFont="1" applyFill="1" applyBorder="1" applyProtection="1">
      <protection locked="0"/>
    </xf>
    <xf numFmtId="0" fontId="129" fillId="5" borderId="0" xfId="0" applyFont="1" applyFill="1" applyAlignment="1">
      <alignment horizontal="center" wrapText="1"/>
    </xf>
    <xf numFmtId="0" fontId="133" fillId="2" borderId="1130" xfId="11" applyNumberFormat="1" applyFont="1" applyFill="1" applyBorder="1" applyAlignment="1" applyProtection="1">
      <alignment horizontal="center" vertical="center" textRotation="255" wrapText="1"/>
      <protection locked="0"/>
    </xf>
    <xf numFmtId="0" fontId="133" fillId="2" borderId="1131" xfId="11" applyNumberFormat="1" applyFont="1" applyFill="1" applyBorder="1" applyAlignment="1" applyProtection="1">
      <alignment horizontal="center" vertical="center" textRotation="255" wrapText="1"/>
      <protection locked="0"/>
    </xf>
    <xf numFmtId="0" fontId="133" fillId="2" borderId="1132" xfId="11" applyNumberFormat="1" applyFont="1" applyFill="1" applyBorder="1" applyAlignment="1" applyProtection="1">
      <alignment horizontal="center" vertical="center" textRotation="255" wrapText="1"/>
      <protection locked="0"/>
    </xf>
    <xf numFmtId="0" fontId="133" fillId="2" borderId="1129" xfId="11" applyNumberFormat="1" applyFont="1" applyFill="1" applyBorder="1" applyAlignment="1" applyProtection="1">
      <alignment horizontal="center" vertical="center" textRotation="255" wrapText="1"/>
      <protection locked="0"/>
    </xf>
    <xf numFmtId="0" fontId="132" fillId="2" borderId="1130" xfId="13" applyNumberFormat="1" applyFont="1" applyFill="1" applyBorder="1" applyAlignment="1" applyProtection="1">
      <alignment vertical="center" wrapText="1"/>
      <protection locked="0"/>
    </xf>
    <xf numFmtId="0" fontId="132" fillId="2" borderId="1133" xfId="13" applyNumberFormat="1" applyFont="1" applyFill="1" applyBorder="1" applyAlignment="1" applyProtection="1">
      <alignment vertical="center" wrapText="1"/>
      <protection locked="0"/>
    </xf>
    <xf numFmtId="0" fontId="133" fillId="2" borderId="1134" xfId="13" applyNumberFormat="1" applyFont="1" applyFill="1" applyBorder="1" applyAlignment="1" applyProtection="1">
      <alignment vertical="center" wrapText="1"/>
      <protection locked="0"/>
    </xf>
    <xf numFmtId="0" fontId="133" fillId="2" borderId="1135" xfId="13" applyNumberFormat="1" applyFont="1" applyFill="1" applyBorder="1" applyAlignment="1" applyProtection="1">
      <alignment vertical="center" wrapText="1"/>
      <protection locked="0"/>
    </xf>
    <xf numFmtId="0" fontId="132" fillId="2" borderId="1129" xfId="13" applyNumberFormat="1" applyFont="1" applyFill="1" applyBorder="1" applyAlignment="1" applyProtection="1">
      <alignment vertical="center" wrapText="1"/>
      <protection locked="0"/>
    </xf>
    <xf numFmtId="0" fontId="132" fillId="2" borderId="1088" xfId="15" applyNumberFormat="1" applyFont="1" applyFill="1" applyBorder="1" applyAlignment="1" applyProtection="1">
      <alignment horizontal="center" vertical="center" wrapText="1"/>
      <protection locked="0"/>
    </xf>
    <xf numFmtId="0" fontId="132" fillId="2" borderId="1002" xfId="15" applyNumberFormat="1" applyFont="1" applyFill="1" applyBorder="1" applyAlignment="1" applyProtection="1">
      <alignment horizontal="center" vertical="center" wrapText="1"/>
      <protection locked="0"/>
    </xf>
    <xf numFmtId="0" fontId="152" fillId="2" borderId="1136" xfId="15" applyFont="1" applyFill="1" applyBorder="1" applyAlignment="1" applyProtection="1">
      <alignment horizontal="left" vertical="center" wrapText="1"/>
      <protection locked="0"/>
    </xf>
    <xf numFmtId="0" fontId="152" fillId="2" borderId="1137" xfId="15" applyFont="1" applyFill="1" applyBorder="1" applyAlignment="1" applyProtection="1">
      <alignment horizontal="left" vertical="center" wrapText="1"/>
      <protection locked="0"/>
    </xf>
    <xf numFmtId="0" fontId="152" fillId="2" borderId="1138" xfId="15" applyFont="1" applyFill="1" applyBorder="1" applyAlignment="1" applyProtection="1">
      <alignment horizontal="left" vertical="center" wrapText="1"/>
      <protection locked="0"/>
    </xf>
    <xf numFmtId="0" fontId="152" fillId="2" borderId="1127" xfId="15" applyFont="1" applyFill="1" applyBorder="1" applyAlignment="1" applyProtection="1">
      <alignment horizontal="left" vertical="center" wrapText="1"/>
      <protection locked="0"/>
    </xf>
    <xf numFmtId="0" fontId="152" fillId="2" borderId="1139" xfId="15" applyFont="1" applyFill="1" applyBorder="1" applyAlignment="1" applyProtection="1">
      <alignment horizontal="left" vertical="center" wrapText="1"/>
      <protection locked="0"/>
    </xf>
    <xf numFmtId="0" fontId="152" fillId="2" borderId="1093" xfId="15" applyFont="1" applyFill="1" applyBorder="1" applyAlignment="1" applyProtection="1">
      <alignment horizontal="left" vertical="center" wrapText="1"/>
      <protection locked="0"/>
    </xf>
    <xf numFmtId="0" fontId="152" fillId="2" borderId="1089" xfId="15" applyFont="1" applyFill="1" applyBorder="1" applyAlignment="1" applyProtection="1">
      <alignment horizontal="left" vertical="center" wrapText="1"/>
      <protection locked="0"/>
    </xf>
    <xf numFmtId="0" fontId="152" fillId="2" borderId="1091" xfId="15" applyFont="1" applyFill="1" applyBorder="1" applyAlignment="1" applyProtection="1">
      <alignment horizontal="left" vertical="center" wrapText="1"/>
      <protection locked="0"/>
    </xf>
    <xf numFmtId="0" fontId="152" fillId="2" borderId="1088" xfId="15" applyFont="1" applyFill="1" applyBorder="1" applyAlignment="1" applyProtection="1">
      <alignment horizontal="left" vertical="center" wrapText="1"/>
      <protection locked="0"/>
    </xf>
    <xf numFmtId="0" fontId="152" fillId="2" borderId="1090" xfId="15" applyFont="1" applyFill="1" applyBorder="1" applyAlignment="1" applyProtection="1">
      <alignment horizontal="left" vertical="center" wrapText="1"/>
      <protection locked="0"/>
    </xf>
    <xf numFmtId="0" fontId="152" fillId="2" borderId="1140" xfId="15" applyFont="1" applyFill="1" applyBorder="1" applyAlignment="1" applyProtection="1">
      <alignment horizontal="left" vertical="center" wrapText="1"/>
      <protection locked="0"/>
    </xf>
    <xf numFmtId="0" fontId="152" fillId="2" borderId="867" xfId="15" applyFont="1" applyFill="1" applyBorder="1" applyAlignment="1" applyProtection="1">
      <alignment horizontal="left" vertical="center" wrapText="1"/>
      <protection locked="0"/>
    </xf>
    <xf numFmtId="0" fontId="152" fillId="2" borderId="1141" xfId="15" applyFont="1" applyFill="1" applyBorder="1" applyAlignment="1" applyProtection="1">
      <alignment horizontal="left" vertical="center" wrapText="1"/>
      <protection locked="0"/>
    </xf>
    <xf numFmtId="0" fontId="152" fillId="2" borderId="621" xfId="15" applyFont="1" applyFill="1" applyBorder="1" applyAlignment="1" applyProtection="1">
      <alignment horizontal="left" vertical="center" wrapText="1"/>
      <protection locked="0"/>
    </xf>
    <xf numFmtId="0" fontId="152" fillId="2" borderId="840" xfId="15" applyFont="1" applyFill="1" applyBorder="1" applyAlignment="1" applyProtection="1">
      <alignment horizontal="left" vertical="center" wrapText="1"/>
      <protection locked="0"/>
    </xf>
    <xf numFmtId="0" fontId="132" fillId="2" borderId="1009" xfId="15" applyNumberFormat="1" applyFont="1" applyFill="1" applyBorder="1" applyAlignment="1" applyProtection="1">
      <alignment horizontal="center" vertical="center" wrapText="1"/>
      <protection locked="0"/>
    </xf>
    <xf numFmtId="0" fontId="132" fillId="2" borderId="1088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1089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1090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1093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1091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1002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964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1003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426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1145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1009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1010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1011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1049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1146" xfId="13" applyNumberFormat="1" applyFont="1" applyFill="1" applyBorder="1" applyAlignment="1" applyProtection="1">
      <alignment horizontal="center" vertical="center" wrapText="1"/>
      <protection locked="0"/>
    </xf>
    <xf numFmtId="0" fontId="21" fillId="2" borderId="10" xfId="11" quotePrefix="1" applyNumberFormat="1" applyFont="1" applyFill="1" applyBorder="1" applyAlignment="1" applyProtection="1">
      <alignment horizontal="center" textRotation="90" wrapText="1"/>
      <protection locked="0"/>
    </xf>
    <xf numFmtId="0" fontId="21" fillId="2" borderId="69" xfId="11" quotePrefix="1" applyNumberFormat="1" applyFont="1" applyFill="1" applyBorder="1" applyAlignment="1" applyProtection="1">
      <alignment horizontal="center" textRotation="90" wrapText="1"/>
      <protection locked="0"/>
    </xf>
    <xf numFmtId="0" fontId="27" fillId="2" borderId="660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661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662" xfId="22" applyNumberFormat="1" applyFont="1" applyFill="1" applyBorder="1" applyAlignment="1" applyProtection="1">
      <alignment horizontal="center" vertical="center" wrapText="1"/>
      <protection locked="0"/>
    </xf>
    <xf numFmtId="0" fontId="132" fillId="2" borderId="1127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621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622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629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663" xfId="22" applyNumberFormat="1" applyFont="1" applyFill="1" applyBorder="1" applyAlignment="1" applyProtection="1">
      <alignment horizontal="center" vertical="center" wrapText="1"/>
    </xf>
    <xf numFmtId="0" fontId="27" fillId="2" borderId="664" xfId="22" applyNumberFormat="1" applyFont="1" applyFill="1" applyBorder="1" applyAlignment="1" applyProtection="1">
      <alignment horizontal="center" vertical="center" wrapText="1"/>
    </xf>
    <xf numFmtId="0" fontId="27" fillId="2" borderId="665" xfId="22" applyNumberFormat="1" applyFont="1" applyFill="1" applyBorder="1" applyAlignment="1" applyProtection="1">
      <alignment horizontal="center" vertical="center" wrapText="1"/>
    </xf>
    <xf numFmtId="0" fontId="132" fillId="2" borderId="1128" xfId="15" applyNumberFormat="1" applyFont="1" applyFill="1" applyBorder="1" applyAlignment="1" applyProtection="1">
      <alignment horizontal="center" vertical="center" wrapText="1"/>
    </xf>
    <xf numFmtId="0" fontId="133" fillId="2" borderId="1129" xfId="13" applyNumberFormat="1" applyFont="1" applyFill="1" applyBorder="1" applyAlignment="1" applyProtection="1">
      <alignment horizontal="center" vertical="center" wrapText="1"/>
    </xf>
    <xf numFmtId="0" fontId="25" fillId="2" borderId="663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664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665" xfId="11" applyNumberFormat="1" applyFont="1" applyFill="1" applyBorder="1" applyAlignment="1" applyProtection="1">
      <alignment horizontal="center" vertical="center" textRotation="255" wrapText="1"/>
      <protection locked="0"/>
    </xf>
    <xf numFmtId="0" fontId="27" fillId="2" borderId="659" xfId="13" applyNumberFormat="1" applyFont="1" applyFill="1" applyBorder="1" applyAlignment="1" applyProtection="1">
      <alignment vertical="center" wrapText="1"/>
      <protection locked="0"/>
    </xf>
    <xf numFmtId="0" fontId="27" fillId="2" borderId="666" xfId="13" applyNumberFormat="1" applyFont="1" applyFill="1" applyBorder="1" applyAlignment="1" applyProtection="1">
      <alignment vertical="center" wrapText="1"/>
      <protection locked="0"/>
    </xf>
    <xf numFmtId="0" fontId="25" fillId="2" borderId="667" xfId="13" applyNumberFormat="1" applyFont="1" applyFill="1" applyBorder="1" applyAlignment="1" applyProtection="1">
      <alignment vertical="center" wrapText="1"/>
      <protection locked="0"/>
    </xf>
    <xf numFmtId="0" fontId="132" fillId="2" borderId="1133" xfId="13" quotePrefix="1" applyNumberFormat="1" applyFont="1" applyFill="1" applyBorder="1" applyAlignment="1" applyProtection="1">
      <alignment vertical="center" wrapText="1"/>
      <protection locked="0"/>
    </xf>
    <xf numFmtId="0" fontId="27" fillId="2" borderId="659" xfId="22" applyNumberFormat="1" applyFont="1" applyFill="1" applyBorder="1" applyAlignment="1" applyProtection="1">
      <alignment horizontal="center" vertical="center" wrapText="1"/>
    </xf>
    <xf numFmtId="0" fontId="27" fillId="2" borderId="666" xfId="22" applyNumberFormat="1" applyFont="1" applyFill="1" applyBorder="1" applyAlignment="1" applyProtection="1">
      <alignment horizontal="center" vertical="center" wrapText="1"/>
    </xf>
    <xf numFmtId="0" fontId="27" fillId="2" borderId="667" xfId="22" applyNumberFormat="1" applyFont="1" applyFill="1" applyBorder="1" applyAlignment="1" applyProtection="1">
      <alignment horizontal="center" vertical="center" wrapText="1"/>
    </xf>
    <xf numFmtId="0" fontId="49" fillId="2" borderId="505" xfId="22" applyFont="1" applyFill="1" applyBorder="1" applyAlignment="1" applyProtection="1">
      <alignment horizontal="center" vertical="center" wrapText="1"/>
      <protection locked="0"/>
    </xf>
    <xf numFmtId="0" fontId="49" fillId="2" borderId="502" xfId="22" applyFont="1" applyFill="1" applyBorder="1" applyAlignment="1" applyProtection="1">
      <alignment horizontal="center" vertical="center" wrapText="1"/>
      <protection locked="0"/>
    </xf>
    <xf numFmtId="0" fontId="49" fillId="2" borderId="506" xfId="22" applyFont="1" applyFill="1" applyBorder="1" applyAlignment="1" applyProtection="1">
      <alignment horizontal="center" vertical="center" wrapText="1"/>
      <protection locked="0"/>
    </xf>
    <xf numFmtId="0" fontId="49" fillId="2" borderId="508" xfId="22" applyFont="1" applyFill="1" applyBorder="1" applyAlignment="1" applyProtection="1">
      <alignment horizontal="center" vertical="center" wrapText="1"/>
      <protection locked="0"/>
    </xf>
    <xf numFmtId="0" fontId="49" fillId="2" borderId="499" xfId="22" applyFont="1" applyFill="1" applyBorder="1" applyAlignment="1" applyProtection="1">
      <alignment horizontal="center" vertical="center" wrapText="1"/>
      <protection locked="0"/>
    </xf>
    <xf numFmtId="0" fontId="49" fillId="2" borderId="500" xfId="22" applyFont="1" applyFill="1" applyBorder="1" applyAlignment="1" applyProtection="1">
      <alignment horizontal="center" vertical="center" wrapText="1"/>
      <protection locked="0"/>
    </xf>
    <xf numFmtId="0" fontId="25" fillId="2" borderId="659" xfId="22" applyNumberFormat="1" applyFont="1" applyFill="1" applyBorder="1" applyAlignment="1" applyProtection="1">
      <alignment horizontal="center" vertical="center" wrapText="1"/>
    </xf>
    <xf numFmtId="0" fontId="25" fillId="2" borderId="666" xfId="22" applyNumberFormat="1" applyFont="1" applyFill="1" applyBorder="1" applyAlignment="1" applyProtection="1">
      <alignment horizontal="center" vertical="center" wrapText="1"/>
    </xf>
    <xf numFmtId="0" fontId="25" fillId="2" borderId="667" xfId="22" applyNumberFormat="1" applyFont="1" applyFill="1" applyBorder="1" applyAlignment="1" applyProtection="1">
      <alignment horizontal="center" vertical="center" wrapText="1"/>
    </xf>
    <xf numFmtId="0" fontId="27" fillId="2" borderId="660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661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662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621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622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629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557" xfId="13" applyNumberFormat="1" applyFont="1" applyFill="1" applyBorder="1" applyAlignment="1" applyProtection="1">
      <alignment horizontal="center" vertical="center" wrapText="1"/>
    </xf>
    <xf numFmtId="0" fontId="25" fillId="2" borderId="162" xfId="13" applyNumberFormat="1" applyFont="1" applyFill="1" applyBorder="1" applyAlignment="1" applyProtection="1">
      <alignment horizontal="center" vertical="center" wrapText="1"/>
    </xf>
    <xf numFmtId="0" fontId="25" fillId="2" borderId="163" xfId="13" applyNumberFormat="1" applyFont="1" applyFill="1" applyBorder="1" applyAlignment="1" applyProtection="1">
      <alignment horizontal="center" vertical="center" wrapText="1"/>
    </xf>
    <xf numFmtId="0" fontId="133" fillId="2" borderId="1128" xfId="13" applyNumberFormat="1" applyFont="1" applyFill="1" applyBorder="1" applyAlignment="1" applyProtection="1">
      <alignment horizontal="center" vertical="center" wrapText="1"/>
    </xf>
    <xf numFmtId="0" fontId="49" fillId="2" borderId="660" xfId="22" applyFont="1" applyFill="1" applyBorder="1" applyAlignment="1" applyProtection="1">
      <alignment horizontal="center" vertical="center" wrapText="1"/>
      <protection locked="0"/>
    </xf>
    <xf numFmtId="0" fontId="49" fillId="2" borderId="661" xfId="22" applyFont="1" applyFill="1" applyBorder="1" applyAlignment="1" applyProtection="1">
      <alignment horizontal="center" vertical="center" wrapText="1"/>
      <protection locked="0"/>
    </xf>
    <xf numFmtId="0" fontId="49" fillId="2" borderId="662" xfId="22" applyFont="1" applyFill="1" applyBorder="1" applyAlignment="1" applyProtection="1">
      <alignment horizontal="center" vertical="center" wrapText="1"/>
      <protection locked="0"/>
    </xf>
    <xf numFmtId="0" fontId="49" fillId="2" borderId="621" xfId="22" applyFont="1" applyFill="1" applyBorder="1" applyAlignment="1" applyProtection="1">
      <alignment horizontal="center" vertical="center" wrapText="1"/>
      <protection locked="0"/>
    </xf>
    <xf numFmtId="0" fontId="49" fillId="2" borderId="622" xfId="22" applyFont="1" applyFill="1" applyBorder="1" applyAlignment="1" applyProtection="1">
      <alignment horizontal="center" vertical="center" wrapText="1"/>
      <protection locked="0"/>
    </xf>
    <xf numFmtId="0" fontId="49" fillId="2" borderId="629" xfId="22" applyFont="1" applyFill="1" applyBorder="1" applyAlignment="1" applyProtection="1">
      <alignment horizontal="center" vertical="center" wrapText="1"/>
      <protection locked="0"/>
    </xf>
    <xf numFmtId="0" fontId="27" fillId="2" borderId="510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4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547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817" xfId="15" applyNumberFormat="1" applyFont="1" applyFill="1" applyBorder="1" applyAlignment="1" applyProtection="1">
      <alignment horizontal="center" vertical="center" wrapText="1"/>
    </xf>
    <xf numFmtId="0" fontId="133" fillId="2" borderId="1137" xfId="13" applyNumberFormat="1" applyFont="1" applyFill="1" applyBorder="1" applyAlignment="1" applyProtection="1">
      <alignment horizontal="center" vertical="center" wrapText="1"/>
    </xf>
    <xf numFmtId="0" fontId="133" fillId="2" borderId="1139" xfId="13" applyNumberFormat="1" applyFont="1" applyFill="1" applyBorder="1" applyAlignment="1" applyProtection="1">
      <alignment horizontal="center" vertical="center" wrapText="1"/>
    </xf>
    <xf numFmtId="0" fontId="133" fillId="2" borderId="1089" xfId="13" applyNumberFormat="1" applyFont="1" applyFill="1" applyBorder="1" applyAlignment="1" applyProtection="1">
      <alignment horizontal="center" vertical="center" wrapText="1"/>
    </xf>
    <xf numFmtId="0" fontId="133" fillId="2" borderId="1090" xfId="13" applyNumberFormat="1" applyFont="1" applyFill="1" applyBorder="1" applyAlignment="1" applyProtection="1">
      <alignment horizontal="center" vertical="center" wrapText="1"/>
    </xf>
    <xf numFmtId="0" fontId="133" fillId="2" borderId="1089" xfId="15" applyFont="1" applyFill="1" applyBorder="1" applyAlignment="1" applyProtection="1">
      <alignment horizontal="center" vertical="center" wrapText="1"/>
    </xf>
    <xf numFmtId="0" fontId="133" fillId="2" borderId="1090" xfId="15" applyFont="1" applyFill="1" applyBorder="1" applyAlignment="1" applyProtection="1">
      <alignment horizontal="center" vertical="center" wrapText="1"/>
    </xf>
    <xf numFmtId="0" fontId="133" fillId="2" borderId="867" xfId="15" applyFont="1" applyFill="1" applyBorder="1" applyAlignment="1" applyProtection="1">
      <alignment horizontal="center" vertical="center" wrapText="1"/>
    </xf>
    <xf numFmtId="0" fontId="133" fillId="2" borderId="840" xfId="15" applyFont="1" applyFill="1" applyBorder="1" applyAlignment="1" applyProtection="1">
      <alignment horizontal="center" vertical="center" wrapText="1"/>
    </xf>
    <xf numFmtId="0" fontId="133" fillId="2" borderId="964" xfId="13" applyNumberFormat="1" applyFont="1" applyFill="1" applyBorder="1" applyAlignment="1" applyProtection="1">
      <alignment horizontal="center" vertical="center" wrapText="1"/>
    </xf>
    <xf numFmtId="0" fontId="133" fillId="2" borderId="1003" xfId="13" applyNumberFormat="1" applyFont="1" applyFill="1" applyBorder="1" applyAlignment="1" applyProtection="1">
      <alignment horizontal="center" vertical="center" wrapText="1"/>
    </xf>
    <xf numFmtId="0" fontId="133" fillId="2" borderId="1010" xfId="15" applyFont="1" applyFill="1" applyBorder="1" applyAlignment="1" applyProtection="1">
      <alignment horizontal="center" vertical="center" wrapText="1"/>
    </xf>
    <xf numFmtId="0" fontId="133" fillId="2" borderId="1011" xfId="15" applyFont="1" applyFill="1" applyBorder="1" applyAlignment="1" applyProtection="1">
      <alignment horizontal="center" vertical="center" wrapText="1"/>
    </xf>
    <xf numFmtId="0" fontId="132" fillId="2" borderId="1129" xfId="15" applyNumberFormat="1" applyFont="1" applyFill="1" applyBorder="1" applyAlignment="1" applyProtection="1">
      <alignment horizontal="center" vertical="center" wrapText="1"/>
    </xf>
    <xf numFmtId="0" fontId="27" fillId="2" borderId="1127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37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139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088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089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090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867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840" xfId="22" applyNumberFormat="1" applyFont="1" applyFill="1" applyBorder="1" applyAlignment="1" applyProtection="1">
      <alignment horizontal="center" vertical="center" wrapText="1"/>
      <protection locked="0"/>
    </xf>
    <xf numFmtId="0" fontId="133" fillId="2" borderId="867" xfId="13" applyNumberFormat="1" applyFont="1" applyFill="1" applyBorder="1" applyAlignment="1" applyProtection="1">
      <alignment horizontal="center" vertical="center" wrapText="1"/>
    </xf>
    <xf numFmtId="0" fontId="133" fillId="2" borderId="840" xfId="13" applyNumberFormat="1" applyFont="1" applyFill="1" applyBorder="1" applyAlignment="1" applyProtection="1">
      <alignment horizontal="center" vertical="center" wrapText="1"/>
    </xf>
    <xf numFmtId="0" fontId="49" fillId="2" borderId="1127" xfId="22" applyFont="1" applyFill="1" applyBorder="1" applyAlignment="1" applyProtection="1">
      <alignment horizontal="center" vertical="center" wrapText="1"/>
      <protection locked="0"/>
    </xf>
    <xf numFmtId="0" fontId="49" fillId="2" borderId="1137" xfId="22" applyFont="1" applyFill="1" applyBorder="1" applyAlignment="1" applyProtection="1">
      <alignment horizontal="center" vertical="center" wrapText="1"/>
      <protection locked="0"/>
    </xf>
    <xf numFmtId="0" fontId="49" fillId="2" borderId="1139" xfId="22" applyFont="1" applyFill="1" applyBorder="1" applyAlignment="1" applyProtection="1">
      <alignment horizontal="center" vertical="center" wrapText="1"/>
      <protection locked="0"/>
    </xf>
    <xf numFmtId="0" fontId="133" fillId="2" borderId="1137" xfId="15" applyFont="1" applyFill="1" applyBorder="1" applyAlignment="1" applyProtection="1">
      <alignment horizontal="center" vertical="center" wrapText="1"/>
    </xf>
    <xf numFmtId="0" fontId="133" fillId="2" borderId="1139" xfId="15" applyFont="1" applyFill="1" applyBorder="1" applyAlignment="1" applyProtection="1">
      <alignment horizontal="center" vertical="center" wrapText="1"/>
    </xf>
    <xf numFmtId="0" fontId="49" fillId="2" borderId="1088" xfId="22" applyFont="1" applyFill="1" applyBorder="1" applyAlignment="1" applyProtection="1">
      <alignment horizontal="center" vertical="center" wrapText="1"/>
      <protection locked="0"/>
    </xf>
    <xf numFmtId="0" fontId="49" fillId="2" borderId="1089" xfId="22" applyFont="1" applyFill="1" applyBorder="1" applyAlignment="1" applyProtection="1">
      <alignment horizontal="center" vertical="center" wrapText="1"/>
      <protection locked="0"/>
    </xf>
    <xf numFmtId="0" fontId="49" fillId="2" borderId="1090" xfId="22" applyFont="1" applyFill="1" applyBorder="1" applyAlignment="1" applyProtection="1">
      <alignment horizontal="center" vertical="center" wrapText="1"/>
      <protection locked="0"/>
    </xf>
    <xf numFmtId="0" fontId="132" fillId="2" borderId="1149" xfId="15" applyNumberFormat="1" applyFont="1" applyFill="1" applyBorder="1" applyAlignment="1" applyProtection="1">
      <alignment horizontal="center" vertical="center" wrapText="1"/>
      <protection locked="0"/>
    </xf>
    <xf numFmtId="0" fontId="132" fillId="2" borderId="985" xfId="15" applyNumberFormat="1" applyFont="1" applyFill="1" applyBorder="1" applyAlignment="1" applyProtection="1">
      <alignment horizontal="center" vertical="center" wrapText="1"/>
      <protection locked="0"/>
    </xf>
    <xf numFmtId="0" fontId="132" fillId="2" borderId="908" xfId="15" applyNumberFormat="1" applyFont="1" applyFill="1" applyBorder="1" applyAlignment="1" applyProtection="1">
      <alignment horizontal="center" vertical="center" wrapText="1"/>
      <protection locked="0"/>
    </xf>
    <xf numFmtId="0" fontId="132" fillId="2" borderId="1150" xfId="15" applyNumberFormat="1" applyFont="1" applyFill="1" applyBorder="1" applyAlignment="1" applyProtection="1">
      <alignment horizontal="center" vertical="center" wrapText="1"/>
    </xf>
    <xf numFmtId="0" fontId="132" fillId="2" borderId="1059" xfId="15" applyNumberFormat="1" applyFont="1" applyFill="1" applyBorder="1" applyAlignment="1" applyProtection="1">
      <alignment horizontal="center" vertical="center" wrapText="1"/>
      <protection locked="0"/>
    </xf>
    <xf numFmtId="0" fontId="132" fillId="2" borderId="654" xfId="15" applyNumberFormat="1" applyFont="1" applyFill="1" applyBorder="1" applyAlignment="1" applyProtection="1">
      <alignment horizontal="center" vertical="center" wrapText="1"/>
      <protection locked="0"/>
    </xf>
    <xf numFmtId="0" fontId="133" fillId="2" borderId="1150" xfId="13" applyNumberFormat="1" applyFont="1" applyFill="1" applyBorder="1" applyAlignment="1" applyProtection="1">
      <alignment horizontal="center" vertical="center" wrapText="1"/>
    </xf>
    <xf numFmtId="0" fontId="132" fillId="2" borderId="1151" xfId="15" applyNumberFormat="1" applyFont="1" applyFill="1" applyBorder="1" applyAlignment="1" applyProtection="1">
      <alignment horizontal="center" vertical="center" wrapText="1"/>
    </xf>
    <xf numFmtId="0" fontId="133" fillId="2" borderId="1151" xfId="13" applyNumberFormat="1" applyFont="1" applyFill="1" applyBorder="1" applyAlignment="1" applyProtection="1">
      <alignment horizontal="center" vertical="center" wrapText="1"/>
    </xf>
    <xf numFmtId="0" fontId="133" fillId="2" borderId="1127" xfId="13" applyNumberFormat="1" applyFont="1" applyFill="1" applyBorder="1" applyAlignment="1" applyProtection="1">
      <alignment horizontal="center" vertical="center" wrapText="1"/>
    </xf>
    <xf numFmtId="0" fontId="133" fillId="2" borderId="1088" xfId="13" applyNumberFormat="1" applyFont="1" applyFill="1" applyBorder="1" applyAlignment="1" applyProtection="1">
      <alignment horizontal="center" vertical="center" wrapText="1"/>
    </xf>
    <xf numFmtId="0" fontId="133" fillId="2" borderId="1002" xfId="13" applyNumberFormat="1" applyFont="1" applyFill="1" applyBorder="1" applyAlignment="1" applyProtection="1">
      <alignment horizontal="center" vertical="center" wrapText="1"/>
    </xf>
    <xf numFmtId="0" fontId="132" fillId="2" borderId="1133" xfId="15" applyNumberFormat="1" applyFont="1" applyFill="1" applyBorder="1" applyAlignment="1" applyProtection="1">
      <alignment horizontal="center" vertical="center" wrapText="1"/>
    </xf>
    <xf numFmtId="0" fontId="132" fillId="2" borderId="1134" xfId="15" applyNumberFormat="1" applyFont="1" applyFill="1" applyBorder="1" applyAlignment="1" applyProtection="1">
      <alignment horizontal="center" vertical="center" wrapText="1"/>
    </xf>
    <xf numFmtId="0" fontId="133" fillId="2" borderId="1009" xfId="15" applyFont="1" applyFill="1" applyBorder="1" applyAlignment="1" applyProtection="1">
      <alignment horizontal="center" vertical="center" wrapText="1"/>
    </xf>
    <xf numFmtId="0" fontId="133" fillId="2" borderId="1088" xfId="15" applyFont="1" applyFill="1" applyBorder="1" applyAlignment="1" applyProtection="1">
      <alignment horizontal="center" vertical="center" wrapText="1"/>
    </xf>
    <xf numFmtId="0" fontId="133" fillId="2" borderId="621" xfId="15" applyFont="1" applyFill="1" applyBorder="1" applyAlignment="1" applyProtection="1">
      <alignment horizontal="center" vertical="center" wrapText="1"/>
    </xf>
    <xf numFmtId="0" fontId="25" fillId="2" borderId="1129" xfId="13" applyNumberFormat="1" applyFont="1" applyFill="1" applyBorder="1" applyAlignment="1" applyProtection="1">
      <alignment horizontal="center" vertical="center" wrapText="1"/>
    </xf>
    <xf numFmtId="0" fontId="25" fillId="2" borderId="1133" xfId="13" applyNumberFormat="1" applyFont="1" applyFill="1" applyBorder="1" applyAlignment="1" applyProtection="1">
      <alignment horizontal="center" vertical="center" wrapText="1"/>
    </xf>
    <xf numFmtId="0" fontId="25" fillId="2" borderId="1134" xfId="13" applyNumberFormat="1" applyFont="1" applyFill="1" applyBorder="1" applyAlignment="1" applyProtection="1">
      <alignment horizontal="center" vertical="center" wrapText="1"/>
    </xf>
    <xf numFmtId="0" fontId="133" fillId="2" borderId="1129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1133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1134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1009" xfId="13" applyNumberFormat="1" applyFont="1" applyFill="1" applyBorder="1" applyAlignment="1" applyProtection="1">
      <alignment horizontal="center" vertical="center" wrapText="1"/>
    </xf>
    <xf numFmtId="0" fontId="133" fillId="2" borderId="1010" xfId="13" applyNumberFormat="1" applyFont="1" applyFill="1" applyBorder="1" applyAlignment="1" applyProtection="1">
      <alignment horizontal="center" vertical="center" wrapText="1"/>
    </xf>
    <xf numFmtId="0" fontId="133" fillId="2" borderId="1011" xfId="13" applyNumberFormat="1" applyFont="1" applyFill="1" applyBorder="1" applyAlignment="1" applyProtection="1">
      <alignment horizontal="center" vertical="center" wrapText="1"/>
    </xf>
    <xf numFmtId="0" fontId="132" fillId="2" borderId="1143" xfId="15" applyNumberFormat="1" applyFont="1" applyFill="1" applyBorder="1" applyAlignment="1" applyProtection="1">
      <alignment horizontal="center" vertical="center" wrapText="1"/>
    </xf>
    <xf numFmtId="0" fontId="132" fillId="2" borderId="1152" xfId="15" applyNumberFormat="1" applyFont="1" applyFill="1" applyBorder="1" applyAlignment="1" applyProtection="1">
      <alignment horizontal="center" vertical="center" wrapText="1"/>
    </xf>
    <xf numFmtId="0" fontId="133" fillId="2" borderId="1127" xfId="15" applyFont="1" applyFill="1" applyBorder="1" applyAlignment="1" applyProtection="1">
      <alignment horizontal="center" vertical="center" wrapText="1"/>
    </xf>
    <xf numFmtId="0" fontId="25" fillId="2" borderId="1000" xfId="22" applyNumberFormat="1" applyFont="1" applyFill="1" applyBorder="1" applyAlignment="1" applyProtection="1">
      <alignment horizontal="center" vertical="center" wrapText="1"/>
    </xf>
    <xf numFmtId="0" fontId="25" fillId="2" borderId="1134" xfId="22" applyNumberFormat="1" applyFont="1" applyFill="1" applyBorder="1" applyAlignment="1" applyProtection="1">
      <alignment horizontal="center" vertical="center" wrapText="1"/>
    </xf>
    <xf numFmtId="0" fontId="133" fillId="2" borderId="1143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1152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557" xfId="13" applyNumberFormat="1" applyFont="1" applyFill="1" applyBorder="1" applyAlignment="1" applyProtection="1">
      <alignment horizontal="center" vertical="center" wrapText="1"/>
    </xf>
    <xf numFmtId="0" fontId="133" fillId="2" borderId="162" xfId="13" applyNumberFormat="1" applyFont="1" applyFill="1" applyBorder="1" applyAlignment="1" applyProtection="1">
      <alignment horizontal="center" vertical="center" wrapText="1"/>
    </xf>
    <xf numFmtId="0" fontId="133" fillId="2" borderId="1133" xfId="13" applyNumberFormat="1" applyFont="1" applyFill="1" applyBorder="1" applyAlignment="1" applyProtection="1">
      <alignment horizontal="center" vertical="center" wrapText="1"/>
    </xf>
    <xf numFmtId="0" fontId="133" fillId="2" borderId="1134" xfId="13" applyNumberFormat="1" applyFont="1" applyFill="1" applyBorder="1" applyAlignment="1" applyProtection="1">
      <alignment horizontal="center" vertical="center" wrapText="1"/>
    </xf>
    <xf numFmtId="0" fontId="25" fillId="2" borderId="1129" xfId="22" applyNumberFormat="1" applyFont="1" applyFill="1" applyBorder="1" applyAlignment="1" applyProtection="1">
      <alignment horizontal="center" vertical="center" wrapText="1"/>
    </xf>
    <xf numFmtId="0" fontId="25" fillId="2" borderId="1133" xfId="22" applyNumberFormat="1" applyFont="1" applyFill="1" applyBorder="1" applyAlignment="1" applyProtection="1">
      <alignment horizontal="center" vertical="center" wrapText="1"/>
    </xf>
    <xf numFmtId="0" fontId="152" fillId="2" borderId="1127" xfId="15" applyFont="1" applyFill="1" applyBorder="1" applyAlignment="1" applyProtection="1">
      <alignment horizontal="center" vertical="center" wrapText="1"/>
      <protection locked="0"/>
    </xf>
    <xf numFmtId="0" fontId="152" fillId="2" borderId="1137" xfId="15" applyFont="1" applyFill="1" applyBorder="1" applyAlignment="1" applyProtection="1">
      <alignment horizontal="center" vertical="center" wrapText="1"/>
      <protection locked="0"/>
    </xf>
    <xf numFmtId="0" fontId="152" fillId="2" borderId="1139" xfId="15" applyFont="1" applyFill="1" applyBorder="1" applyAlignment="1" applyProtection="1">
      <alignment horizontal="center" vertical="center" wrapText="1"/>
      <protection locked="0"/>
    </xf>
    <xf numFmtId="0" fontId="152" fillId="2" borderId="1136" xfId="15" applyFont="1" applyFill="1" applyBorder="1" applyAlignment="1" applyProtection="1">
      <alignment horizontal="center" vertical="center" wrapText="1"/>
      <protection locked="0"/>
    </xf>
    <xf numFmtId="0" fontId="152" fillId="2" borderId="1138" xfId="15" applyFont="1" applyFill="1" applyBorder="1" applyAlignment="1" applyProtection="1">
      <alignment horizontal="center" vertical="center" wrapText="1"/>
      <protection locked="0"/>
    </xf>
    <xf numFmtId="0" fontId="152" fillId="2" borderId="1088" xfId="15" applyFont="1" applyFill="1" applyBorder="1" applyAlignment="1" applyProtection="1">
      <alignment horizontal="center" vertical="center" wrapText="1"/>
      <protection locked="0"/>
    </xf>
    <xf numFmtId="0" fontId="152" fillId="2" borderId="1089" xfId="15" applyFont="1" applyFill="1" applyBorder="1" applyAlignment="1" applyProtection="1">
      <alignment horizontal="center" vertical="center" wrapText="1"/>
      <protection locked="0"/>
    </xf>
    <xf numFmtId="0" fontId="152" fillId="2" borderId="1090" xfId="15" applyFont="1" applyFill="1" applyBorder="1" applyAlignment="1" applyProtection="1">
      <alignment horizontal="center" vertical="center" wrapText="1"/>
      <protection locked="0"/>
    </xf>
    <xf numFmtId="0" fontId="152" fillId="2" borderId="1093" xfId="15" applyFont="1" applyFill="1" applyBorder="1" applyAlignment="1" applyProtection="1">
      <alignment horizontal="center" vertical="center" wrapText="1"/>
      <protection locked="0"/>
    </xf>
    <xf numFmtId="0" fontId="152" fillId="2" borderId="1091" xfId="15" applyFont="1" applyFill="1" applyBorder="1" applyAlignment="1" applyProtection="1">
      <alignment horizontal="center" vertical="center" wrapText="1"/>
      <protection locked="0"/>
    </xf>
    <xf numFmtId="0" fontId="152" fillId="2" borderId="867" xfId="15" applyFont="1" applyFill="1" applyBorder="1" applyAlignment="1" applyProtection="1">
      <alignment horizontal="center" vertical="center" wrapText="1"/>
      <protection locked="0"/>
    </xf>
    <xf numFmtId="0" fontId="152" fillId="2" borderId="840" xfId="15" applyFont="1" applyFill="1" applyBorder="1" applyAlignment="1" applyProtection="1">
      <alignment horizontal="center" vertical="center" wrapText="1"/>
      <protection locked="0"/>
    </xf>
    <xf numFmtId="0" fontId="152" fillId="2" borderId="1140" xfId="15" applyFont="1" applyFill="1" applyBorder="1" applyAlignment="1" applyProtection="1">
      <alignment horizontal="center" vertical="center" wrapText="1"/>
      <protection locked="0"/>
    </xf>
    <xf numFmtId="0" fontId="152" fillId="2" borderId="1141" xfId="15" applyFont="1" applyFill="1" applyBorder="1" applyAlignment="1" applyProtection="1">
      <alignment horizontal="center" vertical="center" wrapText="1"/>
      <protection locked="0"/>
    </xf>
    <xf numFmtId="0" fontId="132" fillId="2" borderId="979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986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867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1141" xfId="13" applyNumberFormat="1" applyFont="1" applyFill="1" applyBorder="1" applyAlignment="1" applyProtection="1">
      <alignment horizontal="center" vertical="center" wrapText="1"/>
      <protection locked="0"/>
    </xf>
    <xf numFmtId="0" fontId="132" fillId="2" borderId="840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1150" xfId="15" applyNumberFormat="1" applyFont="1" applyFill="1" applyBorder="1" applyAlignment="1" applyProtection="1">
      <alignment horizontal="center" vertical="center" wrapText="1"/>
    </xf>
    <xf numFmtId="0" fontId="133" fillId="2" borderId="1147" xfId="15" applyNumberFormat="1" applyFont="1" applyFill="1" applyBorder="1" applyAlignment="1" applyProtection="1">
      <alignment horizontal="center" vertical="center" wrapText="1"/>
    </xf>
    <xf numFmtId="0" fontId="175" fillId="2" borderId="452" xfId="0" applyNumberFormat="1" applyFont="1" applyFill="1" applyBorder="1" applyAlignment="1" applyProtection="1">
      <alignment horizontal="center" vertical="center"/>
    </xf>
    <xf numFmtId="0" fontId="175" fillId="2" borderId="1129" xfId="0" applyNumberFormat="1" applyFont="1" applyFill="1" applyBorder="1" applyAlignment="1" applyProtection="1">
      <alignment horizontal="center" vertical="center"/>
    </xf>
    <xf numFmtId="0" fontId="175" fillId="2" borderId="1150" xfId="0" applyNumberFormat="1" applyFont="1" applyFill="1" applyBorder="1" applyAlignment="1" applyProtection="1">
      <alignment horizontal="center" vertical="center"/>
    </xf>
    <xf numFmtId="0" fontId="175" fillId="2" borderId="1133" xfId="0" applyNumberFormat="1" applyFont="1" applyFill="1" applyBorder="1" applyAlignment="1" applyProtection="1">
      <alignment horizontal="center" vertical="center"/>
    </xf>
    <xf numFmtId="0" fontId="175" fillId="2" borderId="1134" xfId="0" applyNumberFormat="1" applyFont="1" applyFill="1" applyBorder="1" applyAlignment="1" applyProtection="1">
      <alignment horizontal="center" vertical="center"/>
    </xf>
    <xf numFmtId="0" fontId="27" fillId="2" borderId="1002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964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003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009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010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011" xfId="13" applyNumberFormat="1" applyFont="1" applyFill="1" applyBorder="1" applyAlignment="1" applyProtection="1">
      <alignment horizontal="center" vertical="center" wrapText="1"/>
      <protection locked="0"/>
    </xf>
    <xf numFmtId="0" fontId="133" fillId="2" borderId="1129" xfId="15" applyNumberFormat="1" applyFont="1" applyFill="1" applyBorder="1" applyAlignment="1" applyProtection="1">
      <alignment horizontal="center" vertical="center" wrapText="1"/>
    </xf>
    <xf numFmtId="0" fontId="27" fillId="2" borderId="1129" xfId="13" applyNumberFormat="1" applyFont="1" applyFill="1" applyBorder="1" applyAlignment="1" applyProtection="1">
      <alignment vertical="center" wrapText="1"/>
      <protection locked="0"/>
    </xf>
    <xf numFmtId="0" fontId="27" fillId="2" borderId="1133" xfId="13" applyNumberFormat="1" applyFont="1" applyFill="1" applyBorder="1" applyAlignment="1" applyProtection="1">
      <alignment vertical="center" wrapText="1"/>
      <protection locked="0"/>
    </xf>
    <xf numFmtId="0" fontId="27" fillId="2" borderId="1134" xfId="13" applyNumberFormat="1" applyFont="1" applyFill="1" applyBorder="1" applyAlignment="1" applyProtection="1">
      <alignment vertical="center" wrapText="1"/>
      <protection locked="0"/>
    </xf>
    <xf numFmtId="0" fontId="132" fillId="2" borderId="1135" xfId="13" applyNumberFormat="1" applyFont="1" applyFill="1" applyBorder="1" applyAlignment="1" applyProtection="1">
      <alignment vertical="center" wrapText="1"/>
      <protection locked="0"/>
    </xf>
    <xf numFmtId="0" fontId="154" fillId="2" borderId="1143" xfId="13" applyFont="1" applyFill="1" applyBorder="1" applyAlignment="1" applyProtection="1">
      <alignment horizontal="center" vertical="center" wrapText="1"/>
      <protection locked="0"/>
    </xf>
    <xf numFmtId="0" fontId="154" fillId="2" borderId="1152" xfId="13" applyFont="1" applyFill="1" applyBorder="1" applyAlignment="1" applyProtection="1">
      <alignment horizontal="center" vertical="center" wrapText="1"/>
      <protection locked="0"/>
    </xf>
    <xf numFmtId="0" fontId="154" fillId="2" borderId="1128" xfId="13" applyFont="1" applyFill="1" applyBorder="1" applyAlignment="1" applyProtection="1">
      <alignment horizontal="center" vertical="center" wrapText="1"/>
      <protection locked="0"/>
    </xf>
    <xf numFmtId="0" fontId="153" fillId="2" borderId="1133" xfId="13" applyFont="1" applyFill="1" applyBorder="1" applyAlignment="1" applyProtection="1">
      <alignment horizontal="center" vertical="center" wrapText="1"/>
      <protection locked="0"/>
    </xf>
    <xf numFmtId="0" fontId="154" fillId="2" borderId="1134" xfId="13" applyFont="1" applyFill="1" applyBorder="1" applyAlignment="1" applyProtection="1">
      <alignment horizontal="center" vertical="center" wrapText="1"/>
      <protection locked="0"/>
    </xf>
    <xf numFmtId="0" fontId="153" fillId="2" borderId="1129" xfId="13" applyFont="1" applyFill="1" applyBorder="1" applyAlignment="1" applyProtection="1">
      <alignment horizontal="center" vertical="center" wrapText="1"/>
      <protection locked="0"/>
    </xf>
    <xf numFmtId="0" fontId="154" fillId="2" borderId="1129" xfId="13" applyFont="1" applyFill="1" applyBorder="1" applyAlignment="1" applyProtection="1">
      <alignment horizontal="center" vertical="center" wrapText="1"/>
      <protection locked="0"/>
    </xf>
    <xf numFmtId="0" fontId="154" fillId="2" borderId="1133" xfId="13" applyFont="1" applyFill="1" applyBorder="1" applyAlignment="1" applyProtection="1">
      <alignment horizontal="center" vertical="center" wrapText="1"/>
      <protection locked="0"/>
    </xf>
    <xf numFmtId="0" fontId="153" fillId="2" borderId="1009" xfId="13" applyFont="1" applyFill="1" applyBorder="1" applyAlignment="1" applyProtection="1">
      <alignment horizontal="center" vertical="center" wrapText="1"/>
      <protection locked="0"/>
    </xf>
    <xf numFmtId="0" fontId="153" fillId="2" borderId="1010" xfId="13" applyFont="1" applyFill="1" applyBorder="1" applyAlignment="1" applyProtection="1">
      <alignment horizontal="center" vertical="center" wrapText="1"/>
      <protection locked="0"/>
    </xf>
    <xf numFmtId="0" fontId="153" fillId="2" borderId="1011" xfId="13" applyFont="1" applyFill="1" applyBorder="1" applyAlignment="1" applyProtection="1">
      <alignment horizontal="center" vertical="center" wrapText="1"/>
      <protection locked="0"/>
    </xf>
    <xf numFmtId="0" fontId="153" fillId="2" borderId="1002" xfId="0" applyFont="1" applyFill="1" applyBorder="1" applyAlignment="1" applyProtection="1">
      <alignment horizontal="center" vertical="center"/>
      <protection locked="0"/>
    </xf>
    <xf numFmtId="0" fontId="153" fillId="2" borderId="964" xfId="0" applyFont="1" applyFill="1" applyBorder="1" applyAlignment="1" applyProtection="1">
      <alignment horizontal="center" vertical="center"/>
      <protection locked="0"/>
    </xf>
    <xf numFmtId="0" fontId="153" fillId="2" borderId="1003" xfId="0" applyFont="1" applyFill="1" applyBorder="1" applyAlignment="1" applyProtection="1">
      <alignment horizontal="center" vertical="center"/>
      <protection locked="0"/>
    </xf>
    <xf numFmtId="0" fontId="153" fillId="2" borderId="1009" xfId="0" applyFont="1" applyFill="1" applyBorder="1" applyAlignment="1" applyProtection="1">
      <alignment horizontal="center" vertical="center"/>
      <protection locked="0"/>
    </xf>
    <xf numFmtId="0" fontId="153" fillId="2" borderId="1010" xfId="0" applyFont="1" applyFill="1" applyBorder="1" applyAlignment="1" applyProtection="1">
      <alignment horizontal="center" vertical="center"/>
      <protection locked="0"/>
    </xf>
    <xf numFmtId="0" fontId="153" fillId="2" borderId="1011" xfId="0" applyFont="1" applyFill="1" applyBorder="1" applyAlignment="1" applyProtection="1">
      <alignment horizontal="center" vertical="center"/>
      <protection locked="0"/>
    </xf>
    <xf numFmtId="0" fontId="153" fillId="2" borderId="1088" xfId="0" applyFont="1" applyFill="1" applyBorder="1" applyAlignment="1" applyProtection="1">
      <alignment horizontal="center" vertical="center"/>
      <protection locked="0"/>
    </xf>
    <xf numFmtId="0" fontId="153" fillId="2" borderId="1089" xfId="0" applyFont="1" applyFill="1" applyBorder="1" applyAlignment="1" applyProtection="1">
      <alignment horizontal="center" vertical="center"/>
      <protection locked="0"/>
    </xf>
    <xf numFmtId="0" fontId="153" fillId="2" borderId="1090" xfId="0" applyFont="1" applyFill="1" applyBorder="1" applyAlignment="1" applyProtection="1">
      <alignment horizontal="center" vertical="center"/>
      <protection locked="0"/>
    </xf>
    <xf numFmtId="0" fontId="153" fillId="2" borderId="1134" xfId="13" applyFont="1" applyFill="1" applyBorder="1" applyAlignment="1" applyProtection="1">
      <alignment horizontal="center" vertical="center" wrapText="1"/>
      <protection locked="0"/>
    </xf>
    <xf numFmtId="0" fontId="153" fillId="2" borderId="621" xfId="0" applyFont="1" applyFill="1" applyBorder="1" applyAlignment="1" applyProtection="1">
      <alignment horizontal="center" vertical="center"/>
      <protection locked="0"/>
    </xf>
    <xf numFmtId="0" fontId="153" fillId="2" borderId="867" xfId="0" applyFont="1" applyFill="1" applyBorder="1" applyAlignment="1" applyProtection="1">
      <alignment horizontal="center" vertical="center"/>
      <protection locked="0"/>
    </xf>
    <xf numFmtId="0" fontId="153" fillId="2" borderId="840" xfId="0" applyFont="1" applyFill="1" applyBorder="1" applyAlignment="1" applyProtection="1">
      <alignment horizontal="center" vertical="center"/>
      <protection locked="0"/>
    </xf>
    <xf numFmtId="0" fontId="27" fillId="2" borderId="37" xfId="0" applyFont="1" applyFill="1" applyBorder="1" applyAlignment="1" applyProtection="1">
      <alignment horizontal="center" vertical="center"/>
      <protection locked="0"/>
    </xf>
    <xf numFmtId="0" fontId="27" fillId="2" borderId="36" xfId="22" applyFont="1" applyFill="1" applyBorder="1" applyAlignment="1" applyProtection="1">
      <alignment horizontal="center" vertical="center" wrapText="1"/>
      <protection locked="0"/>
    </xf>
    <xf numFmtId="0" fontId="32" fillId="2" borderId="422" xfId="22" applyFont="1" applyFill="1" applyBorder="1" applyAlignment="1" applyProtection="1">
      <alignment horizontal="center" vertical="center" wrapText="1"/>
    </xf>
    <xf numFmtId="0" fontId="32" fillId="2" borderId="412" xfId="22" applyFont="1" applyFill="1" applyBorder="1" applyAlignment="1" applyProtection="1">
      <alignment horizontal="center" vertical="center" wrapText="1"/>
    </xf>
    <xf numFmtId="0" fontId="32" fillId="2" borderId="424" xfId="22" applyFont="1" applyFill="1" applyBorder="1" applyAlignment="1" applyProtection="1">
      <alignment horizontal="center" vertical="center" wrapText="1"/>
    </xf>
    <xf numFmtId="0" fontId="153" fillId="2" borderId="1127" xfId="15" applyFont="1" applyFill="1" applyBorder="1" applyAlignment="1" applyProtection="1">
      <alignment horizontal="center" vertical="center" wrapText="1"/>
    </xf>
    <xf numFmtId="0" fontId="153" fillId="2" borderId="621" xfId="15" applyFont="1" applyFill="1" applyBorder="1" applyAlignment="1" applyProtection="1">
      <alignment horizontal="center" vertical="center" wrapText="1"/>
    </xf>
    <xf numFmtId="0" fontId="32" fillId="2" borderId="417" xfId="22" applyFont="1" applyFill="1" applyBorder="1" applyAlignment="1" applyProtection="1">
      <alignment horizontal="center" vertical="center" wrapText="1"/>
    </xf>
    <xf numFmtId="0" fontId="32" fillId="2" borderId="387" xfId="22" applyFont="1" applyFill="1" applyBorder="1" applyAlignment="1" applyProtection="1">
      <alignment horizontal="center" vertical="center" wrapText="1"/>
    </xf>
    <xf numFmtId="0" fontId="32" fillId="2" borderId="388" xfId="22" applyFont="1" applyFill="1" applyBorder="1" applyAlignment="1" applyProtection="1">
      <alignment horizontal="center" vertical="center" wrapText="1"/>
    </xf>
    <xf numFmtId="0" fontId="153" fillId="2" borderId="1129" xfId="15" applyFont="1" applyFill="1" applyBorder="1" applyAlignment="1" applyProtection="1">
      <alignment horizontal="center" vertical="center" wrapText="1"/>
    </xf>
    <xf numFmtId="0" fontId="153" fillId="2" borderId="1088" xfId="15" applyFont="1" applyFill="1" applyBorder="1" applyAlignment="1" applyProtection="1">
      <alignment horizontal="center" vertical="center" wrapText="1"/>
    </xf>
    <xf numFmtId="0" fontId="154" fillId="2" borderId="1129" xfId="13" applyFont="1" applyFill="1" applyBorder="1" applyAlignment="1" applyProtection="1">
      <alignment horizontal="center" vertical="center" wrapText="1"/>
    </xf>
    <xf numFmtId="0" fontId="31" fillId="2" borderId="417" xfId="13" applyFont="1" applyFill="1" applyBorder="1" applyAlignment="1" applyProtection="1">
      <alignment horizontal="center" vertical="center" wrapText="1"/>
      <protection locked="0"/>
    </xf>
    <xf numFmtId="0" fontId="31" fillId="2" borderId="387" xfId="13" applyFont="1" applyFill="1" applyBorder="1" applyAlignment="1" applyProtection="1">
      <alignment horizontal="center" vertical="center" wrapText="1"/>
      <protection locked="0"/>
    </xf>
    <xf numFmtId="0" fontId="32" fillId="2" borderId="388" xfId="22" applyFont="1" applyFill="1" applyBorder="1" applyAlignment="1" applyProtection="1">
      <alignment horizontal="center" vertical="center" wrapText="1"/>
      <protection locked="0"/>
    </xf>
    <xf numFmtId="0" fontId="32" fillId="2" borderId="438" xfId="13" applyFont="1" applyFill="1" applyBorder="1" applyAlignment="1" applyProtection="1">
      <alignment horizontal="center" vertical="center" wrapText="1"/>
      <protection locked="0"/>
    </xf>
    <xf numFmtId="0" fontId="32" fillId="2" borderId="439" xfId="13" applyFont="1" applyFill="1" applyBorder="1" applyAlignment="1" applyProtection="1">
      <alignment horizontal="center" vertical="center" wrapText="1"/>
      <protection locked="0"/>
    </xf>
    <xf numFmtId="0" fontId="32" fillId="2" borderId="440" xfId="22" applyFont="1" applyFill="1" applyBorder="1" applyAlignment="1" applyProtection="1">
      <alignment horizontal="center" vertical="center" wrapText="1"/>
      <protection locked="0"/>
    </xf>
    <xf numFmtId="0" fontId="32" fillId="2" borderId="366" xfId="13" applyFont="1" applyFill="1" applyBorder="1" applyAlignment="1" applyProtection="1">
      <alignment horizontal="center" vertical="center" wrapText="1"/>
      <protection locked="0"/>
    </xf>
    <xf numFmtId="0" fontId="32" fillId="2" borderId="385" xfId="13" applyFont="1" applyFill="1" applyBorder="1" applyAlignment="1" applyProtection="1">
      <alignment horizontal="center" vertical="center" wrapText="1"/>
      <protection locked="0"/>
    </xf>
    <xf numFmtId="0" fontId="32" fillId="2" borderId="386" xfId="13" applyFont="1" applyFill="1" applyBorder="1" applyAlignment="1" applyProtection="1">
      <alignment horizontal="center" vertical="center" wrapText="1"/>
      <protection locked="0"/>
    </xf>
    <xf numFmtId="0" fontId="32" fillId="2" borderId="390" xfId="0" applyFont="1" applyFill="1" applyBorder="1" applyAlignment="1" applyProtection="1">
      <alignment horizontal="center" vertical="center"/>
      <protection locked="0"/>
    </xf>
    <xf numFmtId="0" fontId="32" fillId="2" borderId="391" xfId="0" applyFont="1" applyFill="1" applyBorder="1" applyAlignment="1" applyProtection="1">
      <alignment horizontal="center" vertical="center"/>
      <protection locked="0"/>
    </xf>
    <xf numFmtId="0" fontId="32" fillId="2" borderId="392" xfId="0" applyFont="1" applyFill="1" applyBorder="1" applyAlignment="1" applyProtection="1">
      <alignment horizontal="center" vertical="center"/>
      <protection locked="0"/>
    </xf>
    <xf numFmtId="0" fontId="31" fillId="2" borderId="417" xfId="13" applyFont="1" applyFill="1" applyBorder="1" applyAlignment="1" applyProtection="1">
      <alignment horizontal="center" vertical="center" wrapText="1"/>
    </xf>
    <xf numFmtId="0" fontId="31" fillId="2" borderId="387" xfId="13" applyFont="1" applyFill="1" applyBorder="1" applyAlignment="1" applyProtection="1">
      <alignment horizontal="center" vertical="center" wrapText="1"/>
    </xf>
    <xf numFmtId="0" fontId="31" fillId="2" borderId="388" xfId="13" applyFont="1" applyFill="1" applyBorder="1" applyAlignment="1" applyProtection="1">
      <alignment horizontal="center" vertical="center" wrapText="1"/>
    </xf>
    <xf numFmtId="0" fontId="154" fillId="2" borderId="1128" xfId="13" applyFont="1" applyFill="1" applyBorder="1" applyAlignment="1" applyProtection="1">
      <alignment horizontal="center" vertical="center" wrapText="1"/>
    </xf>
    <xf numFmtId="0" fontId="32" fillId="2" borderId="440" xfId="13" applyFont="1" applyFill="1" applyBorder="1" applyAlignment="1" applyProtection="1">
      <alignment horizontal="center" vertical="center" wrapText="1"/>
      <protection locked="0"/>
    </xf>
    <xf numFmtId="0" fontId="32" fillId="2" borderId="366" xfId="0" applyFont="1" applyFill="1" applyBorder="1" applyAlignment="1" applyProtection="1">
      <alignment horizontal="center" vertical="center"/>
      <protection locked="0"/>
    </xf>
    <xf numFmtId="0" fontId="32" fillId="2" borderId="385" xfId="0" applyFont="1" applyFill="1" applyBorder="1" applyAlignment="1" applyProtection="1">
      <alignment horizontal="center" vertical="center"/>
      <protection locked="0"/>
    </xf>
    <xf numFmtId="0" fontId="32" fillId="2" borderId="386" xfId="0" applyFont="1" applyFill="1" applyBorder="1" applyAlignment="1" applyProtection="1">
      <alignment horizontal="center" vertical="center"/>
      <protection locked="0"/>
    </xf>
    <xf numFmtId="0" fontId="31" fillId="2" borderId="417" xfId="0" applyFont="1" applyFill="1" applyBorder="1" applyAlignment="1" applyProtection="1">
      <alignment horizontal="center" vertical="center"/>
    </xf>
    <xf numFmtId="0" fontId="31" fillId="2" borderId="387" xfId="0" applyFont="1" applyFill="1" applyBorder="1" applyAlignment="1" applyProtection="1">
      <alignment horizontal="center" vertical="center"/>
    </xf>
    <xf numFmtId="0" fontId="31" fillId="2" borderId="388" xfId="0" applyFont="1" applyFill="1" applyBorder="1" applyAlignment="1" applyProtection="1">
      <alignment horizontal="center" vertical="center"/>
    </xf>
    <xf numFmtId="0" fontId="154" fillId="2" borderId="1128" xfId="0" applyFont="1" applyFill="1" applyBorder="1" applyAlignment="1" applyProtection="1">
      <alignment horizontal="center" vertical="center"/>
    </xf>
    <xf numFmtId="0" fontId="154" fillId="2" borderId="1005" xfId="13" applyFont="1" applyFill="1" applyBorder="1" applyAlignment="1" applyProtection="1">
      <alignment horizontal="center" vertical="center" wrapText="1"/>
    </xf>
    <xf numFmtId="0" fontId="50" fillId="2" borderId="1149" xfId="28" quotePrefix="1" applyFont="1" applyFill="1" applyBorder="1" applyAlignment="1">
      <alignment vertical="center" wrapText="1"/>
    </xf>
    <xf numFmtId="0" fontId="32" fillId="2" borderId="1127" xfId="22" applyFont="1" applyFill="1" applyBorder="1" applyAlignment="1" applyProtection="1">
      <alignment horizontal="center" vertical="center" wrapText="1"/>
    </xf>
    <xf numFmtId="0" fontId="32" fillId="2" borderId="1137" xfId="22" applyFont="1" applyFill="1" applyBorder="1" applyAlignment="1" applyProtection="1">
      <alignment horizontal="center" vertical="center" wrapText="1"/>
    </xf>
    <xf numFmtId="0" fontId="32" fillId="2" borderId="1139" xfId="22" applyFont="1" applyFill="1" applyBorder="1" applyAlignment="1" applyProtection="1">
      <alignment horizontal="center" vertical="center" wrapText="1"/>
    </xf>
    <xf numFmtId="0" fontId="51" fillId="2" borderId="1127" xfId="28" applyFont="1" applyFill="1" applyBorder="1" applyAlignment="1" applyProtection="1">
      <alignment vertical="center" wrapText="1"/>
    </xf>
    <xf numFmtId="0" fontId="51" fillId="2" borderId="1137" xfId="28" applyFont="1" applyFill="1" applyBorder="1" applyAlignment="1" applyProtection="1">
      <alignment vertical="center" wrapText="1"/>
    </xf>
    <xf numFmtId="0" fontId="51" fillId="2" borderId="1139" xfId="28" applyFont="1" applyFill="1" applyBorder="1" applyAlignment="1" applyProtection="1">
      <alignment vertical="center" wrapText="1"/>
    </xf>
    <xf numFmtId="0" fontId="27" fillId="2" borderId="985" xfId="22" quotePrefix="1" applyFont="1" applyFill="1" applyBorder="1" applyAlignment="1">
      <alignment horizontal="left" vertical="center" wrapText="1"/>
    </xf>
    <xf numFmtId="0" fontId="32" fillId="2" borderId="1088" xfId="22" applyFont="1" applyFill="1" applyBorder="1" applyAlignment="1" applyProtection="1">
      <alignment horizontal="center" vertical="center" wrapText="1"/>
    </xf>
    <xf numFmtId="0" fontId="32" fillId="2" borderId="1089" xfId="22" applyFont="1" applyFill="1" applyBorder="1" applyAlignment="1" applyProtection="1">
      <alignment horizontal="center" vertical="center" wrapText="1"/>
    </xf>
    <xf numFmtId="0" fontId="32" fillId="2" borderId="1090" xfId="22" applyFont="1" applyFill="1" applyBorder="1" applyAlignment="1" applyProtection="1">
      <alignment horizontal="center" vertical="center" wrapText="1"/>
    </xf>
    <xf numFmtId="0" fontId="153" fillId="2" borderId="1089" xfId="15" applyFont="1" applyFill="1" applyBorder="1" applyAlignment="1" applyProtection="1">
      <alignment horizontal="center" vertical="center" wrapText="1"/>
    </xf>
    <xf numFmtId="0" fontId="153" fillId="2" borderId="1090" xfId="15" applyFont="1" applyFill="1" applyBorder="1" applyAlignment="1" applyProtection="1">
      <alignment horizontal="center" vertical="center" wrapText="1"/>
    </xf>
    <xf numFmtId="0" fontId="27" fillId="2" borderId="654" xfId="22" quotePrefix="1" applyFont="1" applyFill="1" applyBorder="1" applyAlignment="1">
      <alignment horizontal="left" vertical="center" wrapText="1"/>
    </xf>
    <xf numFmtId="0" fontId="32" fillId="2" borderId="621" xfId="22" applyFont="1" applyFill="1" applyBorder="1" applyAlignment="1" applyProtection="1">
      <alignment horizontal="center" vertical="center" wrapText="1"/>
    </xf>
    <xf numFmtId="0" fontId="32" fillId="2" borderId="867" xfId="22" applyFont="1" applyFill="1" applyBorder="1" applyAlignment="1" applyProtection="1">
      <alignment horizontal="center" vertical="center" wrapText="1"/>
    </xf>
    <xf numFmtId="0" fontId="32" fillId="2" borderId="840" xfId="22" applyFont="1" applyFill="1" applyBorder="1" applyAlignment="1" applyProtection="1">
      <alignment horizontal="center" vertical="center" wrapText="1"/>
    </xf>
    <xf numFmtId="0" fontId="153" fillId="2" borderId="867" xfId="15" applyFont="1" applyFill="1" applyBorder="1" applyAlignment="1" applyProtection="1">
      <alignment horizontal="center" vertical="center" wrapText="1"/>
    </xf>
    <xf numFmtId="0" fontId="153" fillId="2" borderId="840" xfId="15" applyFont="1" applyFill="1" applyBorder="1" applyAlignment="1" applyProtection="1">
      <alignment horizontal="center" vertical="center" wrapText="1"/>
    </xf>
    <xf numFmtId="0" fontId="50" fillId="2" borderId="908" xfId="28" quotePrefix="1" applyFont="1" applyFill="1" applyBorder="1" applyAlignment="1">
      <alignment vertical="center" wrapText="1"/>
    </xf>
    <xf numFmtId="0" fontId="51" fillId="2" borderId="1002" xfId="28" applyFont="1" applyFill="1" applyBorder="1" applyAlignment="1" applyProtection="1">
      <alignment horizontal="center" vertical="center" wrapText="1"/>
      <protection locked="0"/>
    </xf>
    <xf numFmtId="0" fontId="51" fillId="2" borderId="964" xfId="28" applyFont="1" applyFill="1" applyBorder="1" applyAlignment="1" applyProtection="1">
      <alignment horizontal="center" vertical="center" wrapText="1"/>
      <protection locked="0"/>
    </xf>
    <xf numFmtId="0" fontId="51" fillId="2" borderId="1003" xfId="28" applyFont="1" applyFill="1" applyBorder="1" applyAlignment="1" applyProtection="1">
      <alignment horizontal="center" vertical="center" wrapText="1"/>
      <protection locked="0"/>
    </xf>
    <xf numFmtId="0" fontId="51" fillId="2" borderId="1002" xfId="28" applyFont="1" applyFill="1" applyBorder="1" applyAlignment="1" applyProtection="1">
      <alignment vertical="center" wrapText="1"/>
      <protection locked="0"/>
    </xf>
    <xf numFmtId="0" fontId="51" fillId="2" borderId="1003" xfId="28" applyFont="1" applyFill="1" applyBorder="1" applyAlignment="1" applyProtection="1">
      <alignment vertical="center" wrapText="1"/>
      <protection locked="0"/>
    </xf>
    <xf numFmtId="0" fontId="51" fillId="2" borderId="964" xfId="28" applyFont="1" applyFill="1" applyBorder="1" applyAlignment="1" applyProtection="1">
      <alignment vertical="center" wrapText="1"/>
      <protection locked="0"/>
    </xf>
    <xf numFmtId="0" fontId="154" fillId="2" borderId="1002" xfId="13" applyFont="1" applyFill="1" applyBorder="1" applyAlignment="1" applyProtection="1">
      <alignment horizontal="center" vertical="center" wrapText="1"/>
    </xf>
    <xf numFmtId="0" fontId="154" fillId="2" borderId="964" xfId="13" applyFont="1" applyFill="1" applyBorder="1" applyAlignment="1" applyProtection="1">
      <alignment horizontal="center" vertical="center" wrapText="1"/>
    </xf>
    <xf numFmtId="0" fontId="154" fillId="2" borderId="1003" xfId="13" applyFont="1" applyFill="1" applyBorder="1" applyAlignment="1" applyProtection="1">
      <alignment horizontal="center" vertical="center" wrapText="1"/>
    </xf>
    <xf numFmtId="0" fontId="27" fillId="2" borderId="1149" xfId="22" quotePrefix="1" applyFont="1" applyFill="1" applyBorder="1" applyAlignment="1">
      <alignment horizontal="left" vertical="center" wrapText="1"/>
    </xf>
    <xf numFmtId="0" fontId="32" fillId="2" borderId="1127" xfId="13" applyFont="1" applyFill="1" applyBorder="1" applyAlignment="1" applyProtection="1">
      <alignment horizontal="center" vertical="center" wrapText="1"/>
      <protection locked="0"/>
    </xf>
    <xf numFmtId="0" fontId="32" fillId="2" borderId="1137" xfId="13" applyFont="1" applyFill="1" applyBorder="1" applyAlignment="1" applyProtection="1">
      <alignment horizontal="center" vertical="center" wrapText="1"/>
      <protection locked="0"/>
    </xf>
    <xf numFmtId="0" fontId="32" fillId="2" borderId="1139" xfId="13" applyFont="1" applyFill="1" applyBorder="1" applyAlignment="1" applyProtection="1">
      <alignment horizontal="center" vertical="center" wrapText="1"/>
      <protection locked="0"/>
    </xf>
    <xf numFmtId="0" fontId="153" fillId="2" borderId="1127" xfId="13" applyFont="1" applyFill="1" applyBorder="1" applyAlignment="1" applyProtection="1">
      <alignment horizontal="center" vertical="center" wrapText="1"/>
      <protection locked="0"/>
    </xf>
    <xf numFmtId="0" fontId="154" fillId="2" borderId="1127" xfId="13" applyFont="1" applyFill="1" applyBorder="1" applyAlignment="1" applyProtection="1">
      <alignment horizontal="center" vertical="center" wrapText="1"/>
    </xf>
    <xf numFmtId="0" fontId="154" fillId="2" borderId="1137" xfId="13" applyFont="1" applyFill="1" applyBorder="1" applyAlignment="1" applyProtection="1">
      <alignment horizontal="center" vertical="center" wrapText="1"/>
    </xf>
    <xf numFmtId="0" fontId="154" fillId="2" borderId="1139" xfId="13" applyFont="1" applyFill="1" applyBorder="1" applyAlignment="1" applyProtection="1">
      <alignment horizontal="center" vertical="center" wrapText="1"/>
    </xf>
    <xf numFmtId="0" fontId="32" fillId="2" borderId="1088" xfId="13" applyFont="1" applyFill="1" applyBorder="1" applyAlignment="1" applyProtection="1">
      <alignment horizontal="center" vertical="center" wrapText="1"/>
      <protection locked="0"/>
    </xf>
    <xf numFmtId="0" fontId="32" fillId="2" borderId="1089" xfId="13" applyFont="1" applyFill="1" applyBorder="1" applyAlignment="1" applyProtection="1">
      <alignment horizontal="center" vertical="center" wrapText="1"/>
      <protection locked="0"/>
    </xf>
    <xf numFmtId="0" fontId="32" fillId="2" borderId="1090" xfId="13" applyFont="1" applyFill="1" applyBorder="1" applyAlignment="1" applyProtection="1">
      <alignment horizontal="center" vertical="center" wrapText="1"/>
      <protection locked="0"/>
    </xf>
    <xf numFmtId="0" fontId="153" fillId="2" borderId="1088" xfId="13" applyFont="1" applyFill="1" applyBorder="1" applyAlignment="1" applyProtection="1">
      <alignment horizontal="center" vertical="center" wrapText="1"/>
      <protection locked="0"/>
    </xf>
    <xf numFmtId="0" fontId="154" fillId="2" borderId="1088" xfId="13" applyFont="1" applyFill="1" applyBorder="1" applyAlignment="1" applyProtection="1">
      <alignment horizontal="center" vertical="center" wrapText="1"/>
    </xf>
    <xf numFmtId="0" fontId="154" fillId="2" borderId="1089" xfId="13" applyFont="1" applyFill="1" applyBorder="1" applyAlignment="1" applyProtection="1">
      <alignment horizontal="center" vertical="center" wrapText="1"/>
    </xf>
    <xf numFmtId="0" fontId="154" fillId="2" borderId="1090" xfId="13" applyFont="1" applyFill="1" applyBorder="1" applyAlignment="1" applyProtection="1">
      <alignment horizontal="center" vertical="center" wrapText="1"/>
    </xf>
    <xf numFmtId="0" fontId="32" fillId="2" borderId="1088" xfId="0" applyFont="1" applyFill="1" applyBorder="1" applyAlignment="1" applyProtection="1">
      <alignment horizontal="center" vertical="center"/>
      <protection locked="0"/>
    </xf>
    <xf numFmtId="0" fontId="32" fillId="2" borderId="1089" xfId="0" applyFont="1" applyFill="1" applyBorder="1" applyAlignment="1" applyProtection="1">
      <alignment horizontal="center" vertical="center"/>
      <protection locked="0"/>
    </xf>
    <xf numFmtId="0" fontId="32" fillId="2" borderId="1090" xfId="0" applyFont="1" applyFill="1" applyBorder="1" applyAlignment="1" applyProtection="1">
      <alignment horizontal="center" vertical="center"/>
      <protection locked="0"/>
    </xf>
    <xf numFmtId="0" fontId="32" fillId="2" borderId="621" xfId="0" applyFont="1" applyFill="1" applyBorder="1" applyAlignment="1" applyProtection="1">
      <alignment horizontal="center" vertical="center"/>
      <protection locked="0"/>
    </xf>
    <xf numFmtId="0" fontId="32" fillId="2" borderId="867" xfId="0" applyFont="1" applyFill="1" applyBorder="1" applyAlignment="1" applyProtection="1">
      <alignment horizontal="center" vertical="center"/>
      <protection locked="0"/>
    </xf>
    <xf numFmtId="0" fontId="32" fillId="2" borderId="840" xfId="0" applyFont="1" applyFill="1" applyBorder="1" applyAlignment="1" applyProtection="1">
      <alignment horizontal="center" vertical="center"/>
      <protection locked="0"/>
    </xf>
    <xf numFmtId="0" fontId="154" fillId="2" borderId="621" xfId="13" applyFont="1" applyFill="1" applyBorder="1" applyAlignment="1" applyProtection="1">
      <alignment horizontal="center" vertical="center" wrapText="1"/>
    </xf>
    <xf numFmtId="0" fontId="154" fillId="2" borderId="867" xfId="13" applyFont="1" applyFill="1" applyBorder="1" applyAlignment="1" applyProtection="1">
      <alignment horizontal="center" vertical="center" wrapText="1"/>
    </xf>
    <xf numFmtId="0" fontId="154" fillId="2" borderId="840" xfId="13" applyFont="1" applyFill="1" applyBorder="1" applyAlignment="1" applyProtection="1">
      <alignment horizontal="center" vertical="center" wrapText="1"/>
    </xf>
    <xf numFmtId="0" fontId="28" fillId="2" borderId="817" xfId="22" quotePrefix="1" applyFont="1" applyFill="1" applyBorder="1" applyAlignment="1" applyProtection="1">
      <alignment vertical="center" wrapText="1"/>
      <protection locked="0"/>
    </xf>
    <xf numFmtId="0" fontId="31" fillId="2" borderId="1004" xfId="13" applyFont="1" applyFill="1" applyBorder="1" applyAlignment="1" applyProtection="1">
      <alignment horizontal="center" vertical="center" wrapText="1"/>
    </xf>
    <xf numFmtId="0" fontId="31" fillId="2" borderId="1005" xfId="13" applyFont="1" applyFill="1" applyBorder="1" applyAlignment="1" applyProtection="1">
      <alignment horizontal="center" vertical="center" wrapText="1"/>
    </xf>
    <xf numFmtId="0" fontId="51" fillId="2" borderId="1127" xfId="28" applyFont="1" applyFill="1" applyBorder="1" applyAlignment="1" applyProtection="1">
      <alignment vertical="center" wrapText="1"/>
      <protection locked="0"/>
    </xf>
    <xf numFmtId="0" fontId="51" fillId="2" borderId="1137" xfId="28" applyFont="1" applyFill="1" applyBorder="1" applyAlignment="1" applyProtection="1">
      <alignment vertical="center" wrapText="1"/>
      <protection locked="0"/>
    </xf>
    <xf numFmtId="0" fontId="51" fillId="2" borderId="1139" xfId="28" applyFont="1" applyFill="1" applyBorder="1" applyAlignment="1" applyProtection="1">
      <alignment vertical="center" wrapText="1"/>
      <protection locked="0"/>
    </xf>
    <xf numFmtId="0" fontId="153" fillId="2" borderId="1137" xfId="15" applyFont="1" applyFill="1" applyBorder="1" applyAlignment="1" applyProtection="1">
      <alignment horizontal="center" vertical="center" wrapText="1"/>
    </xf>
    <xf numFmtId="0" fontId="153" fillId="2" borderId="1139" xfId="15" applyFont="1" applyFill="1" applyBorder="1" applyAlignment="1" applyProtection="1">
      <alignment horizontal="center" vertical="center" wrapText="1"/>
    </xf>
    <xf numFmtId="0" fontId="153" fillId="2" borderId="1133" xfId="15" applyFont="1" applyFill="1" applyBorder="1" applyAlignment="1" applyProtection="1">
      <alignment horizontal="center" vertical="center" wrapText="1"/>
    </xf>
    <xf numFmtId="0" fontId="153" fillId="2" borderId="1134" xfId="15" applyFont="1" applyFill="1" applyBorder="1" applyAlignment="1" applyProtection="1">
      <alignment horizontal="center" vertical="center" wrapText="1"/>
    </xf>
    <xf numFmtId="0" fontId="154" fillId="2" borderId="1133" xfId="13" applyFont="1" applyFill="1" applyBorder="1" applyAlignment="1" applyProtection="1">
      <alignment horizontal="center" vertical="center" wrapText="1"/>
    </xf>
    <xf numFmtId="0" fontId="154" fillId="2" borderId="1134" xfId="13" applyFont="1" applyFill="1" applyBorder="1" applyAlignment="1" applyProtection="1">
      <alignment horizontal="center" vertical="center" wrapText="1"/>
    </xf>
    <xf numFmtId="0" fontId="154" fillId="2" borderId="1143" xfId="13" applyFont="1" applyFill="1" applyBorder="1" applyAlignment="1" applyProtection="1">
      <alignment horizontal="center" vertical="center" wrapText="1"/>
    </xf>
    <xf numFmtId="0" fontId="154" fillId="2" borderId="1152" xfId="13" applyFont="1" applyFill="1" applyBorder="1" applyAlignment="1" applyProtection="1">
      <alignment horizontal="center" vertical="center" wrapText="1"/>
    </xf>
    <xf numFmtId="0" fontId="153" fillId="2" borderId="1137" xfId="13" applyFont="1" applyFill="1" applyBorder="1" applyAlignment="1" applyProtection="1">
      <alignment horizontal="center" vertical="center" wrapText="1"/>
      <protection locked="0"/>
    </xf>
    <xf numFmtId="0" fontId="153" fillId="2" borderId="1139" xfId="13" applyFont="1" applyFill="1" applyBorder="1" applyAlignment="1" applyProtection="1">
      <alignment horizontal="center" vertical="center" wrapText="1"/>
      <protection locked="0"/>
    </xf>
    <xf numFmtId="0" fontId="153" fillId="2" borderId="1089" xfId="13" applyFont="1" applyFill="1" applyBorder="1" applyAlignment="1" applyProtection="1">
      <alignment horizontal="center" vertical="center" wrapText="1"/>
      <protection locked="0"/>
    </xf>
    <xf numFmtId="0" fontId="153" fillId="2" borderId="1090" xfId="13" applyFont="1" applyFill="1" applyBorder="1" applyAlignment="1" applyProtection="1">
      <alignment horizontal="center" vertical="center" wrapText="1"/>
      <protection locked="0"/>
    </xf>
    <xf numFmtId="0" fontId="154" fillId="2" borderId="1143" xfId="0" applyFont="1" applyFill="1" applyBorder="1" applyAlignment="1" applyProtection="1">
      <alignment horizontal="center" vertical="center"/>
    </xf>
    <xf numFmtId="0" fontId="154" fillId="2" borderId="1152" xfId="0" applyFont="1" applyFill="1" applyBorder="1" applyAlignment="1" applyProtection="1">
      <alignment horizontal="center" vertical="center"/>
    </xf>
    <xf numFmtId="0" fontId="176" fillId="2" borderId="69" xfId="0" applyFont="1" applyFill="1" applyBorder="1" applyAlignment="1" applyProtection="1">
      <alignment horizontal="center" vertical="center"/>
    </xf>
    <xf numFmtId="0" fontId="176" fillId="2" borderId="438" xfId="0" applyFont="1" applyFill="1" applyBorder="1" applyAlignment="1" applyProtection="1">
      <alignment horizontal="center" vertical="center"/>
    </xf>
    <xf numFmtId="0" fontId="176" fillId="2" borderId="439" xfId="0" applyFont="1" applyFill="1" applyBorder="1" applyAlignment="1" applyProtection="1">
      <alignment horizontal="center" vertical="center"/>
    </xf>
    <xf numFmtId="0" fontId="176" fillId="2" borderId="520" xfId="0" applyFont="1" applyFill="1" applyBorder="1" applyAlignment="1" applyProtection="1">
      <alignment horizontal="center" vertical="center"/>
    </xf>
    <xf numFmtId="0" fontId="176" fillId="2" borderId="1147" xfId="0" applyFont="1" applyFill="1" applyBorder="1" applyAlignment="1" applyProtection="1">
      <alignment horizontal="center" vertical="center"/>
    </xf>
    <xf numFmtId="0" fontId="133" fillId="2" borderId="1129" xfId="13" applyFont="1" applyFill="1" applyBorder="1" applyAlignment="1" applyProtection="1">
      <alignment horizontal="center" vertical="center" wrapText="1"/>
      <protection locked="0"/>
    </xf>
    <xf numFmtId="0" fontId="133" fillId="2" borderId="1133" xfId="13" applyFont="1" applyFill="1" applyBorder="1" applyAlignment="1" applyProtection="1">
      <alignment horizontal="center" vertical="center" wrapText="1"/>
      <protection locked="0"/>
    </xf>
    <xf numFmtId="0" fontId="133" fillId="2" borderId="1134" xfId="13" applyFont="1" applyFill="1" applyBorder="1" applyAlignment="1" applyProtection="1">
      <alignment horizontal="center" vertical="center" wrapText="1"/>
      <protection locked="0"/>
    </xf>
    <xf numFmtId="0" fontId="132" fillId="2" borderId="1093" xfId="13" applyFont="1" applyFill="1" applyBorder="1" applyAlignment="1" applyProtection="1">
      <alignment horizontal="center" vertical="center" wrapText="1"/>
      <protection locked="0"/>
    </xf>
    <xf numFmtId="0" fontId="132" fillId="2" borderId="1089" xfId="13" applyFont="1" applyFill="1" applyBorder="1" applyAlignment="1" applyProtection="1">
      <alignment horizontal="center" vertical="center" wrapText="1"/>
      <protection locked="0"/>
    </xf>
    <xf numFmtId="0" fontId="132" fillId="2" borderId="1090" xfId="13" applyFont="1" applyFill="1" applyBorder="1" applyAlignment="1" applyProtection="1">
      <alignment horizontal="center" vertical="center" wrapText="1"/>
      <protection locked="0"/>
    </xf>
    <xf numFmtId="0" fontId="132" fillId="2" borderId="1088" xfId="13" applyFont="1" applyFill="1" applyBorder="1" applyAlignment="1" applyProtection="1">
      <alignment horizontal="center" vertical="center" wrapText="1"/>
      <protection locked="0"/>
    </xf>
    <xf numFmtId="0" fontId="132" fillId="2" borderId="1091" xfId="13" applyFont="1" applyFill="1" applyBorder="1" applyAlignment="1" applyProtection="1">
      <alignment horizontal="center" vertical="center" wrapText="1"/>
      <protection locked="0"/>
    </xf>
    <xf numFmtId="0" fontId="132" fillId="2" borderId="1128" xfId="13" applyFont="1" applyFill="1" applyBorder="1" applyAlignment="1" applyProtection="1">
      <alignment horizontal="center" vertical="center" wrapText="1"/>
      <protection locked="0"/>
    </xf>
    <xf numFmtId="0" fontId="132" fillId="2" borderId="1143" xfId="13" applyFont="1" applyFill="1" applyBorder="1" applyAlignment="1" applyProtection="1">
      <alignment horizontal="center" vertical="center" wrapText="1"/>
      <protection locked="0"/>
    </xf>
    <xf numFmtId="0" fontId="132" fillId="2" borderId="1152" xfId="13" applyFont="1" applyFill="1" applyBorder="1" applyAlignment="1" applyProtection="1">
      <alignment horizontal="center" vertical="center" wrapText="1"/>
      <protection locked="0"/>
    </xf>
    <xf numFmtId="0" fontId="132" fillId="2" borderId="1127" xfId="0" applyFont="1" applyFill="1" applyBorder="1" applyAlignment="1" applyProtection="1">
      <alignment horizontal="center" vertical="center"/>
      <protection locked="0"/>
    </xf>
    <xf numFmtId="0" fontId="132" fillId="2" borderId="1137" xfId="0" applyFont="1" applyFill="1" applyBorder="1" applyAlignment="1" applyProtection="1">
      <alignment horizontal="center" vertical="center"/>
      <protection locked="0"/>
    </xf>
    <xf numFmtId="0" fontId="132" fillId="2" borderId="1139" xfId="15" applyFont="1" applyFill="1" applyBorder="1" applyAlignment="1" applyProtection="1">
      <alignment horizontal="center" vertical="center" wrapText="1"/>
      <protection locked="0"/>
    </xf>
    <xf numFmtId="0" fontId="27" fillId="2" borderId="963" xfId="15" applyFont="1" applyFill="1" applyBorder="1" applyAlignment="1" applyProtection="1">
      <alignment horizontal="center" vertical="center" wrapText="1"/>
    </xf>
    <xf numFmtId="0" fontId="132" fillId="2" borderId="1088" xfId="15" applyFont="1" applyFill="1" applyBorder="1" applyAlignment="1" applyProtection="1">
      <alignment horizontal="center" vertical="center" wrapText="1"/>
    </xf>
    <xf numFmtId="0" fontId="27" fillId="2" borderId="621" xfId="15" applyFont="1" applyFill="1" applyBorder="1" applyAlignment="1" applyProtection="1">
      <alignment horizontal="center" vertical="center" wrapText="1"/>
    </xf>
    <xf numFmtId="0" fontId="25" fillId="2" borderId="943" xfId="13" applyFont="1" applyFill="1" applyBorder="1" applyAlignment="1" applyProtection="1">
      <alignment horizontal="center" vertical="center" wrapText="1"/>
    </xf>
    <xf numFmtId="0" fontId="133" fillId="2" borderId="1129" xfId="13" applyFont="1" applyFill="1" applyBorder="1" applyAlignment="1" applyProtection="1">
      <alignment horizontal="center" vertical="center" wrapText="1"/>
    </xf>
    <xf numFmtId="0" fontId="25" fillId="2" borderId="943" xfId="13" applyFont="1" applyFill="1" applyBorder="1" applyAlignment="1" applyProtection="1">
      <alignment horizontal="center" vertical="center" wrapText="1"/>
      <protection locked="0"/>
    </xf>
    <xf numFmtId="0" fontId="25" fillId="2" borderId="952" xfId="13" applyFont="1" applyFill="1" applyBorder="1" applyAlignment="1" applyProtection="1">
      <alignment horizontal="center" vertical="center" wrapText="1"/>
      <protection locked="0"/>
    </xf>
    <xf numFmtId="0" fontId="25" fillId="2" borderId="953" xfId="13" applyFont="1" applyFill="1" applyBorder="1" applyAlignment="1" applyProtection="1">
      <alignment horizontal="center" vertical="center" wrapText="1"/>
      <protection locked="0"/>
    </xf>
    <xf numFmtId="0" fontId="27" fillId="2" borderId="480" xfId="13" applyFont="1" applyFill="1" applyBorder="1" applyAlignment="1" applyProtection="1">
      <alignment horizontal="center" vertical="center" wrapText="1"/>
      <protection locked="0"/>
    </xf>
    <xf numFmtId="0" fontId="27" fillId="2" borderId="162" xfId="13" applyFont="1" applyFill="1" applyBorder="1" applyAlignment="1" applyProtection="1">
      <alignment horizontal="center" vertical="center" wrapText="1"/>
      <protection locked="0"/>
    </xf>
    <xf numFmtId="0" fontId="25" fillId="2" borderId="163" xfId="13" applyFont="1" applyFill="1" applyBorder="1" applyAlignment="1" applyProtection="1">
      <alignment horizontal="center" vertical="center" wrapText="1"/>
      <protection locked="0"/>
    </xf>
    <xf numFmtId="0" fontId="27" fillId="2" borderId="963" xfId="13" applyFont="1" applyFill="1" applyBorder="1" applyAlignment="1" applyProtection="1">
      <alignment horizontal="center" vertical="center" wrapText="1"/>
      <protection locked="0"/>
    </xf>
    <xf numFmtId="0" fontId="27" fillId="2" borderId="969" xfId="13" applyFont="1" applyFill="1" applyBorder="1" applyAlignment="1" applyProtection="1">
      <alignment horizontal="center" vertical="center" wrapText="1"/>
      <protection locked="0"/>
    </xf>
    <xf numFmtId="0" fontId="27" fillId="2" borderId="970" xfId="13" applyFont="1" applyFill="1" applyBorder="1" applyAlignment="1" applyProtection="1">
      <alignment horizontal="center" vertical="center" wrapText="1"/>
      <protection locked="0"/>
    </xf>
    <xf numFmtId="0" fontId="132" fillId="2" borderId="964" xfId="13" applyFont="1" applyFill="1" applyBorder="1" applyAlignment="1" applyProtection="1">
      <alignment horizontal="center" vertical="center" wrapText="1"/>
      <protection locked="0"/>
    </xf>
    <xf numFmtId="0" fontId="132" fillId="2" borderId="1002" xfId="13" applyFont="1" applyFill="1" applyBorder="1" applyAlignment="1" applyProtection="1">
      <alignment horizontal="center" vertical="center" wrapText="1"/>
      <protection locked="0"/>
    </xf>
    <xf numFmtId="0" fontId="27" fillId="2" borderId="947" xfId="13" applyFont="1" applyFill="1" applyBorder="1" applyAlignment="1" applyProtection="1">
      <alignment horizontal="center" vertical="center" wrapText="1"/>
      <protection locked="0"/>
    </xf>
    <xf numFmtId="0" fontId="27" fillId="2" borderId="955" xfId="13" applyFont="1" applyFill="1" applyBorder="1" applyAlignment="1" applyProtection="1">
      <alignment horizontal="center" vertical="center" wrapText="1"/>
      <protection locked="0"/>
    </xf>
    <xf numFmtId="0" fontId="27" fillId="2" borderId="956" xfId="13" applyFont="1" applyFill="1" applyBorder="1" applyAlignment="1" applyProtection="1">
      <alignment horizontal="center" vertical="center" wrapText="1"/>
      <protection locked="0"/>
    </xf>
    <xf numFmtId="0" fontId="27" fillId="2" borderId="621" xfId="0" applyFont="1" applyFill="1" applyBorder="1" applyAlignment="1" applyProtection="1">
      <alignment horizontal="center" vertical="center"/>
      <protection locked="0"/>
    </xf>
    <xf numFmtId="0" fontId="25" fillId="2" borderId="1005" xfId="13" applyFont="1" applyFill="1" applyBorder="1" applyAlignment="1" applyProtection="1">
      <alignment horizontal="center" vertical="center" wrapText="1"/>
    </xf>
    <xf numFmtId="0" fontId="133" fillId="2" borderId="1005" xfId="13" applyFont="1" applyFill="1" applyBorder="1" applyAlignment="1" applyProtection="1">
      <alignment horizontal="center" vertical="center" wrapText="1"/>
    </xf>
    <xf numFmtId="0" fontId="35" fillId="2" borderId="944" xfId="0" applyFont="1" applyFill="1" applyBorder="1" applyAlignment="1" applyProtection="1">
      <alignment horizontal="center" vertical="center"/>
    </xf>
    <xf numFmtId="0" fontId="134" fillId="2" borderId="1147" xfId="0" applyFont="1" applyFill="1" applyBorder="1" applyAlignment="1" applyProtection="1">
      <alignment horizontal="center" vertical="center"/>
    </xf>
    <xf numFmtId="0" fontId="132" fillId="2" borderId="1153" xfId="15" applyFont="1" applyFill="1" applyBorder="1" applyAlignment="1" applyProtection="1">
      <alignment horizontal="center" vertical="center" wrapText="1"/>
      <protection locked="0"/>
    </xf>
    <xf numFmtId="0" fontId="132" fillId="2" borderId="985" xfId="15" applyFont="1" applyFill="1" applyBorder="1" applyAlignment="1" applyProtection="1">
      <alignment horizontal="center" vertical="center" wrapText="1"/>
    </xf>
    <xf numFmtId="0" fontId="133" fillId="2" borderId="1150" xfId="13" applyFont="1" applyFill="1" applyBorder="1" applyAlignment="1" applyProtection="1">
      <alignment horizontal="center" vertical="center" wrapText="1"/>
    </xf>
    <xf numFmtId="0" fontId="133" fillId="2" borderId="1135" xfId="13" applyFont="1" applyFill="1" applyBorder="1" applyAlignment="1" applyProtection="1">
      <alignment horizontal="center" vertical="center" wrapText="1"/>
      <protection locked="0"/>
    </xf>
    <xf numFmtId="0" fontId="133" fillId="2" borderId="210" xfId="13" applyFont="1" applyFill="1" applyBorder="1" applyAlignment="1" applyProtection="1">
      <alignment horizontal="center" vertical="center" wrapText="1"/>
      <protection locked="0"/>
    </xf>
    <xf numFmtId="0" fontId="132" fillId="2" borderId="1144" xfId="13" applyFont="1" applyFill="1" applyBorder="1" applyAlignment="1" applyProtection="1">
      <alignment horizontal="center" vertical="center" wrapText="1"/>
      <protection locked="0"/>
    </xf>
    <xf numFmtId="0" fontId="132" fillId="2" borderId="1138" xfId="15" applyFont="1" applyFill="1" applyBorder="1" applyAlignment="1" applyProtection="1">
      <alignment horizontal="center" vertical="center" wrapText="1"/>
      <protection locked="0"/>
    </xf>
    <xf numFmtId="0" fontId="132" fillId="2" borderId="1091" xfId="15" applyFont="1" applyFill="1" applyBorder="1" applyAlignment="1" applyProtection="1">
      <alignment horizontal="center" vertical="center" wrapText="1"/>
      <protection locked="0"/>
    </xf>
    <xf numFmtId="0" fontId="133" fillId="2" borderId="817" xfId="13" applyFont="1" applyFill="1" applyBorder="1" applyAlignment="1" applyProtection="1">
      <alignment horizontal="center" vertical="center" wrapText="1"/>
    </xf>
    <xf numFmtId="0" fontId="134" fillId="2" borderId="1150" xfId="0" applyFont="1" applyFill="1" applyBorder="1" applyAlignment="1" applyProtection="1">
      <alignment horizontal="center" vertical="center"/>
    </xf>
    <xf numFmtId="0" fontId="133" fillId="2" borderId="1128" xfId="13" applyFont="1" applyFill="1" applyBorder="1" applyAlignment="1" applyProtection="1">
      <alignment horizontal="center" vertical="center" wrapText="1"/>
      <protection locked="0"/>
    </xf>
    <xf numFmtId="0" fontId="133" fillId="2" borderId="1143" xfId="13" applyFont="1" applyFill="1" applyBorder="1" applyAlignment="1" applyProtection="1">
      <alignment horizontal="center" vertical="center" wrapText="1"/>
      <protection locked="0"/>
    </xf>
    <xf numFmtId="0" fontId="133" fillId="2" borderId="1152" xfId="13" applyFont="1" applyFill="1" applyBorder="1" applyAlignment="1" applyProtection="1">
      <alignment horizontal="center" vertical="center" wrapText="1"/>
      <protection locked="0"/>
    </xf>
    <xf numFmtId="0" fontId="132" fillId="2" borderId="1089" xfId="15" applyFont="1" applyFill="1" applyBorder="1" applyAlignment="1" applyProtection="1">
      <alignment horizontal="center" vertical="center" wrapText="1"/>
    </xf>
    <xf numFmtId="0" fontId="132" fillId="2" borderId="1090" xfId="15" applyFont="1" applyFill="1" applyBorder="1" applyAlignment="1" applyProtection="1">
      <alignment horizontal="center" vertical="center" wrapText="1"/>
    </xf>
    <xf numFmtId="0" fontId="132" fillId="2" borderId="621" xfId="15" applyFont="1" applyFill="1" applyBorder="1" applyAlignment="1" applyProtection="1">
      <alignment horizontal="center" vertical="center" wrapText="1"/>
    </xf>
    <xf numFmtId="0" fontId="132" fillId="2" borderId="867" xfId="15" applyFont="1" applyFill="1" applyBorder="1" applyAlignment="1" applyProtection="1">
      <alignment horizontal="center" vertical="center" wrapText="1"/>
    </xf>
    <xf numFmtId="0" fontId="132" fillId="2" borderId="840" xfId="15" applyFont="1" applyFill="1" applyBorder="1" applyAlignment="1" applyProtection="1">
      <alignment horizontal="center" vertical="center" wrapText="1"/>
    </xf>
    <xf numFmtId="0" fontId="133" fillId="2" borderId="1133" xfId="13" applyFont="1" applyFill="1" applyBorder="1" applyAlignment="1" applyProtection="1">
      <alignment horizontal="center" vertical="center" wrapText="1"/>
    </xf>
    <xf numFmtId="0" fontId="133" fillId="2" borderId="1134" xfId="13" applyFont="1" applyFill="1" applyBorder="1" applyAlignment="1" applyProtection="1">
      <alignment horizontal="center" vertical="center" wrapText="1"/>
    </xf>
    <xf numFmtId="0" fontId="133" fillId="2" borderId="1088" xfId="13" applyFont="1" applyFill="1" applyBorder="1" applyAlignment="1" applyProtection="1">
      <alignment horizontal="center" vertical="center" wrapText="1"/>
    </xf>
    <xf numFmtId="0" fontId="133" fillId="2" borderId="1089" xfId="13" applyFont="1" applyFill="1" applyBorder="1" applyAlignment="1" applyProtection="1">
      <alignment horizontal="center" vertical="center" wrapText="1"/>
    </xf>
    <xf numFmtId="0" fontId="133" fillId="2" borderId="1090" xfId="13" applyFont="1" applyFill="1" applyBorder="1" applyAlignment="1" applyProtection="1">
      <alignment horizontal="center" vertical="center" wrapText="1"/>
    </xf>
    <xf numFmtId="0" fontId="133" fillId="2" borderId="621" xfId="13" applyFont="1" applyFill="1" applyBorder="1" applyAlignment="1" applyProtection="1">
      <alignment horizontal="center" vertical="center" wrapText="1"/>
    </xf>
    <xf numFmtId="0" fontId="133" fillId="2" borderId="867" xfId="13" applyFont="1" applyFill="1" applyBorder="1" applyAlignment="1" applyProtection="1">
      <alignment horizontal="center" vertical="center" wrapText="1"/>
    </xf>
    <xf numFmtId="0" fontId="133" fillId="2" borderId="840" xfId="13" applyFont="1" applyFill="1" applyBorder="1" applyAlignment="1" applyProtection="1">
      <alignment horizontal="center" vertical="center" wrapText="1"/>
    </xf>
    <xf numFmtId="0" fontId="133" fillId="2" borderId="1004" xfId="13" applyFont="1" applyFill="1" applyBorder="1" applyAlignment="1" applyProtection="1">
      <alignment horizontal="center" vertical="center" wrapText="1"/>
    </xf>
    <xf numFmtId="0" fontId="133" fillId="2" borderId="1000" xfId="13" applyFont="1" applyFill="1" applyBorder="1" applyAlignment="1" applyProtection="1">
      <alignment horizontal="center" vertical="center" wrapText="1"/>
    </xf>
    <xf numFmtId="0" fontId="133" fillId="2" borderId="1001" xfId="13" applyFont="1" applyFill="1" applyBorder="1" applyAlignment="1" applyProtection="1">
      <alignment horizontal="center" vertical="center" wrapText="1"/>
    </xf>
    <xf numFmtId="0" fontId="35" fillId="2" borderId="1129" xfId="0" applyFont="1" applyFill="1" applyBorder="1" applyAlignment="1" applyProtection="1">
      <alignment horizontal="center" vertical="center"/>
    </xf>
    <xf numFmtId="0" fontId="35" fillId="2" borderId="1133" xfId="0" applyFont="1" applyFill="1" applyBorder="1" applyAlignment="1" applyProtection="1">
      <alignment horizontal="center" vertical="center"/>
    </xf>
    <xf numFmtId="0" fontId="35" fillId="2" borderId="1134" xfId="0" applyFont="1" applyFill="1" applyBorder="1" applyAlignment="1" applyProtection="1">
      <alignment horizontal="center" vertical="center"/>
    </xf>
    <xf numFmtId="0" fontId="132" fillId="2" borderId="1149" xfId="15" quotePrefix="1" applyFont="1" applyFill="1" applyBorder="1" applyAlignment="1">
      <alignment horizontal="left" vertical="center" wrapText="1"/>
    </xf>
    <xf numFmtId="0" fontId="27" fillId="2" borderId="1127" xfId="0" applyFont="1" applyFill="1" applyBorder="1" applyAlignment="1" applyProtection="1">
      <alignment horizontal="center" vertical="center"/>
      <protection locked="0"/>
    </xf>
    <xf numFmtId="0" fontId="27" fillId="2" borderId="1137" xfId="0" applyFont="1" applyFill="1" applyBorder="1" applyAlignment="1" applyProtection="1">
      <alignment horizontal="center" vertical="center"/>
      <protection locked="0"/>
    </xf>
    <xf numFmtId="0" fontId="27" fillId="2" borderId="1139" xfId="15" applyFont="1" applyFill="1" applyBorder="1" applyAlignment="1" applyProtection="1">
      <alignment horizontal="center" vertical="center" wrapText="1"/>
      <protection locked="0"/>
    </xf>
    <xf numFmtId="0" fontId="133" fillId="2" borderId="1127" xfId="13" applyFont="1" applyFill="1" applyBorder="1" applyAlignment="1" applyProtection="1">
      <alignment horizontal="center" vertical="center" wrapText="1"/>
    </xf>
    <xf numFmtId="0" fontId="133" fillId="2" borderId="1137" xfId="13" applyFont="1" applyFill="1" applyBorder="1" applyAlignment="1" applyProtection="1">
      <alignment horizontal="center" vertical="center" wrapText="1"/>
    </xf>
    <xf numFmtId="0" fontId="133" fillId="2" borderId="1139" xfId="13" applyFont="1" applyFill="1" applyBorder="1" applyAlignment="1" applyProtection="1">
      <alignment horizontal="center" vertical="center" wrapText="1"/>
    </xf>
    <xf numFmtId="0" fontId="27" fillId="2" borderId="867" xfId="0" applyFont="1" applyFill="1" applyBorder="1" applyAlignment="1" applyProtection="1">
      <alignment horizontal="center" vertical="center"/>
      <protection locked="0"/>
    </xf>
    <xf numFmtId="0" fontId="27" fillId="2" borderId="840" xfId="15" applyFont="1" applyFill="1" applyBorder="1" applyAlignment="1" applyProtection="1">
      <alignment horizontal="center" vertical="center" wrapText="1"/>
      <protection locked="0"/>
    </xf>
    <xf numFmtId="0" fontId="132" fillId="2" borderId="621" xfId="0" applyFont="1" applyFill="1" applyBorder="1" applyAlignment="1" applyProtection="1">
      <alignment horizontal="center" vertical="center"/>
      <protection locked="0"/>
    </xf>
    <xf numFmtId="0" fontId="132" fillId="2" borderId="867" xfId="0" applyFont="1" applyFill="1" applyBorder="1" applyAlignment="1" applyProtection="1">
      <alignment horizontal="center" vertical="center"/>
      <protection locked="0"/>
    </xf>
    <xf numFmtId="0" fontId="132" fillId="2" borderId="840" xfId="15" applyFont="1" applyFill="1" applyBorder="1" applyAlignment="1" applyProtection="1">
      <alignment horizontal="center" vertical="center" wrapText="1"/>
      <protection locked="0"/>
    </xf>
    <xf numFmtId="0" fontId="132" fillId="2" borderId="1141" xfId="15" applyFont="1" applyFill="1" applyBorder="1" applyAlignment="1" applyProtection="1">
      <alignment horizontal="center" vertical="center" wrapText="1"/>
      <protection locked="0"/>
    </xf>
    <xf numFmtId="0" fontId="143" fillId="5" borderId="1129" xfId="11" quotePrefix="1" applyFont="1" applyFill="1" applyBorder="1" applyAlignment="1" applyProtection="1">
      <alignment horizontal="center" textRotation="90" wrapText="1"/>
      <protection locked="0"/>
    </xf>
    <xf numFmtId="0" fontId="133" fillId="2" borderId="1142" xfId="13" applyFont="1" applyFill="1" applyBorder="1" applyAlignment="1" applyProtection="1">
      <alignment horizontal="center" vertical="center" wrapText="1"/>
      <protection locked="0"/>
    </xf>
    <xf numFmtId="0" fontId="133" fillId="2" borderId="1153" xfId="13" applyFont="1" applyFill="1" applyBorder="1" applyAlignment="1" applyProtection="1">
      <alignment horizontal="center" vertical="center" wrapText="1"/>
      <protection locked="0"/>
    </xf>
    <xf numFmtId="0" fontId="133" fillId="2" borderId="1128" xfId="13" applyFont="1" applyFill="1" applyBorder="1" applyAlignment="1" applyProtection="1">
      <alignment vertical="center" wrapText="1"/>
      <protection locked="0"/>
    </xf>
    <xf numFmtId="0" fontId="133" fillId="2" borderId="1143" xfId="13" applyFont="1" applyFill="1" applyBorder="1" applyAlignment="1" applyProtection="1">
      <alignment vertical="center" wrapText="1"/>
      <protection locked="0"/>
    </xf>
    <xf numFmtId="0" fontId="133" fillId="2" borderId="1144" xfId="13" applyFont="1" applyFill="1" applyBorder="1" applyAlignment="1" applyProtection="1">
      <alignment vertical="center" wrapText="1"/>
      <protection locked="0"/>
    </xf>
    <xf numFmtId="0" fontId="132" fillId="2" borderId="1127" xfId="15" applyFont="1" applyFill="1" applyBorder="1" applyAlignment="1" applyProtection="1">
      <alignment horizontal="center" vertical="center" wrapText="1"/>
      <protection locked="0"/>
    </xf>
    <xf numFmtId="0" fontId="152" fillId="2" borderId="426" xfId="15" applyFont="1" applyFill="1" applyBorder="1" applyAlignment="1" applyProtection="1">
      <alignment horizontal="left" vertical="center" wrapText="1"/>
      <protection locked="0"/>
    </xf>
    <xf numFmtId="0" fontId="152" fillId="2" borderId="964" xfId="15" applyFont="1" applyFill="1" applyBorder="1" applyAlignment="1" applyProtection="1">
      <alignment horizontal="left" vertical="center" wrapText="1"/>
      <protection locked="0"/>
    </xf>
    <xf numFmtId="0" fontId="152" fillId="2" borderId="380" xfId="15" applyFont="1" applyFill="1" applyBorder="1" applyAlignment="1" applyProtection="1">
      <alignment horizontal="left" vertical="center" wrapText="1"/>
      <protection locked="0"/>
    </xf>
    <xf numFmtId="0" fontId="132" fillId="2" borderId="1002" xfId="15" applyFont="1" applyFill="1" applyBorder="1" applyAlignment="1" applyProtection="1">
      <alignment horizontal="center" vertical="center" wrapText="1"/>
      <protection locked="0"/>
    </xf>
    <xf numFmtId="0" fontId="132" fillId="2" borderId="1136" xfId="15" applyFont="1" applyFill="1" applyBorder="1" applyAlignment="1" applyProtection="1">
      <alignment horizontal="center" vertical="center" wrapText="1"/>
      <protection locked="0"/>
    </xf>
    <xf numFmtId="0" fontId="132" fillId="2" borderId="1149" xfId="15" applyFont="1" applyFill="1" applyBorder="1" applyAlignment="1" applyProtection="1">
      <alignment horizontal="center" vertical="center" wrapText="1"/>
      <protection locked="0"/>
    </xf>
    <xf numFmtId="0" fontId="132" fillId="2" borderId="1093" xfId="15" applyFont="1" applyFill="1" applyBorder="1" applyAlignment="1" applyProtection="1">
      <alignment horizontal="center" vertical="center" wrapText="1"/>
      <protection locked="0"/>
    </xf>
    <xf numFmtId="0" fontId="132" fillId="2" borderId="1088" xfId="15" applyFont="1" applyFill="1" applyBorder="1" applyAlignment="1" applyProtection="1">
      <alignment horizontal="center" vertical="center" wrapText="1"/>
      <protection locked="0"/>
    </xf>
    <xf numFmtId="0" fontId="132" fillId="2" borderId="985" xfId="15" applyFont="1" applyFill="1" applyBorder="1" applyAlignment="1" applyProtection="1">
      <alignment horizontal="center" vertical="center" wrapText="1"/>
      <protection locked="0"/>
    </xf>
    <xf numFmtId="0" fontId="132" fillId="2" borderId="1128" xfId="13" applyFont="1" applyFill="1" applyBorder="1" applyAlignment="1" applyProtection="1">
      <alignment vertical="center" wrapText="1"/>
      <protection locked="0"/>
    </xf>
    <xf numFmtId="0" fontId="132" fillId="2" borderId="1142" xfId="13" applyFont="1" applyFill="1" applyBorder="1" applyAlignment="1" applyProtection="1">
      <alignment vertical="center" wrapText="1"/>
      <protection locked="0"/>
    </xf>
    <xf numFmtId="0" fontId="132" fillId="2" borderId="1154" xfId="13" applyFont="1" applyFill="1" applyBorder="1" applyAlignment="1" applyProtection="1">
      <alignment vertical="center" wrapText="1"/>
      <protection locked="0"/>
    </xf>
    <xf numFmtId="0" fontId="132" fillId="2" borderId="1089" xfId="15" applyFont="1" applyFill="1" applyBorder="1" applyAlignment="1" applyProtection="1">
      <alignment horizontal="center" vertical="center" wrapText="1"/>
      <protection locked="0"/>
    </xf>
    <xf numFmtId="0" fontId="132" fillId="2" borderId="426" xfId="15" applyFont="1" applyFill="1" applyBorder="1" applyAlignment="1" applyProtection="1">
      <alignment horizontal="center" vertical="center" wrapText="1"/>
      <protection locked="0"/>
    </xf>
    <xf numFmtId="0" fontId="132" fillId="2" borderId="964" xfId="15" applyFont="1" applyFill="1" applyBorder="1" applyAlignment="1" applyProtection="1">
      <alignment horizontal="center" vertical="center" wrapText="1"/>
      <protection locked="0"/>
    </xf>
    <xf numFmtId="0" fontId="132" fillId="2" borderId="380" xfId="15" applyFont="1" applyFill="1" applyBorder="1" applyAlignment="1" applyProtection="1">
      <alignment horizontal="center" vertical="center" wrapText="1"/>
      <protection locked="0"/>
    </xf>
    <xf numFmtId="0" fontId="152" fillId="2" borderId="1127" xfId="15" applyFont="1" applyFill="1" applyBorder="1" applyAlignment="1">
      <alignment horizontal="left" vertical="center" wrapText="1"/>
    </xf>
    <xf numFmtId="0" fontId="152" fillId="2" borderId="1137" xfId="15" applyFont="1" applyFill="1" applyBorder="1" applyAlignment="1">
      <alignment horizontal="left" vertical="center" wrapText="1"/>
    </xf>
    <xf numFmtId="0" fontId="152" fillId="2" borderId="1138" xfId="15" applyFont="1" applyFill="1" applyBorder="1" applyAlignment="1">
      <alignment horizontal="left" vertical="center" wrapText="1"/>
    </xf>
    <xf numFmtId="0" fontId="152" fillId="2" borderId="1088" xfId="15" applyFont="1" applyFill="1" applyBorder="1" applyAlignment="1">
      <alignment horizontal="left" vertical="center" wrapText="1"/>
    </xf>
    <xf numFmtId="0" fontId="152" fillId="2" borderId="1089" xfId="15" applyFont="1" applyFill="1" applyBorder="1" applyAlignment="1">
      <alignment horizontal="left" vertical="center" wrapText="1"/>
    </xf>
    <xf numFmtId="0" fontId="152" fillId="2" borderId="1091" xfId="15" applyFont="1" applyFill="1" applyBorder="1" applyAlignment="1">
      <alignment horizontal="left" vertical="center" wrapText="1"/>
    </xf>
    <xf numFmtId="0" fontId="152" fillId="2" borderId="1002" xfId="15" applyFont="1" applyFill="1" applyBorder="1" applyAlignment="1">
      <alignment horizontal="left" vertical="center" wrapText="1"/>
    </xf>
    <xf numFmtId="0" fontId="152" fillId="2" borderId="964" xfId="15" applyFont="1" applyFill="1" applyBorder="1" applyAlignment="1">
      <alignment horizontal="left" vertical="center" wrapText="1"/>
    </xf>
    <xf numFmtId="0" fontId="152" fillId="2" borderId="380" xfId="15" applyFont="1" applyFill="1" applyBorder="1" applyAlignment="1">
      <alignment horizontal="left" vertical="center" wrapText="1"/>
    </xf>
    <xf numFmtId="0" fontId="152" fillId="2" borderId="621" xfId="15" applyFont="1" applyFill="1" applyBorder="1" applyAlignment="1">
      <alignment horizontal="left" vertical="center" wrapText="1"/>
    </xf>
    <xf numFmtId="0" fontId="152" fillId="2" borderId="867" xfId="15" applyFont="1" applyFill="1" applyBorder="1" applyAlignment="1">
      <alignment horizontal="left" vertical="center" wrapText="1"/>
    </xf>
    <xf numFmtId="0" fontId="152" fillId="2" borderId="1141" xfId="15" applyFont="1" applyFill="1" applyBorder="1" applyAlignment="1">
      <alignment horizontal="left" vertical="center" wrapText="1"/>
    </xf>
    <xf numFmtId="0" fontId="132" fillId="2" borderId="1049" xfId="15" applyFont="1" applyFill="1" applyBorder="1" applyAlignment="1" applyProtection="1">
      <alignment horizontal="center" vertical="center" wrapText="1"/>
      <protection locked="0"/>
    </xf>
    <xf numFmtId="0" fontId="132" fillId="2" borderId="1010" xfId="15" applyFont="1" applyFill="1" applyBorder="1" applyAlignment="1" applyProtection="1">
      <alignment horizontal="center" vertical="center" wrapText="1"/>
      <protection locked="0"/>
    </xf>
    <xf numFmtId="0" fontId="132" fillId="2" borderId="1146" xfId="15" applyFont="1" applyFill="1" applyBorder="1" applyAlignment="1" applyProtection="1">
      <alignment horizontal="center" vertical="center" wrapText="1"/>
      <protection locked="0"/>
    </xf>
    <xf numFmtId="0" fontId="132" fillId="2" borderId="1140" xfId="15" applyFont="1" applyFill="1" applyBorder="1" applyAlignment="1" applyProtection="1">
      <alignment horizontal="center" vertical="center" wrapText="1"/>
      <protection locked="0"/>
    </xf>
    <xf numFmtId="0" fontId="132" fillId="2" borderId="867" xfId="15" applyFont="1" applyFill="1" applyBorder="1" applyAlignment="1" applyProtection="1">
      <alignment horizontal="center" vertical="center" wrapText="1"/>
      <protection locked="0"/>
    </xf>
    <xf numFmtId="0" fontId="132" fillId="2" borderId="1059" xfId="15" applyFont="1" applyFill="1" applyBorder="1" applyAlignment="1" applyProtection="1">
      <alignment horizontal="center" vertical="center" wrapText="1"/>
      <protection locked="0"/>
    </xf>
    <xf numFmtId="0" fontId="132" fillId="2" borderId="1127" xfId="15" quotePrefix="1" applyFont="1" applyFill="1" applyBorder="1" applyAlignment="1">
      <alignment horizontal="left" vertical="center" wrapText="1"/>
    </xf>
    <xf numFmtId="0" fontId="132" fillId="2" borderId="1137" xfId="15" applyFont="1" applyFill="1" applyBorder="1" applyAlignment="1" applyProtection="1">
      <alignment horizontal="center" vertical="center" wrapText="1"/>
    </xf>
    <xf numFmtId="0" fontId="132" fillId="2" borderId="1139" xfId="15" applyFont="1" applyFill="1" applyBorder="1" applyAlignment="1" applyProtection="1">
      <alignment horizontal="center" vertical="center" wrapText="1"/>
    </xf>
    <xf numFmtId="0" fontId="132" fillId="2" borderId="1088" xfId="15" quotePrefix="1" applyFont="1" applyFill="1" applyBorder="1" applyAlignment="1">
      <alignment horizontal="left" vertical="center" wrapText="1"/>
    </xf>
    <xf numFmtId="0" fontId="132" fillId="2" borderId="621" xfId="15" quotePrefix="1" applyFont="1" applyFill="1" applyBorder="1" applyAlignment="1">
      <alignment horizontal="left" vertical="center" wrapText="1"/>
    </xf>
    <xf numFmtId="0" fontId="132" fillId="2" borderId="1127" xfId="15" applyFont="1" applyFill="1" applyBorder="1" applyAlignment="1" applyProtection="1">
      <alignment horizontal="center" vertical="center" wrapText="1"/>
    </xf>
    <xf numFmtId="0" fontId="132" fillId="2" borderId="1148" xfId="15" applyFont="1" applyFill="1" applyBorder="1" applyAlignment="1" applyProtection="1">
      <alignment horizontal="center" vertical="center" wrapText="1"/>
    </xf>
    <xf numFmtId="0" fontId="132" fillId="2" borderId="1098" xfId="15" applyFont="1" applyFill="1" applyBorder="1" applyAlignment="1" applyProtection="1">
      <alignment horizontal="center" vertical="center" wrapText="1"/>
    </xf>
    <xf numFmtId="0" fontId="132" fillId="2" borderId="1128" xfId="15" applyFont="1" applyFill="1" applyBorder="1" applyAlignment="1" applyProtection="1">
      <alignment horizontal="center" vertical="center" wrapText="1"/>
    </xf>
    <xf numFmtId="0" fontId="133" fillId="2" borderId="1004" xfId="15" applyFont="1" applyFill="1" applyBorder="1" applyAlignment="1" applyProtection="1">
      <alignment horizontal="center" vertical="center" wrapText="1"/>
    </xf>
    <xf numFmtId="0" fontId="35" fillId="2" borderId="579" xfId="0" applyNumberFormat="1" applyFont="1" applyFill="1" applyBorder="1" applyAlignment="1" applyProtection="1">
      <alignment horizontal="left" vertical="center" wrapText="1"/>
      <protection locked="0"/>
    </xf>
    <xf numFmtId="0" fontId="35" fillId="2" borderId="585" xfId="0" applyFont="1" applyFill="1" applyBorder="1" applyAlignment="1" applyProtection="1">
      <alignment horizontal="center" vertical="center"/>
    </xf>
    <xf numFmtId="0" fontId="35" fillId="2" borderId="586" xfId="0" applyFont="1" applyFill="1" applyBorder="1" applyAlignment="1" applyProtection="1">
      <alignment horizontal="center" vertical="center"/>
    </xf>
    <xf numFmtId="0" fontId="133" fillId="2" borderId="1129" xfId="13" applyFont="1" applyFill="1" applyBorder="1" applyAlignment="1" applyProtection="1">
      <alignment vertical="center" wrapText="1"/>
      <protection locked="0"/>
    </xf>
    <xf numFmtId="0" fontId="133" fillId="2" borderId="1133" xfId="13" applyFont="1" applyFill="1" applyBorder="1" applyAlignment="1" applyProtection="1">
      <alignment vertical="center" wrapText="1"/>
      <protection locked="0"/>
    </xf>
    <xf numFmtId="0" fontId="133" fillId="2" borderId="1135" xfId="13" applyFont="1" applyFill="1" applyBorder="1" applyAlignment="1" applyProtection="1">
      <alignment vertical="center" wrapText="1"/>
      <protection locked="0"/>
    </xf>
    <xf numFmtId="0" fontId="132" fillId="2" borderId="478" xfId="15" applyFont="1" applyFill="1" applyBorder="1" applyAlignment="1" applyProtection="1">
      <alignment horizontal="center" vertical="center" wrapText="1"/>
      <protection locked="0"/>
    </xf>
    <xf numFmtId="0" fontId="132" fillId="2" borderId="908" xfId="15" applyFont="1" applyFill="1" applyBorder="1" applyAlignment="1" applyProtection="1">
      <alignment horizontal="center" vertical="center" wrapText="1"/>
      <protection locked="0"/>
    </xf>
    <xf numFmtId="0" fontId="133" fillId="2" borderId="1128" xfId="15" applyFont="1" applyFill="1" applyBorder="1" applyAlignment="1" applyProtection="1">
      <alignment horizontal="center" vertical="center" wrapText="1"/>
    </xf>
    <xf numFmtId="0" fontId="132" fillId="2" borderId="1049" xfId="15" applyFont="1" applyFill="1" applyBorder="1" applyAlignment="1" applyProtection="1">
      <alignment horizontal="center" vertical="center" wrapText="1"/>
    </xf>
    <xf numFmtId="0" fontId="132" fillId="2" borderId="1140" xfId="15" applyFont="1" applyFill="1" applyBorder="1" applyAlignment="1" applyProtection="1">
      <alignment horizontal="center" vertical="center" wrapText="1"/>
    </xf>
    <xf numFmtId="0" fontId="134" fillId="2" borderId="1127" xfId="0" applyFont="1" applyFill="1" applyBorder="1" applyAlignment="1" applyProtection="1">
      <alignment horizontal="center" vertical="center" wrapText="1"/>
    </xf>
    <xf numFmtId="0" fontId="134" fillId="2" borderId="1137" xfId="0" applyFont="1" applyFill="1" applyBorder="1" applyAlignment="1" applyProtection="1">
      <alignment horizontal="center" vertical="center" wrapText="1"/>
    </xf>
    <xf numFmtId="0" fontId="134" fillId="2" borderId="1139" xfId="0" applyFont="1" applyFill="1" applyBorder="1" applyAlignment="1" applyProtection="1">
      <alignment horizontal="center" vertical="center" wrapText="1"/>
    </xf>
    <xf numFmtId="0" fontId="134" fillId="2" borderId="621" xfId="0" applyFont="1" applyFill="1" applyBorder="1" applyAlignment="1" applyProtection="1">
      <alignment horizontal="center" vertical="center" wrapText="1"/>
    </xf>
    <xf numFmtId="0" fontId="134" fillId="2" borderId="867" xfId="0" applyFont="1" applyFill="1" applyBorder="1" applyAlignment="1" applyProtection="1">
      <alignment horizontal="center" vertical="center" wrapText="1"/>
    </xf>
    <xf numFmtId="0" fontId="134" fillId="2" borderId="840" xfId="0" applyFont="1" applyFill="1" applyBorder="1" applyAlignment="1" applyProtection="1">
      <alignment horizontal="center" vertical="center" wrapText="1"/>
    </xf>
    <xf numFmtId="0" fontId="134" fillId="2" borderId="1088" xfId="0" applyFont="1" applyFill="1" applyBorder="1" applyAlignment="1" applyProtection="1">
      <alignment horizontal="center" vertical="center" wrapText="1"/>
    </xf>
    <xf numFmtId="0" fontId="134" fillId="2" borderId="1089" xfId="0" applyFont="1" applyFill="1" applyBorder="1" applyAlignment="1" applyProtection="1">
      <alignment horizontal="center" vertical="center" wrapText="1"/>
    </xf>
    <xf numFmtId="0" fontId="134" fillId="2" borderId="1090" xfId="0" applyFont="1" applyFill="1" applyBorder="1" applyAlignment="1" applyProtection="1">
      <alignment horizontal="center" vertical="center" wrapText="1"/>
    </xf>
    <xf numFmtId="0" fontId="134" fillId="2" borderId="1002" xfId="0" applyFont="1" applyFill="1" applyBorder="1" applyAlignment="1" applyProtection="1">
      <alignment horizontal="center" vertical="center" wrapText="1"/>
    </xf>
    <xf numFmtId="0" fontId="134" fillId="2" borderId="964" xfId="0" applyFont="1" applyFill="1" applyBorder="1" applyAlignment="1" applyProtection="1">
      <alignment horizontal="center" vertical="center" wrapText="1"/>
    </xf>
    <xf numFmtId="0" fontId="134" fillId="2" borderId="1003" xfId="0" applyFont="1" applyFill="1" applyBorder="1" applyAlignment="1" applyProtection="1">
      <alignment horizontal="center" vertical="center" wrapText="1"/>
    </xf>
    <xf numFmtId="0" fontId="133" fillId="2" borderId="1129" xfId="15" applyFont="1" applyFill="1" applyBorder="1" applyAlignment="1" applyProtection="1">
      <alignment horizontal="center" vertical="center" wrapText="1"/>
    </xf>
    <xf numFmtId="0" fontId="133" fillId="2" borderId="1155" xfId="15" applyFont="1" applyFill="1" applyBorder="1" applyAlignment="1" applyProtection="1">
      <alignment horizontal="center" vertical="center" wrapText="1"/>
    </xf>
    <xf numFmtId="0" fontId="132" fillId="2" borderId="1030" xfId="15" applyFont="1" applyFill="1" applyBorder="1" applyAlignment="1" applyProtection="1">
      <alignment horizontal="center" vertical="center" wrapText="1"/>
    </xf>
    <xf numFmtId="0" fontId="132" fillId="2" borderId="1103" xfId="15" applyFont="1" applyFill="1" applyBorder="1" applyAlignment="1" applyProtection="1">
      <alignment horizontal="center" vertical="center" wrapText="1"/>
    </xf>
    <xf numFmtId="0" fontId="133" fillId="2" borderId="1147" xfId="13" applyFont="1" applyFill="1" applyBorder="1" applyAlignment="1" applyProtection="1">
      <alignment horizontal="center" vertical="center" wrapText="1"/>
    </xf>
    <xf numFmtId="0" fontId="133" fillId="2" borderId="1097" xfId="15" applyFont="1" applyFill="1" applyBorder="1" applyAlignment="1" applyProtection="1">
      <alignment horizontal="center" vertical="center" wrapText="1"/>
    </xf>
    <xf numFmtId="0" fontId="133" fillId="2" borderId="1147" xfId="15" applyFont="1" applyFill="1" applyBorder="1" applyAlignment="1" applyProtection="1">
      <alignment horizontal="center" vertical="center" wrapText="1"/>
    </xf>
    <xf numFmtId="0" fontId="134" fillId="2" borderId="1011" xfId="0" applyFont="1" applyFill="1" applyBorder="1" applyAlignment="1" applyProtection="1">
      <alignment horizontal="center" vertical="center" wrapText="1"/>
    </xf>
    <xf numFmtId="0" fontId="134" fillId="2" borderId="1151" xfId="0" applyFont="1" applyFill="1" applyBorder="1" applyAlignment="1" applyProtection="1">
      <alignment horizontal="left" vertical="center" wrapText="1"/>
      <protection locked="0"/>
    </xf>
    <xf numFmtId="0" fontId="132" fillId="2" borderId="478" xfId="15" quotePrefix="1" applyFont="1" applyFill="1" applyBorder="1" applyAlignment="1">
      <alignment horizontal="left" vertical="center" wrapText="1"/>
    </xf>
    <xf numFmtId="0" fontId="134" fillId="2" borderId="1009" xfId="0" applyFont="1" applyFill="1" applyBorder="1" applyAlignment="1" applyProtection="1">
      <alignment horizontal="center" vertical="center" wrapText="1"/>
    </xf>
    <xf numFmtId="0" fontId="134" fillId="2" borderId="1010" xfId="0" applyFont="1" applyFill="1" applyBorder="1" applyAlignment="1" applyProtection="1">
      <alignment horizontal="center" vertical="center" wrapText="1"/>
    </xf>
    <xf numFmtId="0" fontId="134" fillId="2" borderId="1147" xfId="0" applyFont="1" applyFill="1" applyBorder="1" applyAlignment="1" applyProtection="1">
      <alignment horizontal="left" vertical="center" wrapText="1"/>
      <protection locked="0"/>
    </xf>
    <xf numFmtId="0" fontId="134" fillId="2" borderId="1129" xfId="0" applyFont="1" applyFill="1" applyBorder="1" applyAlignment="1" applyProtection="1">
      <alignment horizontal="center" vertical="center" wrapText="1"/>
      <protection locked="0"/>
    </xf>
    <xf numFmtId="0" fontId="134" fillId="2" borderId="1133" xfId="0" applyFont="1" applyFill="1" applyBorder="1" applyAlignment="1" applyProtection="1">
      <alignment horizontal="center" vertical="center" wrapText="1"/>
      <protection locked="0"/>
    </xf>
    <xf numFmtId="0" fontId="134" fillId="2" borderId="1134" xfId="0" applyFont="1" applyFill="1" applyBorder="1" applyAlignment="1" applyProtection="1">
      <alignment horizontal="center" vertical="center" wrapText="1"/>
      <protection locked="0"/>
    </xf>
    <xf numFmtId="0" fontId="152" fillId="2" borderId="1149" xfId="15" applyFont="1" applyFill="1" applyBorder="1" applyAlignment="1" applyProtection="1">
      <alignment horizontal="center" vertical="center" wrapText="1"/>
      <protection locked="0"/>
    </xf>
    <xf numFmtId="0" fontId="152" fillId="2" borderId="985" xfId="15" applyFont="1" applyFill="1" applyBorder="1" applyAlignment="1" applyProtection="1">
      <alignment horizontal="center" vertical="center" wrapText="1"/>
      <protection locked="0"/>
    </xf>
    <xf numFmtId="0" fontId="152" fillId="2" borderId="654" xfId="15" applyFont="1" applyFill="1" applyBorder="1" applyAlignment="1" applyProtection="1">
      <alignment horizontal="center" vertical="center" wrapText="1"/>
      <protection locked="0"/>
    </xf>
    <xf numFmtId="0" fontId="177" fillId="2" borderId="579" xfId="0" applyNumberFormat="1" applyFont="1" applyFill="1" applyBorder="1" applyAlignment="1" applyProtection="1">
      <alignment horizontal="left" vertical="center" wrapText="1"/>
      <protection locked="0"/>
    </xf>
    <xf numFmtId="0" fontId="177" fillId="2" borderId="585" xfId="0" applyFont="1" applyFill="1" applyBorder="1" applyAlignment="1" applyProtection="1">
      <alignment horizontal="center" vertical="center"/>
    </xf>
    <xf numFmtId="0" fontId="177" fillId="2" borderId="586" xfId="0" applyFont="1" applyFill="1" applyBorder="1" applyAlignment="1" applyProtection="1">
      <alignment horizontal="center" vertical="center"/>
    </xf>
    <xf numFmtId="0" fontId="132" fillId="2" borderId="621" xfId="15" applyFont="1" applyFill="1" applyBorder="1" applyAlignment="1" applyProtection="1">
      <alignment horizontal="center" vertical="center" wrapText="1"/>
      <protection locked="0"/>
    </xf>
    <xf numFmtId="0" fontId="132" fillId="2" borderId="654" xfId="15" applyFont="1" applyFill="1" applyBorder="1" applyAlignment="1" applyProtection="1">
      <alignment horizontal="center" vertical="center" wrapText="1"/>
      <protection locked="0"/>
    </xf>
    <xf numFmtId="0" fontId="152" fillId="2" borderId="1127" xfId="15" applyFont="1" applyFill="1" applyBorder="1" applyAlignment="1" applyProtection="1">
      <alignment horizontal="center" vertical="center" wrapText="1"/>
    </xf>
    <xf numFmtId="0" fontId="152" fillId="2" borderId="1137" xfId="15" applyFont="1" applyFill="1" applyBorder="1" applyAlignment="1" applyProtection="1">
      <alignment horizontal="center" vertical="center" wrapText="1"/>
    </xf>
    <xf numFmtId="0" fontId="152" fillId="2" borderId="1139" xfId="15" applyFont="1" applyFill="1" applyBorder="1" applyAlignment="1" applyProtection="1">
      <alignment horizontal="center" vertical="center" wrapText="1"/>
    </xf>
    <xf numFmtId="0" fontId="152" fillId="2" borderId="1088" xfId="15" applyFont="1" applyFill="1" applyBorder="1" applyAlignment="1" applyProtection="1">
      <alignment horizontal="center" vertical="center" wrapText="1"/>
    </xf>
    <xf numFmtId="0" fontId="152" fillId="2" borderId="1089" xfId="15" applyFont="1" applyFill="1" applyBorder="1" applyAlignment="1" applyProtection="1">
      <alignment horizontal="center" vertical="center" wrapText="1"/>
    </xf>
    <xf numFmtId="0" fontId="152" fillId="2" borderId="1090" xfId="15" applyFont="1" applyFill="1" applyBorder="1" applyAlignment="1" applyProtection="1">
      <alignment horizontal="center" vertical="center" wrapText="1"/>
    </xf>
    <xf numFmtId="0" fontId="152" fillId="2" borderId="621" xfId="15" applyFont="1" applyFill="1" applyBorder="1" applyAlignment="1" applyProtection="1">
      <alignment horizontal="center" vertical="center" wrapText="1"/>
    </xf>
    <xf numFmtId="0" fontId="152" fillId="2" borderId="867" xfId="15" applyFont="1" applyFill="1" applyBorder="1" applyAlignment="1" applyProtection="1">
      <alignment horizontal="center" vertical="center" wrapText="1"/>
    </xf>
    <xf numFmtId="0" fontId="152" fillId="2" borderId="840" xfId="15" applyFont="1" applyFill="1" applyBorder="1" applyAlignment="1" applyProtection="1">
      <alignment horizontal="center" vertical="center" wrapText="1"/>
    </xf>
    <xf numFmtId="0" fontId="40" fillId="5" borderId="1089" xfId="15" quotePrefix="1" applyFont="1" applyFill="1" applyBorder="1" applyAlignment="1">
      <alignment horizontal="center" vertical="center" wrapText="1"/>
    </xf>
    <xf numFmtId="0" fontId="11" fillId="5" borderId="1129" xfId="13" quotePrefix="1" applyFont="1" applyFill="1" applyBorder="1" applyAlignment="1">
      <alignment horizontal="center" vertical="center" wrapText="1"/>
    </xf>
    <xf numFmtId="0" fontId="40" fillId="5" borderId="1143" xfId="13" quotePrefix="1" applyFont="1" applyFill="1" applyBorder="1" applyAlignment="1">
      <alignment horizontal="center" vertical="center" wrapText="1"/>
    </xf>
    <xf numFmtId="0" fontId="11" fillId="5" borderId="1144" xfId="13" quotePrefix="1" applyFont="1" applyFill="1" applyBorder="1" applyAlignment="1">
      <alignment horizontal="center" vertical="center" wrapText="1"/>
    </xf>
    <xf numFmtId="0" fontId="40" fillId="6" borderId="1127" xfId="15" quotePrefix="1" applyFont="1" applyFill="1" applyBorder="1" applyAlignment="1">
      <alignment horizontal="center" vertical="center" wrapText="1"/>
    </xf>
    <xf numFmtId="0" fontId="40" fillId="5" borderId="986" xfId="15" quotePrefix="1" applyFont="1" applyFill="1" applyBorder="1" applyAlignment="1">
      <alignment horizontal="center" vertical="center" wrapText="1"/>
    </xf>
    <xf numFmtId="0" fontId="40" fillId="6" borderId="1136" xfId="15" quotePrefix="1" applyFont="1" applyFill="1" applyBorder="1" applyAlignment="1">
      <alignment horizontal="center" vertical="center" wrapText="1"/>
    </xf>
    <xf numFmtId="0" fontId="40" fillId="6" borderId="1088" xfId="15" quotePrefix="1" applyFont="1" applyFill="1" applyBorder="1" applyAlignment="1">
      <alignment horizontal="center" vertical="center" wrapText="1"/>
    </xf>
    <xf numFmtId="0" fontId="40" fillId="6" borderId="1089" xfId="15" quotePrefix="1" applyFont="1" applyFill="1" applyBorder="1" applyAlignment="1">
      <alignment horizontal="center" vertical="center" wrapText="1"/>
    </xf>
    <xf numFmtId="0" fontId="40" fillId="6" borderId="1093" xfId="15" quotePrefix="1" applyFont="1" applyFill="1" applyBorder="1" applyAlignment="1">
      <alignment horizontal="center" vertical="center" wrapText="1"/>
    </xf>
    <xf numFmtId="0" fontId="40" fillId="6" borderId="985" xfId="15" quotePrefix="1" applyFont="1" applyFill="1" applyBorder="1" applyAlignment="1">
      <alignment horizontal="center" vertical="center" wrapText="1"/>
    </xf>
    <xf numFmtId="0" fontId="11" fillId="5" borderId="1129" xfId="15" quotePrefix="1" applyFont="1" applyFill="1" applyBorder="1" applyAlignment="1">
      <alignment horizontal="center" vertical="center" wrapText="1"/>
    </xf>
    <xf numFmtId="0" fontId="11" fillId="5" borderId="1150" xfId="15" quotePrefix="1" applyFont="1" applyFill="1" applyBorder="1" applyAlignment="1">
      <alignment horizontal="center" vertical="center" wrapText="1"/>
    </xf>
    <xf numFmtId="0" fontId="11" fillId="5" borderId="1147" xfId="13" quotePrefix="1" applyFont="1" applyFill="1" applyBorder="1" applyAlignment="1">
      <alignment horizontal="center" vertical="center" wrapText="1"/>
    </xf>
    <xf numFmtId="0" fontId="11" fillId="2" borderId="366" xfId="15" quotePrefix="1" applyFont="1" applyFill="1" applyBorder="1" applyAlignment="1">
      <alignment vertical="center" wrapText="1"/>
    </xf>
    <xf numFmtId="0" fontId="11" fillId="2" borderId="444" xfId="15" quotePrefix="1" applyFont="1" applyFill="1" applyBorder="1" applyAlignment="1">
      <alignment vertical="center" wrapText="1"/>
    </xf>
    <xf numFmtId="0" fontId="11" fillId="2" borderId="445" xfId="15" quotePrefix="1" applyFont="1" applyFill="1" applyBorder="1" applyAlignment="1">
      <alignment vertical="center" wrapText="1"/>
    </xf>
    <xf numFmtId="0" fontId="11" fillId="2" borderId="448" xfId="15" quotePrefix="1" applyFont="1" applyFill="1" applyBorder="1" applyAlignment="1">
      <alignment vertical="center" wrapText="1"/>
    </xf>
    <xf numFmtId="0" fontId="11" fillId="2" borderId="427" xfId="15" quotePrefix="1" applyFont="1" applyFill="1" applyBorder="1" applyAlignment="1">
      <alignment vertical="center" wrapText="1"/>
    </xf>
    <xf numFmtId="0" fontId="11" fillId="2" borderId="366" xfId="13" applyFont="1" applyFill="1" applyBorder="1" applyAlignment="1">
      <alignment vertical="center" wrapText="1"/>
    </xf>
    <xf numFmtId="0" fontId="11" fillId="2" borderId="612" xfId="13" applyFont="1" applyFill="1" applyBorder="1" applyAlignment="1">
      <alignment vertical="center" wrapText="1"/>
    </xf>
    <xf numFmtId="0" fontId="11" fillId="2" borderId="415" xfId="13" applyFont="1" applyFill="1" applyBorder="1" applyAlignment="1">
      <alignment vertical="center" wrapText="1"/>
    </xf>
    <xf numFmtId="0" fontId="40" fillId="2" borderId="985" xfId="15" applyFont="1" applyFill="1" applyBorder="1" applyAlignment="1">
      <alignment horizontal="center" vertical="center" wrapText="1"/>
    </xf>
    <xf numFmtId="0" fontId="40" fillId="2" borderId="969" xfId="15" applyFont="1" applyFill="1" applyBorder="1" applyAlignment="1">
      <alignment horizontal="center" vertical="center" wrapText="1"/>
    </xf>
    <xf numFmtId="0" fontId="40" fillId="2" borderId="979" xfId="15" applyFont="1" applyFill="1" applyBorder="1" applyAlignment="1">
      <alignment horizontal="center" vertical="center" wrapText="1"/>
    </xf>
    <xf numFmtId="0" fontId="40" fillId="2" borderId="1089" xfId="15" quotePrefix="1" applyFont="1" applyFill="1" applyBorder="1" applyAlignment="1">
      <alignment horizontal="center" vertical="center" wrapText="1"/>
    </xf>
    <xf numFmtId="0" fontId="11" fillId="2" borderId="501" xfId="13" applyFont="1" applyFill="1" applyBorder="1" applyAlignment="1">
      <alignment horizontal="center" vertical="center" wrapText="1"/>
    </xf>
    <xf numFmtId="0" fontId="11" fillId="2" borderId="612" xfId="13" applyFont="1" applyFill="1" applyBorder="1" applyAlignment="1">
      <alignment horizontal="center" vertical="center" wrapText="1"/>
    </xf>
    <xf numFmtId="0" fontId="64" fillId="2" borderId="985" xfId="15" quotePrefix="1" applyFont="1" applyFill="1" applyBorder="1" applyAlignment="1">
      <alignment horizontal="center" vertical="center" wrapText="1"/>
    </xf>
    <xf numFmtId="0" fontId="64" fillId="2" borderId="979" xfId="15" quotePrefix="1" applyFont="1" applyFill="1" applyBorder="1" applyAlignment="1">
      <alignment horizontal="center" vertical="center" wrapText="1"/>
    </xf>
    <xf numFmtId="0" fontId="64" fillId="2" borderId="1089" xfId="15" quotePrefix="1" applyFont="1" applyFill="1" applyBorder="1" applyAlignment="1">
      <alignment horizontal="center" vertical="center" wrapText="1"/>
    </xf>
    <xf numFmtId="0" fontId="11" fillId="2" borderId="546" xfId="13" applyFont="1" applyFill="1" applyBorder="1" applyAlignment="1">
      <alignment horizontal="center" vertical="center" wrapText="1"/>
    </xf>
    <xf numFmtId="0" fontId="11" fillId="2" borderId="603" xfId="13" applyFont="1" applyFill="1" applyBorder="1" applyAlignment="1">
      <alignment horizontal="center" vertical="center" wrapText="1"/>
    </xf>
    <xf numFmtId="0" fontId="11" fillId="2" borderId="947" xfId="13" applyFont="1" applyFill="1" applyBorder="1" applyAlignment="1">
      <alignment horizontal="center" vertical="center" wrapText="1"/>
    </xf>
    <xf numFmtId="0" fontId="11" fillId="2" borderId="1129" xfId="13" quotePrefix="1" applyFont="1" applyFill="1" applyBorder="1" applyAlignment="1">
      <alignment horizontal="center" vertical="center" wrapText="1"/>
    </xf>
    <xf numFmtId="0" fontId="11" fillId="2" borderId="605" xfId="13" applyFont="1" applyFill="1" applyBorder="1" applyAlignment="1">
      <alignment horizontal="center" vertical="center" wrapText="1"/>
    </xf>
    <xf numFmtId="0" fontId="11" fillId="2" borderId="604" xfId="13" applyFont="1" applyFill="1" applyBorder="1" applyAlignment="1">
      <alignment horizontal="center" vertical="center" wrapText="1"/>
    </xf>
    <xf numFmtId="0" fontId="11" fillId="2" borderId="947" xfId="11" applyFont="1" applyFill="1" applyBorder="1" applyAlignment="1">
      <alignment horizontal="center" vertical="center" textRotation="255" wrapText="1"/>
    </xf>
    <xf numFmtId="0" fontId="11" fillId="2" borderId="948" xfId="11" applyFont="1" applyFill="1" applyBorder="1" applyAlignment="1">
      <alignment horizontal="center" vertical="center" textRotation="255" wrapText="1"/>
    </xf>
    <xf numFmtId="0" fontId="11" fillId="2" borderId="942" xfId="11" applyFont="1" applyFill="1" applyBorder="1" applyAlignment="1">
      <alignment horizontal="center" vertical="center" textRotation="255" wrapText="1"/>
    </xf>
    <xf numFmtId="0" fontId="11" fillId="2" borderId="237" xfId="11" quotePrefix="1" applyFont="1" applyFill="1" applyBorder="1" applyAlignment="1">
      <alignment horizontal="center" vertical="center" textRotation="255" wrapText="1"/>
    </xf>
    <xf numFmtId="0" fontId="11" fillId="2" borderId="462" xfId="11" quotePrefix="1" applyFont="1" applyFill="1" applyBorder="1" applyAlignment="1">
      <alignment horizontal="center" vertical="center" textRotation="255" wrapText="1"/>
    </xf>
    <xf numFmtId="0" fontId="11" fillId="2" borderId="0" xfId="11" quotePrefix="1" applyFont="1" applyFill="1" applyAlignment="1">
      <alignment horizontal="center" vertical="center" textRotation="255" wrapText="1"/>
    </xf>
    <xf numFmtId="0" fontId="11" fillId="2" borderId="557" xfId="11" quotePrefix="1" applyFont="1" applyFill="1" applyBorder="1" applyAlignment="1">
      <alignment horizontal="center" vertical="center" textRotation="255" wrapText="1"/>
    </xf>
    <xf numFmtId="0" fontId="11" fillId="2" borderId="609" xfId="13" applyFont="1" applyFill="1" applyBorder="1" applyAlignment="1">
      <alignment horizontal="center" vertical="center" wrapText="1"/>
    </xf>
    <xf numFmtId="0" fontId="11" fillId="2" borderId="626" xfId="13" applyFont="1" applyFill="1" applyBorder="1" applyAlignment="1">
      <alignment horizontal="center" vertical="center" wrapText="1"/>
    </xf>
    <xf numFmtId="0" fontId="11" fillId="2" borderId="624" xfId="13" applyFont="1" applyFill="1" applyBorder="1" applyAlignment="1">
      <alignment horizontal="center" vertical="center" wrapText="1"/>
    </xf>
    <xf numFmtId="0" fontId="40" fillId="2" borderId="946" xfId="13" applyFont="1" applyFill="1" applyBorder="1" applyAlignment="1">
      <alignment horizontal="center" vertical="center" wrapText="1"/>
    </xf>
    <xf numFmtId="0" fontId="11" fillId="2" borderId="610" xfId="13" quotePrefix="1" applyFont="1" applyFill="1" applyBorder="1" applyAlignment="1">
      <alignment horizontal="center" vertical="center" wrapText="1"/>
    </xf>
    <xf numFmtId="0" fontId="40" fillId="2" borderId="986" xfId="15" quotePrefix="1" applyFont="1" applyFill="1" applyBorder="1" applyAlignment="1">
      <alignment horizontal="center" vertical="center" wrapText="1"/>
    </xf>
    <xf numFmtId="0" fontId="11" fillId="2" borderId="243" xfId="13" applyFont="1" applyFill="1" applyBorder="1" applyAlignment="1">
      <alignment horizontal="center" vertical="center" wrapText="1"/>
    </xf>
    <xf numFmtId="0" fontId="40" fillId="2" borderId="1088" xfId="15" quotePrefix="1" applyFont="1" applyFill="1" applyBorder="1" applyAlignment="1">
      <alignment horizontal="center" vertical="center" wrapText="1"/>
    </xf>
    <xf numFmtId="0" fontId="40" fillId="2" borderId="1093" xfId="15" quotePrefix="1" applyFont="1" applyFill="1" applyBorder="1" applyAlignment="1">
      <alignment horizontal="center" vertical="center" wrapText="1"/>
    </xf>
    <xf numFmtId="0" fontId="11" fillId="2" borderId="559" xfId="13" applyFont="1" applyFill="1" applyBorder="1" applyAlignment="1">
      <alignment horizontal="center" vertical="center" wrapText="1"/>
    </xf>
    <xf numFmtId="0" fontId="40" fillId="2" borderId="621" xfId="15" quotePrefix="1" applyFont="1" applyFill="1" applyBorder="1" applyAlignment="1">
      <alignment horizontal="center" vertical="center" wrapText="1"/>
    </xf>
    <xf numFmtId="0" fontId="40" fillId="2" borderId="867" xfId="15" quotePrefix="1" applyFont="1" applyFill="1" applyBorder="1" applyAlignment="1">
      <alignment horizontal="center" vertical="center" wrapText="1"/>
    </xf>
    <xf numFmtId="0" fontId="40" fillId="2" borderId="1140" xfId="15" quotePrefix="1" applyFont="1" applyFill="1" applyBorder="1" applyAlignment="1">
      <alignment horizontal="center" vertical="center" wrapText="1"/>
    </xf>
    <xf numFmtId="0" fontId="11" fillId="2" borderId="943" xfId="15" applyFont="1" applyFill="1" applyBorder="1" applyAlignment="1">
      <alignment horizontal="center" vertical="center" wrapText="1"/>
    </xf>
    <xf numFmtId="0" fontId="11" fillId="2" borderId="1129" xfId="15" quotePrefix="1" applyFont="1" applyFill="1" applyBorder="1" applyAlignment="1">
      <alignment horizontal="center" vertical="center" wrapText="1"/>
    </xf>
    <xf numFmtId="0" fontId="11" fillId="2" borderId="608" xfId="15" quotePrefix="1" applyFont="1" applyFill="1" applyBorder="1" applyAlignment="1">
      <alignment horizontal="center" vertical="center" wrapText="1"/>
    </xf>
    <xf numFmtId="0" fontId="11" fillId="2" borderId="610" xfId="15" quotePrefix="1" applyFont="1" applyFill="1" applyBorder="1" applyAlignment="1">
      <alignment horizontal="center" vertical="center" wrapText="1"/>
    </xf>
    <xf numFmtId="0" fontId="40" fillId="2" borderId="366" xfId="13" applyFont="1" applyFill="1" applyBorder="1" applyAlignment="1">
      <alignment horizontal="center" vertical="center" wrapText="1"/>
    </xf>
    <xf numFmtId="0" fontId="40" fillId="2" borderId="444" xfId="13" applyFont="1" applyFill="1" applyBorder="1" applyAlignment="1">
      <alignment horizontal="center" vertical="center" wrapText="1"/>
    </xf>
    <xf numFmtId="0" fontId="40" fillId="2" borderId="445" xfId="13" applyFont="1" applyFill="1" applyBorder="1" applyAlignment="1">
      <alignment horizontal="center" vertical="center" wrapText="1"/>
    </xf>
    <xf numFmtId="0" fontId="40" fillId="2" borderId="1049" xfId="13" quotePrefix="1" applyFont="1" applyFill="1" applyBorder="1" applyAlignment="1">
      <alignment horizontal="center" vertical="center" wrapText="1"/>
    </xf>
    <xf numFmtId="0" fontId="40" fillId="2" borderId="1010" xfId="13" quotePrefix="1" applyFont="1" applyFill="1" applyBorder="1" applyAlignment="1">
      <alignment horizontal="center" vertical="center" wrapText="1"/>
    </xf>
    <xf numFmtId="0" fontId="40" fillId="2" borderId="1146" xfId="13" quotePrefix="1" applyFont="1" applyFill="1" applyBorder="1" applyAlignment="1">
      <alignment horizontal="center" vertical="center" wrapText="1"/>
    </xf>
    <xf numFmtId="0" fontId="40" fillId="2" borderId="1127" xfId="13" quotePrefix="1" applyFont="1" applyFill="1" applyBorder="1" applyAlignment="1">
      <alignment horizontal="center" vertical="center" wrapText="1"/>
    </xf>
    <xf numFmtId="0" fontId="40" fillId="2" borderId="1137" xfId="13" quotePrefix="1" applyFont="1" applyFill="1" applyBorder="1" applyAlignment="1">
      <alignment horizontal="center" vertical="center" wrapText="1"/>
    </xf>
    <xf numFmtId="0" fontId="40" fillId="2" borderId="1138" xfId="13" quotePrefix="1" applyFont="1" applyFill="1" applyBorder="1" applyAlignment="1">
      <alignment horizontal="center" vertical="center" wrapText="1"/>
    </xf>
    <xf numFmtId="0" fontId="40" fillId="2" borderId="966" xfId="15" applyFont="1" applyFill="1" applyBorder="1" applyAlignment="1">
      <alignment horizontal="center" vertical="center" wrapText="1"/>
    </xf>
    <xf numFmtId="0" fontId="11" fillId="2" borderId="95" xfId="13" applyFont="1" applyFill="1" applyBorder="1" applyAlignment="1">
      <alignment horizontal="center" vertical="center" wrapText="1"/>
    </xf>
    <xf numFmtId="0" fontId="11" fillId="2" borderId="945" xfId="15" applyFont="1" applyFill="1" applyBorder="1" applyAlignment="1">
      <alignment horizontal="center" vertical="center" wrapText="1"/>
    </xf>
    <xf numFmtId="0" fontId="11" fillId="2" borderId="1150" xfId="15" quotePrefix="1" applyFont="1" applyFill="1" applyBorder="1" applyAlignment="1">
      <alignment horizontal="center" vertical="center" wrapText="1"/>
    </xf>
    <xf numFmtId="0" fontId="11" fillId="2" borderId="610" xfId="13" applyFont="1" applyFill="1" applyBorder="1" applyAlignment="1">
      <alignment horizontal="center" vertical="center" wrapText="1"/>
    </xf>
    <xf numFmtId="0" fontId="11" fillId="2" borderId="944" xfId="13" applyFont="1" applyFill="1" applyBorder="1" applyAlignment="1">
      <alignment horizontal="center" vertical="center" wrapText="1"/>
    </xf>
    <xf numFmtId="0" fontId="11" fillId="2" borderId="1147" xfId="13" quotePrefix="1" applyFont="1" applyFill="1" applyBorder="1" applyAlignment="1">
      <alignment horizontal="center" vertical="center" wrapText="1"/>
    </xf>
    <xf numFmtId="0" fontId="11" fillId="2" borderId="943" xfId="13" applyFont="1" applyFill="1" applyBorder="1" applyAlignment="1">
      <alignment horizontal="center" vertical="center" wrapText="1"/>
    </xf>
    <xf numFmtId="0" fontId="11" fillId="2" borderId="608" xfId="13" quotePrefix="1" applyFont="1" applyFill="1" applyBorder="1" applyAlignment="1">
      <alignment horizontal="center" vertical="center" wrapText="1"/>
    </xf>
    <xf numFmtId="0" fontId="178" fillId="2" borderId="610" xfId="13" applyFont="1" applyFill="1" applyBorder="1" applyAlignment="1">
      <alignment horizontal="center" vertical="center" wrapText="1"/>
    </xf>
    <xf numFmtId="0" fontId="179" fillId="2" borderId="943" xfId="0" applyFont="1" applyFill="1" applyBorder="1" applyAlignment="1">
      <alignment horizontal="center" vertical="center"/>
    </xf>
    <xf numFmtId="0" fontId="179" fillId="2" borderId="944" xfId="0" applyFont="1" applyFill="1" applyBorder="1" applyAlignment="1">
      <alignment horizontal="center" vertical="center"/>
    </xf>
    <xf numFmtId="0" fontId="180" fillId="2" borderId="1130" xfId="0" applyFont="1" applyFill="1" applyBorder="1" applyAlignment="1">
      <alignment horizontal="center" vertical="center"/>
    </xf>
    <xf numFmtId="0" fontId="180" fillId="2" borderId="1129" xfId="0" applyFont="1" applyFill="1" applyBorder="1" applyAlignment="1">
      <alignment horizontal="center" vertical="center"/>
    </xf>
    <xf numFmtId="0" fontId="180" fillId="2" borderId="608" xfId="0" applyFont="1" applyFill="1" applyBorder="1" applyAlignment="1">
      <alignment horizontal="center" vertical="center"/>
    </xf>
    <xf numFmtId="0" fontId="180" fillId="2" borderId="610" xfId="0" applyFont="1" applyFill="1" applyBorder="1" applyAlignment="1">
      <alignment horizontal="center" vertical="center"/>
    </xf>
    <xf numFmtId="0" fontId="40" fillId="2" borderId="1059" xfId="15" applyFont="1" applyFill="1" applyBorder="1" applyAlignment="1">
      <alignment horizontal="center" vertical="center" wrapText="1"/>
    </xf>
    <xf numFmtId="0" fontId="40" fillId="2" borderId="1010" xfId="15" applyFont="1" applyFill="1" applyBorder="1" applyAlignment="1">
      <alignment horizontal="center" vertical="center" wrapText="1"/>
    </xf>
    <xf numFmtId="0" fontId="40" fillId="2" borderId="1025" xfId="15" applyFont="1" applyFill="1" applyBorder="1" applyAlignment="1">
      <alignment horizontal="center" vertical="center" wrapText="1"/>
    </xf>
    <xf numFmtId="0" fontId="40" fillId="2" borderId="1009" xfId="15" quotePrefix="1" applyFont="1" applyFill="1" applyBorder="1" applyAlignment="1">
      <alignment horizontal="center" vertical="center" wrapText="1"/>
    </xf>
    <xf numFmtId="0" fontId="40" fillId="2" borderId="1010" xfId="15" quotePrefix="1" applyFont="1" applyFill="1" applyBorder="1" applyAlignment="1">
      <alignment horizontal="center" vertical="center" wrapText="1"/>
    </xf>
    <xf numFmtId="0" fontId="40" fillId="2" borderId="1025" xfId="15" quotePrefix="1" applyFont="1" applyFill="1" applyBorder="1" applyAlignment="1">
      <alignment horizontal="center" vertical="center" wrapText="1"/>
    </xf>
    <xf numFmtId="0" fontId="40" fillId="2" borderId="1030" xfId="15" quotePrefix="1" applyFont="1" applyFill="1" applyBorder="1" applyAlignment="1">
      <alignment horizontal="center" vertical="center" wrapText="1"/>
    </xf>
    <xf numFmtId="0" fontId="40" fillId="2" borderId="1049" xfId="15" quotePrefix="1" applyFont="1" applyFill="1" applyBorder="1" applyAlignment="1">
      <alignment horizontal="center" vertical="center" wrapText="1"/>
    </xf>
    <xf numFmtId="0" fontId="11" fillId="2" borderId="1059" xfId="13" applyFont="1" applyFill="1" applyBorder="1" applyAlignment="1">
      <alignment horizontal="center" vertical="center" wrapText="1"/>
    </xf>
    <xf numFmtId="0" fontId="11" fillId="2" borderId="1081" xfId="13" applyFont="1" applyFill="1" applyBorder="1" applyAlignment="1">
      <alignment horizontal="center" vertical="center" wrapText="1"/>
    </xf>
    <xf numFmtId="0" fontId="11" fillId="2" borderId="1030" xfId="13" applyFont="1" applyFill="1" applyBorder="1" applyAlignment="1">
      <alignment horizontal="center" vertical="center" wrapText="1"/>
    </xf>
    <xf numFmtId="0" fontId="40" fillId="2" borderId="1129" xfId="13" applyFont="1" applyFill="1" applyBorder="1" applyAlignment="1">
      <alignment horizontal="center" vertical="center" wrapText="1"/>
    </xf>
    <xf numFmtId="0" fontId="40" fillId="2" borderId="1133" xfId="13" applyFont="1" applyFill="1" applyBorder="1" applyAlignment="1">
      <alignment horizontal="center" vertical="center" wrapText="1"/>
    </xf>
    <xf numFmtId="0" fontId="11" fillId="2" borderId="1134" xfId="13" applyFont="1" applyFill="1" applyBorder="1" applyAlignment="1">
      <alignment horizontal="center" vertical="center" wrapText="1"/>
    </xf>
    <xf numFmtId="0" fontId="40" fillId="2" borderId="1130" xfId="13" quotePrefix="1" applyFont="1" applyFill="1" applyBorder="1" applyAlignment="1">
      <alignment horizontal="center" vertical="center" wrapText="1"/>
    </xf>
    <xf numFmtId="0" fontId="40" fillId="2" borderId="1133" xfId="13" quotePrefix="1" applyFont="1" applyFill="1" applyBorder="1" applyAlignment="1">
      <alignment horizontal="center" vertical="center" wrapText="1"/>
    </xf>
    <xf numFmtId="0" fontId="11" fillId="2" borderId="1134" xfId="13" quotePrefix="1" applyFont="1" applyFill="1" applyBorder="1" applyAlignment="1">
      <alignment horizontal="center" vertical="center" wrapText="1"/>
    </xf>
    <xf numFmtId="0" fontId="11" fillId="2" borderId="1135" xfId="13" quotePrefix="1" applyFont="1" applyFill="1" applyBorder="1" applyAlignment="1">
      <alignment horizontal="center" vertical="center" wrapText="1"/>
    </xf>
    <xf numFmtId="0" fontId="40" fillId="2" borderId="1129" xfId="13" quotePrefix="1" applyFont="1" applyFill="1" applyBorder="1" applyAlignment="1">
      <alignment horizontal="center" vertical="center" wrapText="1"/>
    </xf>
    <xf numFmtId="0" fontId="11" fillId="2" borderId="1150" xfId="13" quotePrefix="1" applyFont="1" applyFill="1" applyBorder="1" applyAlignment="1">
      <alignment horizontal="center" vertical="center" wrapText="1"/>
    </xf>
    <xf numFmtId="0" fontId="11" fillId="2" borderId="1131" xfId="13" quotePrefix="1" applyFont="1" applyFill="1" applyBorder="1" applyAlignment="1">
      <alignment horizontal="center" vertical="center" wrapText="1"/>
    </xf>
    <xf numFmtId="0" fontId="40" fillId="0" borderId="1127" xfId="15" quotePrefix="1" applyFont="1" applyFill="1" applyBorder="1" applyAlignment="1">
      <alignment horizontal="center" vertical="center" wrapText="1"/>
    </xf>
    <xf numFmtId="0" fontId="40" fillId="0" borderId="1136" xfId="15" quotePrefix="1" applyFont="1" applyFill="1" applyBorder="1" applyAlignment="1">
      <alignment horizontal="center" vertical="center" wrapText="1"/>
    </xf>
    <xf numFmtId="0" fontId="40" fillId="0" borderId="1040" xfId="15" quotePrefix="1" applyFont="1" applyFill="1" applyBorder="1" applyAlignment="1">
      <alignment horizontal="center" vertical="center" wrapText="1"/>
    </xf>
    <xf numFmtId="0" fontId="40" fillId="0" borderId="1009" xfId="15" quotePrefix="1" applyFont="1" applyFill="1" applyBorder="1" applyAlignment="1">
      <alignment horizontal="center" vertical="center" wrapText="1"/>
    </xf>
    <xf numFmtId="0" fontId="40" fillId="0" borderId="1049" xfId="15" quotePrefix="1" applyFont="1" applyFill="1" applyBorder="1" applyAlignment="1">
      <alignment horizontal="center" vertical="center" wrapText="1"/>
    </xf>
    <xf numFmtId="0" fontId="40" fillId="0" borderId="1030" xfId="15" quotePrefix="1" applyFont="1" applyFill="1" applyBorder="1" applyAlignment="1">
      <alignment horizontal="center" vertical="center" wrapText="1"/>
    </xf>
    <xf numFmtId="0" fontId="11" fillId="0" borderId="1129" xfId="13" quotePrefix="1" applyFont="1" applyFill="1" applyBorder="1" applyAlignment="1">
      <alignment horizontal="center" vertical="center" wrapText="1"/>
    </xf>
    <xf numFmtId="0" fontId="11" fillId="0" borderId="1133" xfId="13" quotePrefix="1" applyFont="1" applyFill="1" applyBorder="1" applyAlignment="1">
      <alignment horizontal="center" vertical="center" wrapText="1"/>
    </xf>
    <xf numFmtId="0" fontId="11" fillId="0" borderId="1134" xfId="13" quotePrefix="1" applyFont="1" applyFill="1" applyBorder="1" applyAlignment="1">
      <alignment horizontal="center" vertical="center" wrapText="1"/>
    </xf>
    <xf numFmtId="0" fontId="11" fillId="0" borderId="1130" xfId="13" quotePrefix="1" applyFont="1" applyFill="1" applyBorder="1" applyAlignment="1">
      <alignment horizontal="center" vertical="center" wrapText="1"/>
    </xf>
    <xf numFmtId="0" fontId="11" fillId="0" borderId="1135" xfId="13" quotePrefix="1" applyFont="1" applyFill="1" applyBorder="1" applyAlignment="1">
      <alignment horizontal="center" vertical="center" wrapText="1"/>
    </xf>
    <xf numFmtId="0" fontId="11" fillId="0" borderId="1142" xfId="13" quotePrefix="1" applyFont="1" applyFill="1" applyBorder="1" applyAlignment="1">
      <alignment horizontal="center" vertical="center" wrapText="1"/>
    </xf>
    <xf numFmtId="0" fontId="11" fillId="0" borderId="1143" xfId="13" quotePrefix="1" applyFont="1" applyFill="1" applyBorder="1" applyAlignment="1">
      <alignment horizontal="center" vertical="center" wrapText="1"/>
    </xf>
    <xf numFmtId="0" fontId="11" fillId="0" borderId="1144" xfId="13" quotePrefix="1" applyFont="1" applyFill="1" applyBorder="1" applyAlignment="1">
      <alignment horizontal="center" vertical="center" wrapText="1"/>
    </xf>
    <xf numFmtId="0" fontId="40" fillId="0" borderId="1129" xfId="13" quotePrefix="1" applyFont="1" applyFill="1" applyBorder="1" applyAlignment="1">
      <alignment horizontal="center" vertical="center" wrapText="1"/>
    </xf>
    <xf numFmtId="0" fontId="40" fillId="0" borderId="1133" xfId="13" quotePrefix="1" applyFont="1" applyFill="1" applyBorder="1" applyAlignment="1">
      <alignment horizontal="center" vertical="center" wrapText="1"/>
    </xf>
    <xf numFmtId="0" fontId="40" fillId="0" borderId="1130" xfId="13" quotePrefix="1" applyFont="1" applyFill="1" applyBorder="1" applyAlignment="1">
      <alignment horizontal="center" vertical="center" wrapText="1"/>
    </xf>
    <xf numFmtId="0" fontId="57" fillId="0" borderId="88" xfId="0" applyFont="1" applyFill="1" applyBorder="1" applyAlignment="1">
      <alignment horizontal="center" vertical="center"/>
    </xf>
    <xf numFmtId="0" fontId="40" fillId="0" borderId="77" xfId="15" quotePrefix="1" applyFont="1" applyFill="1" applyBorder="1" applyAlignment="1">
      <alignment horizontal="center" vertical="center" wrapText="1"/>
    </xf>
    <xf numFmtId="0" fontId="57" fillId="0" borderId="1088" xfId="0" applyFont="1" applyFill="1" applyBorder="1" applyAlignment="1">
      <alignment horizontal="center" vertical="center"/>
    </xf>
    <xf numFmtId="0" fontId="57" fillId="0" borderId="1089" xfId="0" applyFont="1" applyFill="1" applyBorder="1" applyAlignment="1">
      <alignment horizontal="center" vertical="center"/>
    </xf>
    <xf numFmtId="0" fontId="40" fillId="0" borderId="1090" xfId="15" quotePrefix="1" applyFont="1" applyFill="1" applyBorder="1" applyAlignment="1">
      <alignment horizontal="center" vertical="center" wrapText="1"/>
    </xf>
    <xf numFmtId="0" fontId="40" fillId="0" borderId="1091" xfId="15" quotePrefix="1" applyFont="1" applyFill="1" applyBorder="1" applyAlignment="1">
      <alignment horizontal="center" vertical="center" wrapText="1"/>
    </xf>
    <xf numFmtId="0" fontId="40" fillId="0" borderId="840" xfId="15" quotePrefix="1" applyFont="1" applyFill="1" applyBorder="1" applyAlignment="1">
      <alignment horizontal="center" vertical="center" wrapText="1"/>
    </xf>
    <xf numFmtId="0" fontId="11" fillId="0" borderId="1128" xfId="13" quotePrefix="1" applyFont="1" applyFill="1" applyBorder="1" applyAlignment="1">
      <alignment horizontal="center" vertical="center" wrapText="1"/>
    </xf>
    <xf numFmtId="0" fontId="40" fillId="0" borderId="1127" xfId="13" quotePrefix="1" applyFont="1" applyFill="1" applyBorder="1" applyAlignment="1">
      <alignment horizontal="center" vertical="center" wrapText="1"/>
    </xf>
    <xf numFmtId="0" fontId="40" fillId="0" borderId="1136" xfId="13" quotePrefix="1" applyFont="1" applyFill="1" applyBorder="1" applyAlignment="1">
      <alignment horizontal="center" vertical="center" wrapText="1"/>
    </xf>
    <xf numFmtId="0" fontId="40" fillId="0" borderId="1040" xfId="13" quotePrefix="1" applyFont="1" applyFill="1" applyBorder="1" applyAlignment="1">
      <alignment horizontal="center" vertical="center" wrapText="1"/>
    </xf>
    <xf numFmtId="0" fontId="40" fillId="0" borderId="1145" xfId="13" quotePrefix="1" applyFont="1" applyFill="1" applyBorder="1" applyAlignment="1">
      <alignment horizontal="center" vertical="center" wrapText="1"/>
    </xf>
    <xf numFmtId="0" fontId="40" fillId="0" borderId="44" xfId="15" quotePrefix="1" applyFont="1" applyFill="1" applyBorder="1" applyAlignment="1">
      <alignment horizontal="center" vertical="center" wrapText="1"/>
    </xf>
    <xf numFmtId="0" fontId="34" fillId="0" borderId="88" xfId="0" applyFont="1" applyFill="1" applyBorder="1" applyAlignment="1">
      <alignment horizontal="center" vertical="center"/>
    </xf>
    <xf numFmtId="0" fontId="57" fillId="0" borderId="1093" xfId="0" applyFont="1" applyFill="1" applyBorder="1" applyAlignment="1">
      <alignment horizontal="center" vertical="center"/>
    </xf>
    <xf numFmtId="0" fontId="34" fillId="0" borderId="1093" xfId="0" applyFont="1" applyFill="1" applyBorder="1" applyAlignment="1">
      <alignment horizontal="center" vertical="center"/>
    </xf>
    <xf numFmtId="0" fontId="34" fillId="0" borderId="1089" xfId="0" applyFont="1" applyFill="1" applyBorder="1" applyAlignment="1">
      <alignment horizontal="center" vertical="center"/>
    </xf>
    <xf numFmtId="0" fontId="41" fillId="0" borderId="88" xfId="0" applyFont="1" applyFill="1" applyBorder="1" applyAlignment="1">
      <alignment horizontal="center" vertical="center" wrapText="1"/>
    </xf>
    <xf numFmtId="0" fontId="41" fillId="0" borderId="77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0" fontId="131" fillId="5" borderId="971" xfId="0" applyFont="1" applyFill="1" applyBorder="1" applyAlignment="1">
      <alignment horizontal="center" vertical="center"/>
    </xf>
    <xf numFmtId="0" fontId="131" fillId="5" borderId="1000" xfId="0" applyFont="1" applyFill="1" applyBorder="1" applyAlignment="1">
      <alignment horizontal="center" vertical="center"/>
    </xf>
    <xf numFmtId="0" fontId="131" fillId="5" borderId="1006" xfId="0" applyFont="1" applyFill="1" applyBorder="1" applyAlignment="1">
      <alignment horizontal="center" vertical="center"/>
    </xf>
    <xf numFmtId="0" fontId="131" fillId="5" borderId="1004" xfId="0" applyFont="1" applyFill="1" applyBorder="1" applyAlignment="1">
      <alignment horizontal="center" vertical="center"/>
    </xf>
    <xf numFmtId="0" fontId="131" fillId="5" borderId="1001" xfId="0" applyFont="1" applyFill="1" applyBorder="1" applyAlignment="1">
      <alignment horizontal="center" vertical="center"/>
    </xf>
    <xf numFmtId="0" fontId="137" fillId="5" borderId="971" xfId="0" applyFont="1" applyFill="1" applyBorder="1" applyAlignment="1">
      <alignment horizontal="center" vertical="center"/>
    </xf>
    <xf numFmtId="0" fontId="41" fillId="0" borderId="1129" xfId="0" applyFont="1" applyFill="1" applyBorder="1" applyAlignment="1">
      <alignment horizontal="center" vertical="center" wrapText="1"/>
    </xf>
    <xf numFmtId="0" fontId="41" fillId="0" borderId="1133" xfId="0" applyFont="1" applyFill="1" applyBorder="1" applyAlignment="1">
      <alignment horizontal="center" vertical="center" wrapText="1"/>
    </xf>
    <xf numFmtId="0" fontId="41" fillId="0" borderId="1135" xfId="0" applyFont="1" applyFill="1" applyBorder="1" applyAlignment="1">
      <alignment horizontal="center" vertical="center" wrapText="1"/>
    </xf>
    <xf numFmtId="0" fontId="41" fillId="0" borderId="1134" xfId="0" applyFont="1" applyFill="1" applyBorder="1" applyAlignment="1">
      <alignment horizontal="center" vertical="center" wrapText="1"/>
    </xf>
    <xf numFmtId="0" fontId="41" fillId="0" borderId="1130" xfId="0" applyFont="1" applyFill="1" applyBorder="1" applyAlignment="1">
      <alignment horizontal="center" vertical="center" wrapText="1"/>
    </xf>
    <xf numFmtId="0" fontId="61" fillId="2" borderId="608" xfId="11" quotePrefix="1" applyFont="1" applyFill="1" applyBorder="1" applyAlignment="1">
      <alignment horizontal="center" vertical="center" wrapText="1"/>
    </xf>
    <xf numFmtId="0" fontId="61" fillId="2" borderId="610" xfId="11" quotePrefix="1" applyFont="1" applyFill="1" applyBorder="1" applyAlignment="1">
      <alignment horizontal="center" vertical="center" wrapText="1"/>
    </xf>
    <xf numFmtId="0" fontId="40" fillId="2" borderId="162" xfId="15" quotePrefix="1" applyFont="1" applyFill="1" applyBorder="1" applyAlignment="1">
      <alignment horizontal="center" vertical="center" wrapText="1"/>
    </xf>
    <xf numFmtId="0" fontId="40" fillId="2" borderId="946" xfId="15" applyFont="1" applyFill="1" applyBorder="1" applyAlignment="1">
      <alignment horizontal="center" vertical="center" wrapText="1"/>
    </xf>
    <xf numFmtId="0" fontId="40" fillId="2" borderId="962" xfId="15" applyFont="1" applyFill="1" applyBorder="1" applyAlignment="1">
      <alignment horizontal="center" vertical="center" wrapText="1"/>
    </xf>
    <xf numFmtId="0" fontId="40" fillId="2" borderId="366" xfId="15" applyFont="1" applyFill="1" applyBorder="1" applyAlignment="1">
      <alignment horizontal="center" vertical="center" wrapText="1"/>
    </xf>
    <xf numFmtId="0" fontId="40" fillId="2" borderId="912" xfId="15" applyFont="1" applyFill="1" applyBorder="1" applyAlignment="1">
      <alignment horizontal="center" vertical="center" wrapText="1"/>
    </xf>
    <xf numFmtId="0" fontId="11" fillId="2" borderId="952" xfId="13" applyFont="1" applyFill="1" applyBorder="1" applyAlignment="1">
      <alignment horizontal="center" vertical="center" wrapText="1"/>
    </xf>
    <xf numFmtId="0" fontId="11" fillId="2" borderId="953" xfId="13" applyFont="1" applyFill="1" applyBorder="1" applyAlignment="1">
      <alignment horizontal="center" vertical="center" wrapText="1"/>
    </xf>
    <xf numFmtId="0" fontId="11" fillId="2" borderId="1004" xfId="13" applyFont="1" applyFill="1" applyBorder="1" applyAlignment="1">
      <alignment horizontal="center" vertical="center" wrapText="1"/>
    </xf>
    <xf numFmtId="0" fontId="11" fillId="2" borderId="1000" xfId="13" applyFont="1" applyFill="1" applyBorder="1" applyAlignment="1">
      <alignment horizontal="center" vertical="center" wrapText="1"/>
    </xf>
    <xf numFmtId="0" fontId="11" fillId="2" borderId="1001" xfId="13" applyFont="1" applyFill="1" applyBorder="1" applyAlignment="1">
      <alignment horizontal="center" vertical="center" wrapText="1"/>
    </xf>
    <xf numFmtId="0" fontId="40" fillId="2" borderId="943" xfId="13" applyFont="1" applyFill="1" applyBorder="1" applyAlignment="1">
      <alignment horizontal="center" vertical="center" wrapText="1"/>
    </xf>
    <xf numFmtId="0" fontId="40" fillId="2" borderId="952" xfId="13" applyFont="1" applyFill="1" applyBorder="1" applyAlignment="1">
      <alignment horizontal="center" vertical="center" wrapText="1"/>
    </xf>
    <xf numFmtId="0" fontId="11" fillId="2" borderId="954" xfId="13" applyFont="1" applyFill="1" applyBorder="1" applyAlignment="1">
      <alignment horizontal="center" vertical="center" wrapText="1"/>
    </xf>
    <xf numFmtId="0" fontId="40" fillId="2" borderId="956" xfId="15" applyFont="1" applyFill="1" applyBorder="1" applyAlignment="1">
      <alignment horizontal="center" vertical="center" wrapText="1"/>
    </xf>
    <xf numFmtId="0" fontId="57" fillId="2" borderId="963" xfId="0" applyFont="1" applyFill="1" applyBorder="1" applyAlignment="1">
      <alignment horizontal="center" vertical="center"/>
    </xf>
    <xf numFmtId="0" fontId="57" fillId="2" borderId="969" xfId="0" applyFont="1" applyFill="1" applyBorder="1" applyAlignment="1">
      <alignment horizontal="center" vertical="center"/>
    </xf>
    <xf numFmtId="0" fontId="40" fillId="2" borderId="970" xfId="15" applyFont="1" applyFill="1" applyBorder="1" applyAlignment="1">
      <alignment horizontal="center" vertical="center" wrapText="1"/>
    </xf>
    <xf numFmtId="0" fontId="40" fillId="2" borderId="163" xfId="15" applyFont="1" applyFill="1" applyBorder="1" applyAlignment="1">
      <alignment horizontal="center" vertical="center" wrapText="1"/>
    </xf>
    <xf numFmtId="0" fontId="40" fillId="2" borderId="629" xfId="15" applyFont="1" applyFill="1" applyBorder="1" applyAlignment="1">
      <alignment horizontal="center" vertical="center" wrapText="1"/>
    </xf>
    <xf numFmtId="0" fontId="40" fillId="2" borderId="962" xfId="13" applyFont="1" applyFill="1" applyBorder="1" applyAlignment="1">
      <alignment horizontal="center" vertical="center" wrapText="1"/>
    </xf>
    <xf numFmtId="0" fontId="40" fillId="2" borderId="978" xfId="13" applyFont="1" applyFill="1" applyBorder="1" applyAlignment="1">
      <alignment horizontal="center" vertical="center" wrapText="1"/>
    </xf>
    <xf numFmtId="0" fontId="40" fillId="2" borderId="210" xfId="15" applyFont="1" applyFill="1" applyBorder="1" applyAlignment="1">
      <alignment horizontal="center" vertical="center" wrapText="1"/>
    </xf>
    <xf numFmtId="0" fontId="40" fillId="2" borderId="967" xfId="15" applyFont="1" applyFill="1" applyBorder="1" applyAlignment="1">
      <alignment horizontal="center" vertical="center" wrapText="1"/>
    </xf>
    <xf numFmtId="0" fontId="11" fillId="2" borderId="945" xfId="13" applyFont="1" applyFill="1" applyBorder="1" applyAlignment="1">
      <alignment horizontal="center" vertical="center" wrapText="1"/>
    </xf>
    <xf numFmtId="0" fontId="41" fillId="2" borderId="480" xfId="0" applyFont="1" applyFill="1" applyBorder="1" applyAlignment="1">
      <alignment horizontal="center" vertical="center" wrapText="1"/>
    </xf>
    <xf numFmtId="0" fontId="41" fillId="2" borderId="943" xfId="0" applyFont="1" applyFill="1" applyBorder="1" applyAlignment="1">
      <alignment horizontal="center" vertical="center" wrapText="1"/>
    </xf>
    <xf numFmtId="0" fontId="41" fillId="2" borderId="952" xfId="0" applyFont="1" applyFill="1" applyBorder="1" applyAlignment="1">
      <alignment horizontal="center" vertical="center" wrapText="1"/>
    </xf>
    <xf numFmtId="0" fontId="41" fillId="2" borderId="953" xfId="0" applyFont="1" applyFill="1" applyBorder="1" applyAlignment="1">
      <alignment horizontal="center" vertical="center" wrapText="1"/>
    </xf>
    <xf numFmtId="0" fontId="137" fillId="2" borderId="943" xfId="0" applyFont="1" applyFill="1" applyBorder="1" applyAlignment="1">
      <alignment horizontal="center" vertical="center"/>
    </xf>
    <xf numFmtId="0" fontId="137" fillId="2" borderId="952" xfId="0" applyFont="1" applyFill="1" applyBorder="1" applyAlignment="1">
      <alignment horizontal="center" vertical="center"/>
    </xf>
    <xf numFmtId="0" fontId="137" fillId="2" borderId="953" xfId="0" applyFont="1" applyFill="1" applyBorder="1" applyAlignment="1">
      <alignment horizontal="center" vertical="center"/>
    </xf>
    <xf numFmtId="0" fontId="36" fillId="5" borderId="1129" xfId="11" quotePrefix="1" applyFont="1" applyFill="1" applyBorder="1" applyAlignment="1">
      <alignment horizontal="center" vertical="center" wrapText="1"/>
    </xf>
    <xf numFmtId="0" fontId="37" fillId="5" borderId="1129" xfId="11" quotePrefix="1" applyFont="1" applyFill="1" applyBorder="1" applyAlignment="1">
      <alignment horizontal="center" vertical="center" wrapText="1"/>
    </xf>
    <xf numFmtId="0" fontId="38" fillId="5" borderId="1147" xfId="11" quotePrefix="1" applyFont="1" applyFill="1" applyBorder="1" applyAlignment="1">
      <alignment horizontal="center" vertical="center" wrapText="1"/>
    </xf>
    <xf numFmtId="0" fontId="11" fillId="5" borderId="1133" xfId="15" quotePrefix="1" applyFont="1" applyFill="1" applyBorder="1" applyAlignment="1">
      <alignment horizontal="center" vertical="center" wrapText="1"/>
    </xf>
    <xf numFmtId="0" fontId="40" fillId="5" borderId="1134" xfId="15" quotePrefix="1" applyFont="1" applyFill="1" applyBorder="1" applyAlignment="1">
      <alignment horizontal="center" vertical="center" wrapText="1"/>
    </xf>
    <xf numFmtId="0" fontId="40" fillId="5" borderId="1135" xfId="15" quotePrefix="1" applyFont="1" applyFill="1" applyBorder="1" applyAlignment="1">
      <alignment horizontal="center" vertical="center" wrapText="1"/>
    </xf>
    <xf numFmtId="0" fontId="131" fillId="5" borderId="1129" xfId="0" applyFont="1" applyFill="1" applyBorder="1" applyAlignment="1">
      <alignment horizontal="center" vertical="center" wrapText="1"/>
    </xf>
    <xf numFmtId="0" fontId="131" fillId="5" borderId="1133" xfId="0" applyFont="1" applyFill="1" applyBorder="1" applyAlignment="1">
      <alignment horizontal="center" vertical="center" wrapText="1"/>
    </xf>
    <xf numFmtId="0" fontId="131" fillId="5" borderId="1134" xfId="0" applyFont="1" applyFill="1" applyBorder="1" applyAlignment="1">
      <alignment horizontal="center" vertical="center" wrapText="1"/>
    </xf>
    <xf numFmtId="0" fontId="40" fillId="5" borderId="1128" xfId="15" quotePrefix="1" applyFont="1" applyFill="1" applyBorder="1" applyAlignment="1">
      <alignment horizontal="center" vertical="center" wrapText="1"/>
    </xf>
    <xf numFmtId="0" fontId="40" fillId="5" borderId="1143" xfId="15" quotePrefix="1" applyFont="1" applyFill="1" applyBorder="1" applyAlignment="1">
      <alignment horizontal="center" vertical="center" wrapText="1"/>
    </xf>
    <xf numFmtId="0" fontId="40" fillId="5" borderId="1127" xfId="15" quotePrefix="1" applyFont="1" applyFill="1" applyBorder="1" applyAlignment="1">
      <alignment horizontal="center" vertical="center" wrapText="1"/>
    </xf>
    <xf numFmtId="0" fontId="40" fillId="5" borderId="1137" xfId="15" quotePrefix="1" applyFont="1" applyFill="1" applyBorder="1" applyAlignment="1">
      <alignment horizontal="center" vertical="center" wrapText="1"/>
    </xf>
    <xf numFmtId="0" fontId="40" fillId="5" borderId="1049" xfId="15" quotePrefix="1" applyFont="1" applyFill="1" applyBorder="1" applyAlignment="1">
      <alignment horizontal="center" vertical="center" wrapText="1"/>
    </xf>
    <xf numFmtId="0" fontId="131" fillId="5" borderId="1009" xfId="0" applyFont="1" applyFill="1" applyBorder="1" applyAlignment="1">
      <alignment horizontal="center" vertical="center" wrapText="1"/>
    </xf>
    <xf numFmtId="0" fontId="40" fillId="5" borderId="1088" xfId="15" quotePrefix="1" applyFont="1" applyFill="1" applyBorder="1" applyAlignment="1">
      <alignment horizontal="center" vertical="center" wrapText="1"/>
    </xf>
    <xf numFmtId="0" fontId="131" fillId="5" borderId="1002" xfId="0" applyFont="1" applyFill="1" applyBorder="1" applyAlignment="1">
      <alignment horizontal="center" vertical="center" wrapText="1"/>
    </xf>
    <xf numFmtId="0" fontId="40" fillId="5" borderId="985" xfId="15" quotePrefix="1" applyFont="1" applyFill="1" applyBorder="1" applyAlignment="1">
      <alignment vertical="center" wrapText="1"/>
    </xf>
    <xf numFmtId="0" fontId="131" fillId="5" borderId="1088" xfId="0" applyFont="1" applyFill="1" applyBorder="1" applyAlignment="1">
      <alignment horizontal="center" vertical="center" wrapText="1"/>
    </xf>
    <xf numFmtId="0" fontId="40" fillId="5" borderId="1081" xfId="15" applyFont="1" applyFill="1" applyBorder="1" applyAlignment="1">
      <alignment vertical="center" wrapText="1"/>
    </xf>
    <xf numFmtId="0" fontId="149" fillId="5" borderId="1081" xfId="3" applyFont="1" applyFill="1" applyBorder="1" applyAlignment="1">
      <alignment vertical="center" wrapText="1"/>
    </xf>
    <xf numFmtId="0" fontId="40" fillId="5" borderId="972" xfId="15" applyFont="1" applyFill="1" applyBorder="1" applyAlignment="1">
      <alignment vertical="center" wrapText="1"/>
    </xf>
    <xf numFmtId="0" fontId="149" fillId="5" borderId="1098" xfId="3" applyFont="1" applyFill="1" applyBorder="1" applyAlignment="1">
      <alignment vertical="center" wrapText="1"/>
    </xf>
    <xf numFmtId="0" fontId="40" fillId="5" borderId="1098" xfId="15" applyFont="1" applyFill="1" applyBorder="1" applyAlignment="1">
      <alignment vertical="center" wrapText="1"/>
    </xf>
    <xf numFmtId="0" fontId="40" fillId="5" borderId="478" xfId="15" quotePrefix="1" applyFont="1" applyFill="1" applyBorder="1" applyAlignment="1">
      <alignment vertical="center" wrapText="1"/>
    </xf>
    <xf numFmtId="0" fontId="131" fillId="5" borderId="1151" xfId="0" applyFont="1" applyFill="1" applyBorder="1" applyAlignment="1">
      <alignment horizontal="left" vertical="center" wrapText="1"/>
    </xf>
    <xf numFmtId="0" fontId="11" fillId="5" borderId="1128" xfId="13" quotePrefix="1" applyFont="1" applyFill="1" applyBorder="1" applyAlignment="1">
      <alignment horizontal="center" vertical="center" wrapText="1"/>
    </xf>
    <xf numFmtId="0" fontId="11" fillId="5" borderId="1142" xfId="13" quotePrefix="1" applyFont="1" applyFill="1" applyBorder="1" applyAlignment="1">
      <alignment horizontal="center" vertical="center" wrapText="1"/>
    </xf>
    <xf numFmtId="0" fontId="11" fillId="5" borderId="1153" xfId="13" quotePrefix="1" applyFont="1" applyFill="1" applyBorder="1" applyAlignment="1">
      <alignment horizontal="center" vertical="center" wrapText="1"/>
    </xf>
    <xf numFmtId="0" fontId="11" fillId="5" borderId="1151" xfId="13" quotePrefix="1" applyFont="1" applyFill="1" applyBorder="1" applyAlignment="1">
      <alignment horizontal="center" vertical="center" wrapText="1"/>
    </xf>
    <xf numFmtId="0" fontId="11" fillId="5" borderId="1154" xfId="13" quotePrefix="1" applyFont="1" applyFill="1" applyBorder="1" applyAlignment="1">
      <alignment horizontal="center" vertical="center" wrapText="1"/>
    </xf>
    <xf numFmtId="0" fontId="43" fillId="5" borderId="1151" xfId="0" applyFont="1" applyFill="1" applyBorder="1" applyAlignment="1">
      <alignment horizontal="left" vertical="center" wrapText="1"/>
    </xf>
    <xf numFmtId="0" fontId="11" fillId="5" borderId="1143" xfId="13" quotePrefix="1" applyFont="1" applyFill="1" applyBorder="1" applyAlignment="1">
      <alignment horizontal="center" vertical="center" wrapText="1"/>
    </xf>
    <xf numFmtId="0" fontId="40" fillId="5" borderId="1154" xfId="13" quotePrefix="1" applyFont="1" applyFill="1" applyBorder="1" applyAlignment="1">
      <alignment horizontal="center" vertical="center" wrapText="1"/>
    </xf>
    <xf numFmtId="0" fontId="40" fillId="5" borderId="1139" xfId="15" quotePrefix="1" applyFont="1" applyFill="1" applyBorder="1" applyAlignment="1">
      <alignment horizontal="center" vertical="center" wrapText="1"/>
    </xf>
    <xf numFmtId="0" fontId="131" fillId="5" borderId="1127" xfId="0" applyFont="1" applyFill="1" applyBorder="1" applyAlignment="1">
      <alignment horizontal="center" vertical="center" wrapText="1"/>
    </xf>
    <xf numFmtId="0" fontId="131" fillId="5" borderId="1136" xfId="0" applyFont="1" applyFill="1" applyBorder="1" applyAlignment="1">
      <alignment horizontal="center" vertical="center" wrapText="1"/>
    </xf>
    <xf numFmtId="0" fontId="131" fillId="5" borderId="1139" xfId="0" applyFont="1" applyFill="1" applyBorder="1" applyAlignment="1">
      <alignment horizontal="center" vertical="center" wrapText="1"/>
    </xf>
    <xf numFmtId="0" fontId="40" fillId="5" borderId="1090" xfId="15" quotePrefix="1" applyFont="1" applyFill="1" applyBorder="1" applyAlignment="1">
      <alignment horizontal="center" vertical="center" wrapText="1"/>
    </xf>
    <xf numFmtId="0" fontId="131" fillId="5" borderId="426" xfId="0" applyFont="1" applyFill="1" applyBorder="1" applyAlignment="1">
      <alignment horizontal="center" vertical="center" wrapText="1"/>
    </xf>
    <xf numFmtId="0" fontId="131" fillId="5" borderId="1093" xfId="0" applyFont="1" applyFill="1" applyBorder="1" applyAlignment="1">
      <alignment horizontal="center" vertical="center" wrapText="1"/>
    </xf>
    <xf numFmtId="0" fontId="131" fillId="5" borderId="1090" xfId="0" applyFont="1" applyFill="1" applyBorder="1" applyAlignment="1">
      <alignment horizontal="center" vertical="center" wrapText="1"/>
    </xf>
    <xf numFmtId="0" fontId="40" fillId="6" borderId="1009" xfId="15" quotePrefix="1" applyFont="1" applyFill="1" applyBorder="1" applyAlignment="1">
      <alignment horizontal="center" vertical="center" wrapText="1"/>
    </xf>
    <xf numFmtId="0" fontId="40" fillId="6" borderId="1049" xfId="15" quotePrefix="1" applyFont="1" applyFill="1" applyBorder="1" applyAlignment="1">
      <alignment horizontal="center" vertical="center" wrapText="1"/>
    </xf>
    <xf numFmtId="0" fontId="131" fillId="5" borderId="1049" xfId="0" applyFont="1" applyFill="1" applyBorder="1" applyAlignment="1">
      <alignment horizontal="center" vertical="center" wrapText="1"/>
    </xf>
    <xf numFmtId="0" fontId="131" fillId="5" borderId="1011" xfId="0" applyFont="1" applyFill="1" applyBorder="1" applyAlignment="1">
      <alignment horizontal="center" vertical="center" wrapText="1"/>
    </xf>
    <xf numFmtId="0" fontId="57" fillId="6" borderId="1088" xfId="15" quotePrefix="1" applyFont="1" applyFill="1" applyBorder="1" applyAlignment="1">
      <alignment horizontal="center" vertical="center" wrapText="1"/>
    </xf>
    <xf numFmtId="0" fontId="57" fillId="6" borderId="1093" xfId="15" quotePrefix="1" applyFont="1" applyFill="1" applyBorder="1" applyAlignment="1">
      <alignment horizontal="center" vertical="center" wrapText="1"/>
    </xf>
    <xf numFmtId="0" fontId="40" fillId="6" borderId="1004" xfId="15" quotePrefix="1" applyFont="1" applyFill="1" applyBorder="1" applyAlignment="1">
      <alignment horizontal="center" vertical="center" wrapText="1"/>
    </xf>
    <xf numFmtId="0" fontId="40" fillId="5" borderId="1011" xfId="15" quotePrefix="1" applyFont="1" applyFill="1" applyBorder="1" applyAlignment="1">
      <alignment horizontal="center" vertical="center" wrapText="1"/>
    </xf>
    <xf numFmtId="0" fontId="131" fillId="5" borderId="1004" xfId="0" applyFont="1" applyFill="1" applyBorder="1" applyAlignment="1">
      <alignment horizontal="center" vertical="center" wrapText="1"/>
    </xf>
    <xf numFmtId="0" fontId="131" fillId="5" borderId="44" xfId="0" applyFont="1" applyFill="1" applyBorder="1" applyAlignment="1">
      <alignment horizontal="center" vertical="center" wrapText="1"/>
    </xf>
    <xf numFmtId="0" fontId="39" fillId="5" borderId="1150" xfId="15" quotePrefix="1" applyFont="1" applyFill="1" applyBorder="1" applyAlignment="1">
      <alignment vertical="center" wrapText="1"/>
    </xf>
    <xf numFmtId="0" fontId="11" fillId="5" borderId="1147" xfId="15" quotePrefix="1" applyFont="1" applyFill="1" applyBorder="1" applyAlignment="1">
      <alignment horizontal="center" vertical="center" wrapText="1"/>
    </xf>
    <xf numFmtId="0" fontId="39" fillId="5" borderId="1148" xfId="15" applyFont="1" applyFill="1" applyBorder="1" applyAlignment="1">
      <alignment vertical="center" wrapText="1"/>
    </xf>
    <xf numFmtId="0" fontId="40" fillId="5" borderId="1129" xfId="13" quotePrefix="1" applyFont="1" applyFill="1" applyBorder="1" applyAlignment="1">
      <alignment horizontal="center" vertical="center" wrapText="1"/>
    </xf>
    <xf numFmtId="0" fontId="40" fillId="5" borderId="1130" xfId="13" quotePrefix="1" applyFont="1" applyFill="1" applyBorder="1" applyAlignment="1">
      <alignment horizontal="center" vertical="center" wrapText="1"/>
    </xf>
    <xf numFmtId="0" fontId="40" fillId="5" borderId="1132" xfId="13" quotePrefix="1" applyFont="1" applyFill="1" applyBorder="1" applyAlignment="1">
      <alignment horizontal="center" vertical="center" wrapText="1"/>
    </xf>
    <xf numFmtId="0" fontId="40" fillId="5" borderId="1131" xfId="13" quotePrefix="1" applyFont="1" applyFill="1" applyBorder="1" applyAlignment="1">
      <alignment horizontal="center" vertical="center" wrapText="1"/>
    </xf>
    <xf numFmtId="0" fontId="131" fillId="5" borderId="1128" xfId="0" applyFont="1" applyFill="1" applyBorder="1" applyAlignment="1">
      <alignment horizontal="center" vertical="center" wrapText="1"/>
    </xf>
    <xf numFmtId="0" fontId="131" fillId="5" borderId="1143" xfId="0" applyFont="1" applyFill="1" applyBorder="1" applyAlignment="1">
      <alignment horizontal="center" vertical="center" wrapText="1"/>
    </xf>
    <xf numFmtId="0" fontId="131" fillId="5" borderId="1152" xfId="0" applyFont="1" applyFill="1" applyBorder="1" applyAlignment="1">
      <alignment horizontal="center" vertical="center" wrapText="1"/>
    </xf>
    <xf numFmtId="0" fontId="40" fillId="6" borderId="1059" xfId="15" quotePrefix="1" applyFont="1" applyFill="1" applyBorder="1" applyAlignment="1">
      <alignment horizontal="center" vertical="center" wrapText="1"/>
    </xf>
    <xf numFmtId="0" fontId="40" fillId="6" borderId="1010" xfId="15" quotePrefix="1" applyFont="1" applyFill="1" applyBorder="1" applyAlignment="1">
      <alignment horizontal="center" vertical="center" wrapText="1"/>
    </xf>
    <xf numFmtId="0" fontId="40" fillId="5" borderId="1146" xfId="15" quotePrefix="1" applyFont="1" applyFill="1" applyBorder="1" applyAlignment="1">
      <alignment horizontal="center" vertical="center" wrapText="1"/>
    </xf>
    <xf numFmtId="0" fontId="131" fillId="5" borderId="1137" xfId="0" applyFont="1" applyFill="1" applyBorder="1" applyAlignment="1">
      <alignment horizontal="center" vertical="center" wrapText="1"/>
    </xf>
    <xf numFmtId="0" fontId="40" fillId="5" borderId="1091" xfId="15" quotePrefix="1" applyFont="1" applyFill="1" applyBorder="1" applyAlignment="1">
      <alignment horizontal="center" vertical="center" wrapText="1"/>
    </xf>
    <xf numFmtId="0" fontId="131" fillId="5" borderId="1089" xfId="0" applyFont="1" applyFill="1" applyBorder="1" applyAlignment="1">
      <alignment horizontal="center" vertical="center" wrapText="1"/>
    </xf>
    <xf numFmtId="0" fontId="131" fillId="5" borderId="1010" xfId="0" applyFont="1" applyFill="1" applyBorder="1" applyAlignment="1">
      <alignment horizontal="center" vertical="center" wrapText="1"/>
    </xf>
    <xf numFmtId="0" fontId="131" fillId="5" borderId="1000" xfId="0" applyFont="1" applyFill="1" applyBorder="1" applyAlignment="1">
      <alignment horizontal="center" vertical="center" wrapText="1"/>
    </xf>
    <xf numFmtId="0" fontId="131" fillId="5" borderId="1001" xfId="0" applyFont="1" applyFill="1" applyBorder="1" applyAlignment="1">
      <alignment horizontal="center" vertical="center" wrapText="1"/>
    </xf>
    <xf numFmtId="0" fontId="10" fillId="5" borderId="1150" xfId="0" applyFont="1" applyFill="1" applyBorder="1" applyAlignment="1">
      <alignment horizontal="left" vertical="center" wrapText="1"/>
    </xf>
    <xf numFmtId="0" fontId="11" fillId="5" borderId="1150" xfId="13" quotePrefix="1" applyFont="1" applyFill="1" applyBorder="1" applyAlignment="1">
      <alignment horizontal="center" vertical="center" wrapText="1"/>
    </xf>
    <xf numFmtId="0" fontId="131" fillId="5" borderId="1150" xfId="0" applyFont="1" applyFill="1" applyBorder="1" applyAlignment="1">
      <alignment horizontal="left" vertical="center" wrapText="1"/>
    </xf>
    <xf numFmtId="0" fontId="181" fillId="5" borderId="1129" xfId="0" applyFont="1" applyFill="1" applyBorder="1" applyAlignment="1">
      <alignment horizontal="center" vertical="center"/>
    </xf>
    <xf numFmtId="0" fontId="181" fillId="5" borderId="1150" xfId="0" applyFont="1" applyFill="1" applyBorder="1" applyAlignment="1">
      <alignment horizontal="center" vertical="center"/>
    </xf>
    <xf numFmtId="0" fontId="181" fillId="5" borderId="1147" xfId="0" applyFont="1" applyFill="1" applyBorder="1" applyAlignment="1">
      <alignment horizontal="center" vertical="center"/>
    </xf>
    <xf numFmtId="0" fontId="60" fillId="5" borderId="557" xfId="0" applyFont="1" applyFill="1" applyBorder="1" applyAlignment="1">
      <alignment horizontal="center" vertical="center" wrapText="1"/>
    </xf>
    <xf numFmtId="0" fontId="60" fillId="5" borderId="162" xfId="0" applyFont="1" applyFill="1" applyBorder="1" applyAlignment="1">
      <alignment horizontal="center" vertical="center" wrapText="1"/>
    </xf>
    <xf numFmtId="0" fontId="60" fillId="5" borderId="163" xfId="0" applyFont="1" applyFill="1" applyBorder="1" applyAlignment="1">
      <alignment horizontal="center" vertical="center" wrapText="1"/>
    </xf>
    <xf numFmtId="0" fontId="40" fillId="5" borderId="1129" xfId="15" quotePrefix="1" applyFont="1" applyFill="1" applyBorder="1" applyAlignment="1">
      <alignment vertical="center" wrapText="1"/>
    </xf>
    <xf numFmtId="0" fontId="40" fillId="5" borderId="1133" xfId="15" quotePrefix="1" applyFont="1" applyFill="1" applyBorder="1" applyAlignment="1">
      <alignment vertical="center" wrapText="1"/>
    </xf>
    <xf numFmtId="0" fontId="40" fillId="5" borderId="1135" xfId="15" quotePrefix="1" applyFont="1" applyFill="1" applyBorder="1" applyAlignment="1">
      <alignment vertical="center" wrapText="1"/>
    </xf>
    <xf numFmtId="0" fontId="40" fillId="5" borderId="1134" xfId="15" quotePrefix="1" applyFont="1" applyFill="1" applyBorder="1" applyAlignment="1">
      <alignment vertical="center" wrapText="1"/>
    </xf>
    <xf numFmtId="0" fontId="60" fillId="5" borderId="1129" xfId="0" applyFont="1" applyFill="1" applyBorder="1" applyAlignment="1">
      <alignment horizontal="left" vertical="center" wrapText="1"/>
    </xf>
    <xf numFmtId="0" fontId="60" fillId="5" borderId="1133" xfId="0" applyFont="1" applyFill="1" applyBorder="1" applyAlignment="1">
      <alignment horizontal="left" vertical="center" wrapText="1"/>
    </xf>
    <xf numFmtId="0" fontId="60" fillId="5" borderId="1134" xfId="0" applyFont="1" applyFill="1" applyBorder="1" applyAlignment="1">
      <alignment horizontal="left" vertical="center" wrapText="1"/>
    </xf>
    <xf numFmtId="0" fontId="40" fillId="5" borderId="1129" xfId="15" quotePrefix="1" applyFont="1" applyFill="1" applyBorder="1" applyAlignment="1">
      <alignment horizontal="center" vertical="center" wrapText="1"/>
    </xf>
    <xf numFmtId="0" fontId="40" fillId="5" borderId="1133" xfId="15" quotePrefix="1" applyFont="1" applyFill="1" applyBorder="1" applyAlignment="1">
      <alignment horizontal="center" vertical="center" wrapText="1"/>
    </xf>
    <xf numFmtId="0" fontId="60" fillId="5" borderId="1129" xfId="0" applyFont="1" applyFill="1" applyBorder="1" applyAlignment="1">
      <alignment horizontal="center" vertical="center" wrapText="1"/>
    </xf>
    <xf numFmtId="0" fontId="60" fillId="5" borderId="1133" xfId="0" applyFont="1" applyFill="1" applyBorder="1" applyAlignment="1">
      <alignment horizontal="center" vertical="center" wrapText="1"/>
    </xf>
    <xf numFmtId="0" fontId="60" fillId="5" borderId="1134" xfId="0" applyFont="1" applyFill="1" applyBorder="1" applyAlignment="1">
      <alignment horizontal="center" vertical="center" wrapText="1"/>
    </xf>
    <xf numFmtId="0" fontId="40" fillId="5" borderId="1150" xfId="13" quotePrefix="1" applyFont="1" applyFill="1" applyBorder="1" applyAlignment="1">
      <alignment horizontal="center" vertical="center" wrapText="1"/>
    </xf>
    <xf numFmtId="0" fontId="40" fillId="5" borderId="1147" xfId="13" quotePrefix="1" applyFont="1" applyFill="1" applyBorder="1" applyAlignment="1">
      <alignment horizontal="center" vertical="center" wrapText="1"/>
    </xf>
    <xf numFmtId="0" fontId="11" fillId="5" borderId="1130" xfId="13" quotePrefix="1" applyFont="1" applyFill="1" applyBorder="1" applyAlignment="1">
      <alignment horizontal="center" vertical="center" wrapText="1"/>
    </xf>
    <xf numFmtId="0" fontId="11" fillId="5" borderId="1131" xfId="13" quotePrefix="1" applyFont="1" applyFill="1" applyBorder="1" applyAlignment="1">
      <alignment horizontal="center" vertical="center" wrapText="1"/>
    </xf>
    <xf numFmtId="0" fontId="40" fillId="5" borderId="1129" xfId="13" quotePrefix="1" applyFont="1" applyFill="1" applyBorder="1" applyAlignment="1">
      <alignment vertical="center" wrapText="1"/>
    </xf>
    <xf numFmtId="0" fontId="40" fillId="5" borderId="1133" xfId="13" quotePrefix="1" applyFont="1" applyFill="1" applyBorder="1" applyAlignment="1">
      <alignment vertical="center" wrapText="1"/>
    </xf>
    <xf numFmtId="0" fontId="40" fillId="5" borderId="1135" xfId="13" quotePrefix="1" applyFont="1" applyFill="1" applyBorder="1" applyAlignment="1">
      <alignment vertical="center" wrapText="1"/>
    </xf>
    <xf numFmtId="0" fontId="11" fillId="5" borderId="1150" xfId="13" quotePrefix="1" applyFont="1" applyFill="1" applyBorder="1" applyAlignment="1">
      <alignment vertical="center" wrapText="1"/>
    </xf>
    <xf numFmtId="0" fontId="11" fillId="5" borderId="1133" xfId="13" quotePrefix="1" applyFont="1" applyFill="1" applyBorder="1" applyAlignment="1">
      <alignment vertical="center" wrapText="1"/>
    </xf>
    <xf numFmtId="0" fontId="11" fillId="5" borderId="1131" xfId="13" quotePrefix="1" applyFont="1" applyFill="1" applyBorder="1" applyAlignment="1">
      <alignment vertical="center" wrapText="1"/>
    </xf>
    <xf numFmtId="0" fontId="40" fillId="6" borderId="1129" xfId="15" quotePrefix="1" applyFont="1" applyFill="1" applyBorder="1" applyAlignment="1">
      <alignment horizontal="center" vertical="center" wrapText="1"/>
    </xf>
    <xf numFmtId="0" fontId="40" fillId="5" borderId="1133" xfId="13" quotePrefix="1" applyFont="1" applyFill="1" applyBorder="1" applyAlignment="1">
      <alignment horizontal="center" vertical="center" wrapText="1"/>
    </xf>
    <xf numFmtId="0" fontId="40" fillId="5" borderId="1134" xfId="13" quotePrefix="1" applyFont="1" applyFill="1" applyBorder="1" applyAlignment="1">
      <alignment horizontal="center" vertical="center" wrapText="1"/>
    </xf>
    <xf numFmtId="0" fontId="129" fillId="5" borderId="0" xfId="0" applyFont="1" applyFill="1" applyBorder="1" applyAlignment="1">
      <alignment horizontal="center" wrapText="1"/>
    </xf>
    <xf numFmtId="0" fontId="131" fillId="2" borderId="0" xfId="0" applyFont="1" applyFill="1" applyBorder="1" applyAlignment="1">
      <alignment horizontal="left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8" fillId="2" borderId="14" xfId="12" applyFont="1" applyFill="1" applyBorder="1" applyAlignment="1">
      <alignment horizontal="center"/>
    </xf>
    <xf numFmtId="0" fontId="8" fillId="2" borderId="15" xfId="12" applyFont="1" applyFill="1" applyBorder="1" applyAlignment="1">
      <alignment horizontal="center"/>
    </xf>
    <xf numFmtId="0" fontId="8" fillId="2" borderId="16" xfId="12" applyFont="1" applyFill="1" applyBorder="1" applyAlignment="1">
      <alignment horizontal="center"/>
    </xf>
    <xf numFmtId="0" fontId="8" fillId="2" borderId="68" xfId="12" applyFont="1" applyFill="1" applyBorder="1" applyAlignment="1">
      <alignment horizontal="center"/>
    </xf>
    <xf numFmtId="0" fontId="8" fillId="2" borderId="76" xfId="12" applyFont="1" applyFill="1" applyBorder="1" applyAlignment="1">
      <alignment horizontal="center"/>
    </xf>
    <xf numFmtId="0" fontId="8" fillId="2" borderId="37" xfId="12" applyFont="1" applyFill="1" applyBorder="1" applyAlignment="1">
      <alignment horizontal="center"/>
    </xf>
    <xf numFmtId="0" fontId="8" fillId="2" borderId="36" xfId="12" applyFont="1" applyFill="1" applyBorder="1" applyAlignment="1">
      <alignment horizontal="center"/>
    </xf>
    <xf numFmtId="0" fontId="8" fillId="2" borderId="46" xfId="12" applyFont="1" applyFill="1" applyBorder="1" applyAlignment="1">
      <alignment horizontal="center"/>
    </xf>
    <xf numFmtId="0" fontId="8" fillId="2" borderId="48" xfId="12" applyFont="1" applyFill="1" applyBorder="1" applyAlignment="1">
      <alignment horizontal="center"/>
    </xf>
    <xf numFmtId="0" fontId="1" fillId="2" borderId="17" xfId="0" applyFont="1" applyFill="1" applyBorder="1" applyAlignment="1">
      <alignment horizontal="left" vertical="center" wrapText="1"/>
    </xf>
    <xf numFmtId="1" fontId="8" fillId="2" borderId="421" xfId="12" applyNumberFormat="1" applyFont="1" applyFill="1" applyBorder="1" applyAlignment="1">
      <alignment horizontal="center"/>
    </xf>
    <xf numFmtId="1" fontId="8" fillId="2" borderId="400" xfId="12" applyNumberFormat="1" applyFont="1" applyFill="1" applyBorder="1" applyAlignment="1">
      <alignment horizontal="center"/>
    </xf>
    <xf numFmtId="1" fontId="8" fillId="2" borderId="375" xfId="12" applyNumberFormat="1" applyFont="1" applyFill="1" applyBorder="1" applyAlignment="1">
      <alignment horizontal="center"/>
    </xf>
    <xf numFmtId="1" fontId="8" fillId="2" borderId="18" xfId="12" applyNumberFormat="1" applyFont="1" applyFill="1" applyBorder="1" applyAlignment="1">
      <alignment horizontal="center"/>
    </xf>
    <xf numFmtId="1" fontId="8" fillId="2" borderId="19" xfId="12" applyNumberFormat="1" applyFont="1" applyFill="1" applyBorder="1" applyAlignment="1">
      <alignment horizontal="center"/>
    </xf>
    <xf numFmtId="1" fontId="8" fillId="2" borderId="21" xfId="12" applyNumberFormat="1" applyFont="1" applyFill="1" applyBorder="1" applyAlignment="1">
      <alignment horizontal="center"/>
    </xf>
    <xf numFmtId="1" fontId="8" fillId="2" borderId="20" xfId="12" applyNumberFormat="1" applyFont="1" applyFill="1" applyBorder="1" applyAlignment="1">
      <alignment horizontal="center"/>
    </xf>
    <xf numFmtId="1" fontId="8" fillId="2" borderId="23" xfId="12" applyNumberFormat="1" applyFont="1" applyFill="1" applyBorder="1" applyAlignment="1">
      <alignment horizontal="center"/>
    </xf>
    <xf numFmtId="1" fontId="8" fillId="2" borderId="25" xfId="12" applyNumberFormat="1" applyFont="1" applyFill="1" applyBorder="1" applyAlignment="1">
      <alignment horizontal="center"/>
    </xf>
    <xf numFmtId="1" fontId="8" fillId="2" borderId="49" xfId="12" applyNumberFormat="1" applyFont="1" applyFill="1" applyBorder="1" applyAlignment="1">
      <alignment horizontal="center"/>
    </xf>
    <xf numFmtId="1" fontId="8" fillId="2" borderId="13" xfId="12" applyNumberFormat="1" applyFont="1" applyFill="1" applyBorder="1" applyAlignment="1">
      <alignment horizontal="center"/>
    </xf>
    <xf numFmtId="1" fontId="8" fillId="2" borderId="67" xfId="12" applyNumberFormat="1" applyFont="1" applyFill="1" applyBorder="1" applyAlignment="1">
      <alignment horizontal="center"/>
    </xf>
    <xf numFmtId="1" fontId="8" fillId="2" borderId="71" xfId="12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left" vertical="center" wrapText="1"/>
    </xf>
    <xf numFmtId="0" fontId="8" fillId="2" borderId="413" xfId="12" applyFont="1" applyFill="1" applyBorder="1" applyAlignment="1">
      <alignment horizontal="center"/>
    </xf>
    <xf numFmtId="0" fontId="8" fillId="2" borderId="444" xfId="12" applyFont="1" applyFill="1" applyBorder="1" applyAlignment="1">
      <alignment horizontal="center"/>
    </xf>
    <xf numFmtId="0" fontId="8" fillId="2" borderId="448" xfId="12" applyFont="1" applyFill="1" applyBorder="1" applyAlignment="1">
      <alignment horizontal="center"/>
    </xf>
    <xf numFmtId="1" fontId="8" fillId="2" borderId="24" xfId="12" applyNumberFormat="1" applyFont="1" applyFill="1" applyBorder="1" applyAlignment="1">
      <alignment horizontal="center"/>
    </xf>
    <xf numFmtId="0" fontId="9" fillId="2" borderId="413" xfId="0" applyFont="1" applyFill="1" applyBorder="1" applyAlignment="1">
      <alignment horizontal="left" vertical="center" wrapText="1"/>
    </xf>
    <xf numFmtId="0" fontId="8" fillId="2" borderId="414" xfId="12" applyFont="1" applyFill="1" applyBorder="1" applyAlignment="1">
      <alignment horizontal="center"/>
    </xf>
    <xf numFmtId="1" fontId="8" fillId="2" borderId="413" xfId="12" applyNumberFormat="1" applyFont="1" applyFill="1" applyBorder="1" applyAlignment="1">
      <alignment horizontal="center"/>
    </xf>
    <xf numFmtId="1" fontId="8" fillId="2" borderId="444" xfId="12" applyNumberFormat="1" applyFont="1" applyFill="1" applyBorder="1" applyAlignment="1">
      <alignment horizontal="center"/>
    </xf>
    <xf numFmtId="1" fontId="8" fillId="2" borderId="448" xfId="12" applyNumberFormat="1" applyFont="1" applyFill="1" applyBorder="1" applyAlignment="1">
      <alignment horizontal="center"/>
    </xf>
    <xf numFmtId="1" fontId="8" fillId="2" borderId="414" xfId="12" applyNumberFormat="1" applyFont="1" applyFill="1" applyBorder="1" applyAlignment="1">
      <alignment horizontal="center"/>
    </xf>
    <xf numFmtId="1" fontId="8" fillId="2" borderId="501" xfId="12" applyNumberFormat="1" applyFont="1" applyFill="1" applyBorder="1" applyAlignment="1">
      <alignment horizontal="center"/>
    </xf>
    <xf numFmtId="1" fontId="8" fillId="2" borderId="366" xfId="12" applyNumberFormat="1" applyFont="1" applyFill="1" applyBorder="1" applyAlignment="1">
      <alignment horizontal="center"/>
    </xf>
    <xf numFmtId="1" fontId="8" fillId="2" borderId="427" xfId="12" applyNumberFormat="1" applyFont="1" applyFill="1" applyBorder="1" applyAlignment="1">
      <alignment horizontal="center"/>
    </xf>
    <xf numFmtId="0" fontId="8" fillId="2" borderId="31" xfId="12" applyFont="1" applyFill="1" applyBorder="1" applyAlignment="1">
      <alignment horizontal="center"/>
    </xf>
    <xf numFmtId="0" fontId="1" fillId="2" borderId="40" xfId="0" applyFont="1" applyFill="1" applyBorder="1" applyAlignment="1">
      <alignment horizontal="left" vertical="center" wrapText="1"/>
    </xf>
    <xf numFmtId="0" fontId="8" fillId="2" borderId="546" xfId="12" applyFont="1" applyFill="1" applyBorder="1" applyAlignment="1">
      <alignment horizontal="center"/>
    </xf>
    <xf numFmtId="0" fontId="8" fillId="2" borderId="502" xfId="12" applyFont="1" applyFill="1" applyBorder="1" applyAlignment="1">
      <alignment horizontal="center"/>
    </xf>
    <xf numFmtId="0" fontId="8" fillId="2" borderId="30" xfId="12" applyFont="1" applyFill="1" applyBorder="1" applyAlignment="1">
      <alignment horizontal="center"/>
    </xf>
    <xf numFmtId="0" fontId="8" fillId="2" borderId="39" xfId="12" applyFont="1" applyFill="1" applyBorder="1" applyAlignment="1">
      <alignment horizontal="center"/>
    </xf>
    <xf numFmtId="0" fontId="8" fillId="2" borderId="505" xfId="12" applyFont="1" applyFill="1" applyBorder="1" applyAlignment="1">
      <alignment horizontal="center"/>
    </xf>
    <xf numFmtId="0" fontId="8" fillId="2" borderId="506" xfId="12" applyFont="1" applyFill="1" applyBorder="1" applyAlignment="1">
      <alignment horizontal="center"/>
    </xf>
    <xf numFmtId="0" fontId="8" fillId="2" borderId="34" xfId="12" applyFont="1" applyFill="1" applyBorder="1" applyAlignment="1">
      <alignment horizontal="center"/>
    </xf>
    <xf numFmtId="0" fontId="8" fillId="2" borderId="501" xfId="12" applyFont="1" applyFill="1" applyBorder="1" applyAlignment="1">
      <alignment horizontal="center"/>
    </xf>
    <xf numFmtId="0" fontId="8" fillId="2" borderId="559" xfId="12" applyFont="1" applyFill="1" applyBorder="1" applyAlignment="1">
      <alignment horizontal="center"/>
    </xf>
    <xf numFmtId="0" fontId="8" fillId="2" borderId="507" xfId="12" applyFont="1" applyFill="1" applyBorder="1" applyAlignment="1">
      <alignment horizontal="center"/>
    </xf>
    <xf numFmtId="0" fontId="72" fillId="2" borderId="28" xfId="0" applyFont="1" applyFill="1" applyBorder="1" applyAlignment="1">
      <alignment horizontal="left" vertical="center" wrapText="1"/>
    </xf>
    <xf numFmtId="0" fontId="8" fillId="2" borderId="29" xfId="12" applyFont="1" applyFill="1" applyBorder="1" applyAlignment="1">
      <alignment horizontal="center"/>
    </xf>
    <xf numFmtId="0" fontId="8" fillId="2" borderId="43" xfId="12" applyFont="1" applyFill="1" applyBorder="1" applyAlignment="1">
      <alignment horizontal="center"/>
    </xf>
    <xf numFmtId="0" fontId="8" fillId="2" borderId="33" xfId="12" applyFont="1" applyFill="1" applyBorder="1" applyAlignment="1">
      <alignment horizontal="center"/>
    </xf>
    <xf numFmtId="0" fontId="72" fillId="2" borderId="31" xfId="0" applyFont="1" applyFill="1" applyBorder="1" applyAlignment="1">
      <alignment horizontal="left" vertical="center" wrapText="1"/>
    </xf>
    <xf numFmtId="0" fontId="72" fillId="2" borderId="33" xfId="0" applyFont="1" applyFill="1" applyBorder="1" applyAlignment="1">
      <alignment horizontal="left" vertical="center" wrapText="1"/>
    </xf>
    <xf numFmtId="0" fontId="8" fillId="2" borderId="28" xfId="12" applyFont="1" applyFill="1" applyBorder="1" applyAlignment="1">
      <alignment horizontal="center"/>
    </xf>
    <xf numFmtId="0" fontId="8" fillId="2" borderId="50" xfId="12" applyFont="1" applyFill="1" applyBorder="1" applyAlignment="1">
      <alignment horizontal="center"/>
    </xf>
    <xf numFmtId="0" fontId="8" fillId="2" borderId="51" xfId="12" applyFont="1" applyFill="1" applyBorder="1" applyAlignment="1">
      <alignment horizontal="center"/>
    </xf>
    <xf numFmtId="0" fontId="8" fillId="2" borderId="53" xfId="12" applyFont="1" applyFill="1" applyBorder="1" applyAlignment="1">
      <alignment horizontal="center"/>
    </xf>
    <xf numFmtId="0" fontId="8" fillId="2" borderId="40" xfId="12" applyFont="1" applyFill="1" applyBorder="1" applyAlignment="1">
      <alignment horizontal="center"/>
    </xf>
    <xf numFmtId="0" fontId="8" fillId="2" borderId="88" xfId="12" applyFont="1" applyFill="1" applyBorder="1" applyAlignment="1">
      <alignment horizontal="center"/>
    </xf>
    <xf numFmtId="0" fontId="8" fillId="2" borderId="44" xfId="12" applyFont="1" applyFill="1" applyBorder="1" applyAlignment="1">
      <alignment horizontal="center"/>
    </xf>
    <xf numFmtId="0" fontId="1" fillId="2" borderId="18" xfId="0" applyFont="1" applyFill="1" applyBorder="1" applyAlignment="1">
      <alignment horizontal="left" vertical="center" wrapText="1"/>
    </xf>
    <xf numFmtId="0" fontId="8" fillId="2" borderId="449" xfId="12" applyFont="1" applyFill="1" applyBorder="1" applyAlignment="1">
      <alignment horizontal="center"/>
    </xf>
    <xf numFmtId="0" fontId="8" fillId="2" borderId="450" xfId="12" applyFont="1" applyFill="1" applyBorder="1" applyAlignment="1">
      <alignment horizontal="center"/>
    </xf>
    <xf numFmtId="0" fontId="8" fillId="2" borderId="451" xfId="12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/>
    </xf>
    <xf numFmtId="0" fontId="8" fillId="2" borderId="38" xfId="12" applyFont="1" applyFill="1" applyBorder="1" applyAlignment="1">
      <alignment horizontal="center"/>
    </xf>
    <xf numFmtId="0" fontId="8" fillId="2" borderId="3" xfId="12" applyFont="1" applyFill="1" applyBorder="1" applyAlignment="1">
      <alignment horizontal="center"/>
    </xf>
    <xf numFmtId="0" fontId="8" fillId="2" borderId="446" xfId="12" applyFont="1" applyFill="1" applyBorder="1" applyAlignment="1">
      <alignment horizontal="center"/>
    </xf>
    <xf numFmtId="0" fontId="8" fillId="2" borderId="163" xfId="12" applyFont="1" applyFill="1" applyBorder="1" applyAlignment="1">
      <alignment horizontal="center"/>
    </xf>
    <xf numFmtId="1" fontId="8" fillId="2" borderId="404" xfId="12" applyNumberFormat="1" applyFont="1" applyFill="1" applyBorder="1" applyAlignment="1">
      <alignment horizontal="center"/>
    </xf>
    <xf numFmtId="1" fontId="8" fillId="2" borderId="153" xfId="12" applyNumberFormat="1" applyFont="1" applyFill="1" applyBorder="1" applyAlignment="1">
      <alignment horizontal="center"/>
    </xf>
    <xf numFmtId="1" fontId="8" fillId="2" borderId="155" xfId="12" applyNumberFormat="1" applyFont="1" applyFill="1" applyBorder="1" applyAlignment="1">
      <alignment horizontal="center"/>
    </xf>
    <xf numFmtId="1" fontId="8" fillId="2" borderId="176" xfId="12" applyNumberFormat="1" applyFont="1" applyFill="1" applyBorder="1" applyAlignment="1">
      <alignment horizontal="center"/>
    </xf>
    <xf numFmtId="1" fontId="8" fillId="2" borderId="376" xfId="12" applyNumberFormat="1" applyFont="1" applyFill="1" applyBorder="1" applyAlignment="1">
      <alignment horizontal="center"/>
    </xf>
    <xf numFmtId="1" fontId="8" fillId="2" borderId="364" xfId="12" applyNumberFormat="1" applyFont="1" applyFill="1" applyBorder="1" applyAlignment="1">
      <alignment horizontal="center"/>
    </xf>
    <xf numFmtId="1" fontId="8" fillId="2" borderId="156" xfId="12" applyNumberFormat="1" applyFont="1" applyFill="1" applyBorder="1" applyAlignment="1">
      <alignment horizontal="center"/>
    </xf>
    <xf numFmtId="1" fontId="8" fillId="2" borderId="177" xfId="12" applyNumberFormat="1" applyFont="1" applyFill="1" applyBorder="1" applyAlignment="1">
      <alignment horizontal="center"/>
    </xf>
    <xf numFmtId="1" fontId="8" fillId="2" borderId="502" xfId="12" applyNumberFormat="1" applyFont="1" applyFill="1" applyBorder="1" applyAlignment="1">
      <alignment horizontal="center"/>
    </xf>
    <xf numFmtId="1" fontId="8" fillId="2" borderId="503" xfId="12" applyNumberFormat="1" applyFont="1" applyFill="1" applyBorder="1" applyAlignment="1">
      <alignment horizontal="center"/>
    </xf>
    <xf numFmtId="1" fontId="8" fillId="2" borderId="507" xfId="12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left" vertical="center" wrapText="1"/>
    </xf>
    <xf numFmtId="0" fontId="8" fillId="2" borderId="177" xfId="12" applyFont="1" applyFill="1" applyBorder="1" applyAlignment="1">
      <alignment horizontal="center"/>
    </xf>
    <xf numFmtId="0" fontId="8" fillId="2" borderId="504" xfId="12" applyFont="1" applyFill="1" applyBorder="1" applyAlignment="1">
      <alignment horizontal="center"/>
    </xf>
    <xf numFmtId="0" fontId="8" fillId="2" borderId="170" xfId="12" applyFont="1" applyFill="1" applyBorder="1" applyAlignment="1">
      <alignment horizontal="center"/>
    </xf>
    <xf numFmtId="0" fontId="72" fillId="2" borderId="6" xfId="0" applyFont="1" applyFill="1" applyBorder="1" applyAlignment="1">
      <alignment horizontal="left" vertical="center" wrapText="1"/>
    </xf>
    <xf numFmtId="0" fontId="8" fillId="2" borderId="41" xfId="12" applyFont="1" applyFill="1" applyBorder="1" applyAlignment="1">
      <alignment horizontal="center"/>
    </xf>
    <xf numFmtId="0" fontId="8" fillId="2" borderId="42" xfId="12" applyFont="1" applyFill="1" applyBorder="1" applyAlignment="1">
      <alignment horizontal="center"/>
    </xf>
    <xf numFmtId="0" fontId="8" fillId="2" borderId="158" xfId="12" applyFont="1" applyFill="1" applyBorder="1" applyAlignment="1">
      <alignment horizontal="center"/>
    </xf>
    <xf numFmtId="0" fontId="8" fillId="2" borderId="159" xfId="12" applyFont="1" applyFill="1" applyBorder="1" applyAlignment="1">
      <alignment horizontal="center"/>
    </xf>
    <xf numFmtId="0" fontId="8" fillId="2" borderId="160" xfId="12" applyFont="1" applyFill="1" applyBorder="1" applyAlignment="1">
      <alignment horizontal="center"/>
    </xf>
    <xf numFmtId="0" fontId="8" fillId="2" borderId="178" xfId="12" applyFont="1" applyFill="1" applyBorder="1" applyAlignment="1">
      <alignment horizontal="center"/>
    </xf>
    <xf numFmtId="0" fontId="128" fillId="2" borderId="0" xfId="0" applyFont="1" applyFill="1" applyBorder="1" applyAlignment="1">
      <alignment horizontal="center" wrapText="1"/>
    </xf>
    <xf numFmtId="0" fontId="128" fillId="5" borderId="0" xfId="0" applyFont="1" applyFill="1" applyAlignment="1">
      <alignment horizontal="center"/>
    </xf>
    <xf numFmtId="0" fontId="128" fillId="5" borderId="0" xfId="0" applyFont="1" applyFill="1" applyBorder="1" applyAlignment="1">
      <alignment horizontal="center" wrapText="1"/>
    </xf>
    <xf numFmtId="0" fontId="34" fillId="5" borderId="0" xfId="0" applyFont="1" applyFill="1" applyBorder="1" applyAlignment="1">
      <alignment horizontal="center" vertical="center" wrapText="1"/>
    </xf>
    <xf numFmtId="0" fontId="11" fillId="5" borderId="140" xfId="4" quotePrefix="1" applyFont="1" applyFill="1" applyBorder="1" applyAlignment="1">
      <alignment horizontal="center" vertical="center" wrapText="1"/>
    </xf>
    <xf numFmtId="0" fontId="11" fillId="5" borderId="142" xfId="4" quotePrefix="1" applyFont="1" applyFill="1" applyBorder="1" applyAlignment="1">
      <alignment horizontal="center" vertical="center" wrapText="1"/>
    </xf>
    <xf numFmtId="0" fontId="11" fillId="5" borderId="165" xfId="4" quotePrefix="1" applyFont="1" applyFill="1" applyBorder="1" applyAlignment="1">
      <alignment horizontal="center" vertical="center" wrapText="1"/>
    </xf>
    <xf numFmtId="0" fontId="11" fillId="2" borderId="141" xfId="8" quotePrefix="1" applyFont="1" applyFill="1" applyBorder="1" applyAlignment="1">
      <alignment horizontal="center" vertical="center" wrapText="1"/>
    </xf>
    <xf numFmtId="0" fontId="11" fillId="2" borderId="3" xfId="8" quotePrefix="1" applyFont="1" applyFill="1" applyBorder="1" applyAlignment="1">
      <alignment horizontal="center" vertical="center" wrapText="1"/>
    </xf>
    <xf numFmtId="0" fontId="11" fillId="2" borderId="4" xfId="8" quotePrefix="1" applyFont="1" applyFill="1" applyBorder="1" applyAlignment="1">
      <alignment horizontal="center" vertical="center" wrapText="1"/>
    </xf>
    <xf numFmtId="0" fontId="11" fillId="2" borderId="143" xfId="8" quotePrefix="1" applyFont="1" applyFill="1" applyBorder="1" applyAlignment="1">
      <alignment horizontal="center" vertical="center" wrapText="1"/>
    </xf>
    <xf numFmtId="0" fontId="11" fillId="2" borderId="7" xfId="8" quotePrefix="1" applyFont="1" applyFill="1" applyBorder="1" applyAlignment="1">
      <alignment horizontal="center" vertical="center" wrapText="1"/>
    </xf>
    <xf numFmtId="0" fontId="11" fillId="2" borderId="8" xfId="8" quotePrefix="1" applyFont="1" applyFill="1" applyBorder="1" applyAlignment="1">
      <alignment horizontal="center" vertical="center" wrapText="1"/>
    </xf>
    <xf numFmtId="0" fontId="11" fillId="5" borderId="141" xfId="6" quotePrefix="1" applyFont="1" applyFill="1" applyBorder="1" applyAlignment="1">
      <alignment horizontal="center" vertical="center" wrapText="1"/>
    </xf>
    <xf numFmtId="0" fontId="11" fillId="5" borderId="3" xfId="6" quotePrefix="1" applyFont="1" applyFill="1" applyBorder="1" applyAlignment="1">
      <alignment horizontal="center" vertical="center" wrapText="1"/>
    </xf>
    <xf numFmtId="0" fontId="11" fillId="5" borderId="4" xfId="6" quotePrefix="1" applyFont="1" applyFill="1" applyBorder="1" applyAlignment="1">
      <alignment horizontal="center" vertical="center" wrapText="1"/>
    </xf>
    <xf numFmtId="0" fontId="11" fillId="5" borderId="143" xfId="6" quotePrefix="1" applyFont="1" applyFill="1" applyBorder="1" applyAlignment="1">
      <alignment horizontal="center" vertical="center" wrapText="1"/>
    </xf>
    <xf numFmtId="0" fontId="11" fillId="5" borderId="7" xfId="6" quotePrefix="1" applyFont="1" applyFill="1" applyBorder="1" applyAlignment="1">
      <alignment horizontal="center" vertical="center" wrapText="1"/>
    </xf>
    <xf numFmtId="0" fontId="11" fillId="5" borderId="8" xfId="6" quotePrefix="1" applyFont="1" applyFill="1" applyBorder="1" applyAlignment="1">
      <alignment horizontal="center" vertical="center" wrapText="1"/>
    </xf>
    <xf numFmtId="0" fontId="2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8" fillId="2" borderId="0" xfId="0" applyFont="1" applyFill="1" applyBorder="1" applyAlignment="1">
      <alignment horizontal="center" wrapText="1"/>
    </xf>
    <xf numFmtId="0" fontId="25" fillId="2" borderId="0" xfId="0" applyNumberFormat="1" applyFont="1" applyFill="1" applyBorder="1" applyAlignment="1" applyProtection="1">
      <alignment horizontal="center"/>
      <protection locked="0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535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532" xfId="4" applyNumberFormat="1" applyFont="1" applyFill="1" applyBorder="1" applyAlignment="1" applyProtection="1">
      <alignment horizontal="center" vertical="center" wrapText="1"/>
      <protection locked="0"/>
    </xf>
    <xf numFmtId="0" fontId="25" fillId="2" borderId="536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537" xfId="8" applyNumberFormat="1" applyFont="1" applyFill="1" applyBorder="1" applyAlignment="1" applyProtection="1">
      <alignment horizontal="center" vertical="center" wrapText="1"/>
      <protection locked="0"/>
    </xf>
    <xf numFmtId="0" fontId="25" fillId="2" borderId="538" xfId="8" applyNumberFormat="1" applyFont="1" applyFill="1" applyBorder="1" applyAlignment="1" applyProtection="1">
      <alignment horizontal="center" vertical="center" wrapText="1"/>
      <protection locked="0"/>
    </xf>
    <xf numFmtId="0" fontId="25" fillId="2" borderId="536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537" xfId="6" applyNumberFormat="1" applyFont="1" applyFill="1" applyBorder="1" applyAlignment="1" applyProtection="1">
      <alignment horizontal="center" vertical="center" wrapText="1"/>
      <protection locked="0"/>
    </xf>
    <xf numFmtId="0" fontId="25" fillId="2" borderId="538" xfId="6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535" xfId="4" quotePrefix="1" applyFont="1" applyFill="1" applyBorder="1" applyAlignment="1" applyProtection="1">
      <alignment horizontal="center" vertical="center" wrapText="1"/>
      <protection locked="0"/>
    </xf>
    <xf numFmtId="0" fontId="25" fillId="2" borderId="479" xfId="4" applyFont="1" applyFill="1" applyBorder="1" applyAlignment="1" applyProtection="1">
      <alignment horizontal="center" vertical="center" wrapText="1"/>
      <protection locked="0"/>
    </xf>
    <xf numFmtId="0" fontId="25" fillId="2" borderId="532" xfId="4" applyFont="1" applyFill="1" applyBorder="1" applyAlignment="1" applyProtection="1">
      <alignment horizontal="center" vertical="center" wrapText="1"/>
      <protection locked="0"/>
    </xf>
    <xf numFmtId="0" fontId="25" fillId="2" borderId="536" xfId="8" quotePrefix="1" applyFont="1" applyFill="1" applyBorder="1" applyAlignment="1" applyProtection="1">
      <alignment horizontal="center" vertical="center" wrapText="1"/>
      <protection locked="0"/>
    </xf>
    <xf numFmtId="0" fontId="27" fillId="2" borderId="537" xfId="0" applyFont="1" applyFill="1" applyBorder="1" applyAlignment="1" applyProtection="1">
      <alignment wrapText="1"/>
      <protection locked="0"/>
    </xf>
    <xf numFmtId="0" fontId="27" fillId="2" borderId="478" xfId="0" applyFont="1" applyFill="1" applyBorder="1" applyAlignment="1" applyProtection="1">
      <alignment wrapText="1"/>
      <protection locked="0"/>
    </xf>
    <xf numFmtId="0" fontId="27" fillId="2" borderId="0" xfId="0" applyFont="1" applyFill="1" applyBorder="1" applyAlignment="1" applyProtection="1">
      <alignment wrapText="1"/>
      <protection locked="0"/>
    </xf>
    <xf numFmtId="0" fontId="27" fillId="2" borderId="538" xfId="0" applyFont="1" applyFill="1" applyBorder="1" applyAlignment="1" applyProtection="1">
      <alignment wrapText="1"/>
      <protection locked="0"/>
    </xf>
    <xf numFmtId="0" fontId="27" fillId="2" borderId="413" xfId="0" applyFont="1" applyFill="1" applyBorder="1" applyAlignment="1" applyProtection="1">
      <alignment wrapText="1"/>
      <protection locked="0"/>
    </xf>
    <xf numFmtId="0" fontId="27" fillId="2" borderId="414" xfId="0" applyFont="1" applyFill="1" applyBorder="1" applyAlignment="1" applyProtection="1">
      <alignment wrapText="1"/>
      <protection locked="0"/>
    </xf>
    <xf numFmtId="0" fontId="27" fillId="2" borderId="415" xfId="0" applyFont="1" applyFill="1" applyBorder="1" applyAlignment="1" applyProtection="1">
      <alignment wrapText="1"/>
      <protection locked="0"/>
    </xf>
    <xf numFmtId="0" fontId="25" fillId="2" borderId="537" xfId="8" quotePrefix="1" applyFont="1" applyFill="1" applyBorder="1" applyAlignment="1" applyProtection="1">
      <alignment horizontal="center" vertical="center" wrapText="1"/>
      <protection locked="0"/>
    </xf>
    <xf numFmtId="0" fontId="27" fillId="2" borderId="532" xfId="0" applyFont="1" applyFill="1" applyBorder="1" applyAlignment="1" applyProtection="1">
      <alignment wrapText="1"/>
      <protection locked="0"/>
    </xf>
    <xf numFmtId="0" fontId="27" fillId="2" borderId="486" xfId="0" applyFont="1" applyFill="1" applyBorder="1" applyAlignment="1" applyProtection="1">
      <alignment wrapText="1"/>
      <protection locked="0"/>
    </xf>
    <xf numFmtId="0" fontId="27" fillId="2" borderId="487" xfId="0" applyFont="1" applyFill="1" applyBorder="1" applyAlignment="1" applyProtection="1">
      <alignment wrapText="1"/>
      <protection locked="0"/>
    </xf>
    <xf numFmtId="0" fontId="25" fillId="2" borderId="536" xfId="8" applyFont="1" applyFill="1" applyBorder="1" applyAlignment="1" applyProtection="1">
      <alignment horizontal="center" vertical="center" wrapText="1"/>
      <protection locked="0"/>
    </xf>
    <xf numFmtId="0" fontId="25" fillId="2" borderId="536" xfId="6" quotePrefix="1" applyFont="1" applyFill="1" applyBorder="1" applyAlignment="1" applyProtection="1">
      <alignment horizontal="center" vertical="center" wrapText="1"/>
      <protection locked="0"/>
    </xf>
    <xf numFmtId="0" fontId="25" fillId="2" borderId="537" xfId="6" applyFont="1" applyFill="1" applyBorder="1" applyAlignment="1" applyProtection="1">
      <alignment horizontal="center" vertical="center" wrapText="1"/>
      <protection locked="0"/>
    </xf>
    <xf numFmtId="0" fontId="25" fillId="2" borderId="538" xfId="6" applyFont="1" applyFill="1" applyBorder="1" applyAlignment="1" applyProtection="1">
      <alignment horizontal="center" vertical="center" wrapText="1"/>
      <protection locked="0"/>
    </xf>
    <xf numFmtId="0" fontId="25" fillId="2" borderId="532" xfId="6" applyFont="1" applyFill="1" applyBorder="1" applyAlignment="1" applyProtection="1">
      <alignment horizontal="center" vertical="center" wrapText="1"/>
      <protection locked="0"/>
    </xf>
    <xf numFmtId="0" fontId="25" fillId="2" borderId="486" xfId="6" applyFont="1" applyFill="1" applyBorder="1" applyAlignment="1" applyProtection="1">
      <alignment horizontal="center" vertical="center" wrapText="1"/>
      <protection locked="0"/>
    </xf>
    <xf numFmtId="0" fontId="25" fillId="2" borderId="487" xfId="6" applyFont="1" applyFill="1" applyBorder="1" applyAlignment="1" applyProtection="1">
      <alignment horizontal="center" vertical="center" wrapText="1"/>
      <protection locked="0"/>
    </xf>
    <xf numFmtId="0" fontId="150" fillId="2" borderId="0" xfId="0" applyFont="1" applyFill="1" applyBorder="1" applyAlignment="1" applyProtection="1">
      <alignment horizontal="left" vertical="center" wrapText="1"/>
      <protection locked="0"/>
    </xf>
    <xf numFmtId="0" fontId="133" fillId="2" borderId="0" xfId="0" applyFont="1" applyFill="1" applyBorder="1" applyAlignment="1" applyProtection="1">
      <alignment horizontal="center" vertical="center" wrapText="1"/>
      <protection locked="0"/>
    </xf>
    <xf numFmtId="0" fontId="133" fillId="5" borderId="535" xfId="4" quotePrefix="1" applyFont="1" applyFill="1" applyBorder="1" applyAlignment="1" applyProtection="1">
      <alignment horizontal="center" vertical="center" wrapText="1"/>
      <protection locked="0"/>
    </xf>
    <xf numFmtId="0" fontId="133" fillId="2" borderId="532" xfId="4" applyFont="1" applyFill="1" applyBorder="1" applyAlignment="1" applyProtection="1">
      <alignment horizontal="center" vertical="center" wrapText="1"/>
      <protection locked="0"/>
    </xf>
    <xf numFmtId="0" fontId="133" fillId="5" borderId="541" xfId="8" quotePrefix="1" applyFont="1" applyFill="1" applyBorder="1" applyAlignment="1" applyProtection="1">
      <alignment horizontal="center" vertical="center" wrapText="1"/>
      <protection locked="0"/>
    </xf>
    <xf numFmtId="0" fontId="133" fillId="2" borderId="555" xfId="8" applyFont="1" applyFill="1" applyBorder="1" applyAlignment="1" applyProtection="1">
      <alignment horizontal="center" vertical="center" wrapText="1"/>
      <protection locked="0"/>
    </xf>
    <xf numFmtId="0" fontId="133" fillId="2" borderId="554" xfId="8" applyFont="1" applyFill="1" applyBorder="1" applyAlignment="1" applyProtection="1">
      <alignment horizontal="center" vertical="center" wrapText="1"/>
      <protection locked="0"/>
    </xf>
    <xf numFmtId="0" fontId="133" fillId="5" borderId="536" xfId="6" quotePrefix="1" applyFont="1" applyFill="1" applyBorder="1" applyAlignment="1" applyProtection="1">
      <alignment horizontal="center" vertical="center" wrapText="1"/>
      <protection locked="0"/>
    </xf>
    <xf numFmtId="0" fontId="133" fillId="2" borderId="537" xfId="6" applyFont="1" applyFill="1" applyBorder="1" applyAlignment="1" applyProtection="1">
      <alignment horizontal="center" vertical="center" wrapText="1"/>
      <protection locked="0"/>
    </xf>
    <xf numFmtId="0" fontId="133" fillId="2" borderId="538" xfId="6" applyFont="1" applyFill="1" applyBorder="1" applyAlignment="1" applyProtection="1">
      <alignment horizontal="center" vertical="center" wrapText="1"/>
      <protection locked="0"/>
    </xf>
    <xf numFmtId="0" fontId="150" fillId="2" borderId="0" xfId="9" applyFont="1" applyFill="1" applyBorder="1" applyAlignment="1" applyProtection="1">
      <alignment horizontal="left" vertical="center" wrapText="1"/>
      <protection locked="0"/>
    </xf>
    <xf numFmtId="0" fontId="133" fillId="2" borderId="0" xfId="9" applyFont="1" applyFill="1" applyBorder="1" applyAlignment="1" applyProtection="1">
      <alignment horizontal="center" vertical="center" wrapText="1"/>
      <protection locked="0"/>
    </xf>
    <xf numFmtId="0" fontId="157" fillId="2" borderId="0" xfId="9" applyFont="1" applyFill="1" applyBorder="1" applyAlignment="1" applyProtection="1">
      <alignment horizontal="center" vertical="center" wrapText="1"/>
      <protection locked="0"/>
    </xf>
    <xf numFmtId="0" fontId="133" fillId="5" borderId="1105" xfId="23" quotePrefix="1" applyFont="1" applyFill="1" applyBorder="1" applyAlignment="1" applyProtection="1">
      <alignment horizontal="center" vertical="center" wrapText="1"/>
      <protection locked="0"/>
    </xf>
    <xf numFmtId="0" fontId="133" fillId="2" borderId="817" xfId="23" applyFont="1" applyFill="1" applyBorder="1" applyAlignment="1" applyProtection="1">
      <alignment horizontal="center" vertical="center" wrapText="1"/>
      <protection locked="0"/>
    </xf>
    <xf numFmtId="0" fontId="133" fillId="5" borderId="1106" xfId="20" quotePrefix="1" applyFont="1" applyFill="1" applyBorder="1" applyAlignment="1" applyProtection="1">
      <alignment horizontal="center" vertical="center" wrapText="1"/>
      <protection locked="0"/>
    </xf>
    <xf numFmtId="0" fontId="133" fillId="2" borderId="1107" xfId="20" applyFont="1" applyFill="1" applyBorder="1" applyAlignment="1" applyProtection="1">
      <alignment horizontal="center" vertical="center" wrapText="1"/>
      <protection locked="0"/>
    </xf>
    <xf numFmtId="0" fontId="133" fillId="2" borderId="1108" xfId="20" applyFont="1" applyFill="1" applyBorder="1" applyAlignment="1" applyProtection="1">
      <alignment horizontal="center" vertical="center" wrapText="1"/>
      <protection locked="0"/>
    </xf>
    <xf numFmtId="0" fontId="133" fillId="5" borderId="1109" xfId="7" quotePrefix="1" applyFont="1" applyFill="1" applyBorder="1" applyAlignment="1" applyProtection="1">
      <alignment horizontal="center" vertical="center" wrapText="1"/>
      <protection locked="0"/>
    </xf>
    <xf numFmtId="0" fontId="133" fillId="2" borderId="1110" xfId="7" applyFont="1" applyFill="1" applyBorder="1" applyAlignment="1" applyProtection="1">
      <alignment horizontal="center" vertical="center" wrapText="1"/>
      <protection locked="0"/>
    </xf>
    <xf numFmtId="0" fontId="133" fillId="2" borderId="1111" xfId="7" applyFont="1" applyFill="1" applyBorder="1" applyAlignment="1" applyProtection="1">
      <alignment horizontal="center" vertical="center" wrapText="1"/>
      <protection locked="0"/>
    </xf>
    <xf numFmtId="0" fontId="35" fillId="5" borderId="0" xfId="0" applyFont="1" applyFill="1" applyBorder="1" applyAlignment="1">
      <alignment horizontal="center" wrapText="1"/>
    </xf>
    <xf numFmtId="0" fontId="11" fillId="5" borderId="1" xfId="4" quotePrefix="1" applyFont="1" applyFill="1" applyBorder="1" applyAlignment="1">
      <alignment horizontal="center" vertical="center" wrapText="1"/>
    </xf>
    <xf numFmtId="0" fontId="11" fillId="5" borderId="5" xfId="4" applyFont="1" applyFill="1" applyBorder="1" applyAlignment="1">
      <alignment horizontal="center" vertical="center" wrapText="1"/>
    </xf>
    <xf numFmtId="0" fontId="11" fillId="5" borderId="6" xfId="4" applyFont="1" applyFill="1" applyBorder="1" applyAlignment="1">
      <alignment horizontal="center" vertical="center" wrapText="1"/>
    </xf>
    <xf numFmtId="0" fontId="11" fillId="5" borderId="2" xfId="8" quotePrefix="1" applyFont="1" applyFill="1" applyBorder="1" applyAlignment="1">
      <alignment horizontal="center" vertical="center" wrapText="1"/>
    </xf>
    <xf numFmtId="0" fontId="11" fillId="5" borderId="3" xfId="8" applyFont="1" applyFill="1" applyBorder="1" applyAlignment="1">
      <alignment horizontal="center" vertical="center" wrapText="1"/>
    </xf>
    <xf numFmtId="0" fontId="11" fillId="5" borderId="4" xfId="8" applyFont="1" applyFill="1" applyBorder="1" applyAlignment="1">
      <alignment horizontal="center" vertical="center" wrapText="1"/>
    </xf>
    <xf numFmtId="0" fontId="11" fillId="5" borderId="6" xfId="8" applyFont="1" applyFill="1" applyBorder="1" applyAlignment="1">
      <alignment horizontal="center" vertical="center" wrapText="1"/>
    </xf>
    <xf numFmtId="0" fontId="11" fillId="5" borderId="7" xfId="8" applyFont="1" applyFill="1" applyBorder="1" applyAlignment="1">
      <alignment horizontal="center" vertical="center" wrapText="1"/>
    </xf>
    <xf numFmtId="0" fontId="11" fillId="5" borderId="8" xfId="8" applyFont="1" applyFill="1" applyBorder="1" applyAlignment="1">
      <alignment horizontal="center" vertical="center" wrapText="1"/>
    </xf>
    <xf numFmtId="0" fontId="11" fillId="5" borderId="18" xfId="8" applyFont="1" applyFill="1" applyBorder="1" applyAlignment="1">
      <alignment horizontal="center" vertical="center" wrapText="1"/>
    </xf>
    <xf numFmtId="0" fontId="11" fillId="5" borderId="20" xfId="8" applyFont="1" applyFill="1" applyBorder="1" applyAlignment="1">
      <alignment horizontal="center" vertical="center" wrapText="1"/>
    </xf>
    <xf numFmtId="0" fontId="11" fillId="5" borderId="92" xfId="8" applyFont="1" applyFill="1" applyBorder="1" applyAlignment="1">
      <alignment horizontal="center" vertical="center" wrapText="1"/>
    </xf>
    <xf numFmtId="0" fontId="11" fillId="5" borderId="2" xfId="8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5" borderId="2" xfId="6" quotePrefix="1" applyFont="1" applyFill="1" applyBorder="1" applyAlignment="1">
      <alignment horizontal="center" vertical="center" wrapText="1"/>
    </xf>
    <xf numFmtId="0" fontId="11" fillId="5" borderId="3" xfId="6" applyFont="1" applyFill="1" applyBorder="1" applyAlignment="1">
      <alignment horizontal="center" vertical="center" wrapText="1"/>
    </xf>
    <xf numFmtId="0" fontId="11" fillId="5" borderId="4" xfId="6" applyFont="1" applyFill="1" applyBorder="1" applyAlignment="1">
      <alignment horizontal="center" vertical="center" wrapText="1"/>
    </xf>
    <xf numFmtId="0" fontId="11" fillId="5" borderId="6" xfId="6" applyFont="1" applyFill="1" applyBorder="1" applyAlignment="1">
      <alignment horizontal="center" vertical="center" wrapText="1"/>
    </xf>
    <xf numFmtId="0" fontId="11" fillId="5" borderId="7" xfId="6" applyFont="1" applyFill="1" applyBorder="1" applyAlignment="1">
      <alignment horizontal="center" vertical="center" wrapText="1"/>
    </xf>
    <xf numFmtId="0" fontId="11" fillId="5" borderId="8" xfId="6" applyFont="1" applyFill="1" applyBorder="1" applyAlignment="1">
      <alignment horizontal="center" vertical="center" wrapText="1"/>
    </xf>
    <xf numFmtId="0" fontId="129" fillId="5" borderId="0" xfId="0" applyFont="1" applyFill="1" applyBorder="1" applyAlignment="1">
      <alignment horizontal="center" wrapText="1"/>
    </xf>
    <xf numFmtId="0" fontId="35" fillId="5" borderId="0" xfId="0" applyFont="1" applyFill="1" applyAlignment="1">
      <alignment horizontal="center"/>
    </xf>
    <xf numFmtId="0" fontId="11" fillId="5" borderId="216" xfId="4" quotePrefix="1" applyFont="1" applyFill="1" applyBorder="1" applyAlignment="1">
      <alignment horizontal="center" vertical="center" wrapText="1"/>
    </xf>
    <xf numFmtId="0" fontId="11" fillId="5" borderId="141" xfId="8" quotePrefix="1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wrapText="1"/>
    </xf>
    <xf numFmtId="0" fontId="34" fillId="5" borderId="40" xfId="0" applyFont="1" applyFill="1" applyBorder="1" applyAlignment="1">
      <alignment wrapText="1"/>
    </xf>
    <xf numFmtId="0" fontId="34" fillId="5" borderId="0" xfId="0" applyFont="1" applyFill="1" applyBorder="1" applyAlignment="1">
      <alignment wrapText="1"/>
    </xf>
    <xf numFmtId="0" fontId="34" fillId="5" borderId="196" xfId="0" applyFont="1" applyFill="1" applyBorder="1" applyAlignment="1">
      <alignment wrapText="1"/>
    </xf>
    <xf numFmtId="0" fontId="34" fillId="5" borderId="183" xfId="0" applyFont="1" applyFill="1" applyBorder="1" applyAlignment="1">
      <alignment wrapText="1"/>
    </xf>
    <xf numFmtId="0" fontId="34" fillId="5" borderId="198" xfId="0" applyFont="1" applyFill="1" applyBorder="1" applyAlignment="1">
      <alignment wrapText="1"/>
    </xf>
    <xf numFmtId="0" fontId="34" fillId="5" borderId="195" xfId="0" applyFont="1" applyFill="1" applyBorder="1" applyAlignment="1">
      <alignment wrapText="1"/>
    </xf>
    <xf numFmtId="0" fontId="11" fillId="5" borderId="3" xfId="8" quotePrefix="1" applyFont="1" applyFill="1" applyBorder="1" applyAlignment="1">
      <alignment horizontal="center" vertical="center" wrapText="1"/>
    </xf>
    <xf numFmtId="0" fontId="34" fillId="5" borderId="216" xfId="0" applyFont="1" applyFill="1" applyBorder="1" applyAlignment="1">
      <alignment wrapText="1"/>
    </xf>
    <xf numFmtId="0" fontId="34" fillId="5" borderId="217" xfId="0" applyFont="1" applyFill="1" applyBorder="1" applyAlignment="1">
      <alignment wrapText="1"/>
    </xf>
    <xf numFmtId="0" fontId="34" fillId="5" borderId="218" xfId="0" applyFont="1" applyFill="1" applyBorder="1" applyAlignment="1">
      <alignment wrapText="1"/>
    </xf>
    <xf numFmtId="0" fontId="11" fillId="5" borderId="196" xfId="6" quotePrefix="1" applyFont="1" applyFill="1" applyBorder="1" applyAlignment="1">
      <alignment horizontal="center" vertical="center" wrapText="1"/>
    </xf>
    <xf numFmtId="0" fontId="11" fillId="5" borderId="216" xfId="6" quotePrefix="1" applyFont="1" applyFill="1" applyBorder="1" applyAlignment="1">
      <alignment horizontal="center" vertical="center" wrapText="1"/>
    </xf>
    <xf numFmtId="0" fontId="11" fillId="5" borderId="217" xfId="6" quotePrefix="1" applyFont="1" applyFill="1" applyBorder="1" applyAlignment="1">
      <alignment horizontal="center" vertical="center" wrapText="1"/>
    </xf>
    <xf numFmtId="0" fontId="11" fillId="5" borderId="218" xfId="6" quotePrefix="1" applyFont="1" applyFill="1" applyBorder="1" applyAlignment="1">
      <alignment horizontal="center" vertical="center" wrapText="1"/>
    </xf>
    <xf numFmtId="0" fontId="11" fillId="5" borderId="879" xfId="6" quotePrefix="1" applyFont="1" applyFill="1" applyBorder="1" applyAlignment="1">
      <alignment horizontal="center" vertical="center" wrapText="1"/>
    </xf>
    <xf numFmtId="0" fontId="11" fillId="5" borderId="884" xfId="6" quotePrefix="1" applyFont="1" applyFill="1" applyBorder="1" applyAlignment="1">
      <alignment horizontal="center" vertical="center" wrapText="1"/>
    </xf>
    <xf numFmtId="0" fontId="11" fillId="5" borderId="880" xfId="6" quotePrefix="1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left" vertical="center" wrapText="1"/>
    </xf>
    <xf numFmtId="0" fontId="11" fillId="5" borderId="882" xfId="4" quotePrefix="1" applyFont="1" applyFill="1" applyBorder="1" applyAlignment="1">
      <alignment horizontal="center" vertical="center" wrapText="1"/>
    </xf>
    <xf numFmtId="0" fontId="11" fillId="5" borderId="479" xfId="4" quotePrefix="1" applyFont="1" applyFill="1" applyBorder="1" applyAlignment="1">
      <alignment horizontal="center" vertical="center" wrapText="1"/>
    </xf>
    <xf numFmtId="0" fontId="11" fillId="5" borderId="817" xfId="4" quotePrefix="1" applyFont="1" applyFill="1" applyBorder="1" applyAlignment="1">
      <alignment horizontal="center" vertical="center" wrapText="1"/>
    </xf>
    <xf numFmtId="0" fontId="11" fillId="5" borderId="865" xfId="6" quotePrefix="1" applyFont="1" applyFill="1" applyBorder="1" applyAlignment="1">
      <alignment horizontal="center" vertical="center" wrapText="1"/>
    </xf>
    <xf numFmtId="0" fontId="11" fillId="5" borderId="815" xfId="6" quotePrefix="1" applyFont="1" applyFill="1" applyBorder="1" applyAlignment="1">
      <alignment horizontal="center" vertical="center" wrapText="1"/>
    </xf>
    <xf numFmtId="0" fontId="11" fillId="5" borderId="907" xfId="6" quotePrefix="1" applyFont="1" applyFill="1" applyBorder="1" applyAlignment="1">
      <alignment horizontal="center" vertical="center" wrapText="1"/>
    </xf>
    <xf numFmtId="0" fontId="11" fillId="5" borderId="817" xfId="6" quotePrefix="1" applyFont="1" applyFill="1" applyBorder="1" applyAlignment="1">
      <alignment horizontal="center" vertical="center" wrapText="1"/>
    </xf>
    <xf numFmtId="0" fontId="11" fillId="5" borderId="818" xfId="6" quotePrefix="1" applyFont="1" applyFill="1" applyBorder="1" applyAlignment="1">
      <alignment horizontal="center" vertical="center" wrapText="1"/>
    </xf>
    <xf numFmtId="0" fontId="11" fillId="5" borderId="819" xfId="6" quotePrefix="1" applyFont="1" applyFill="1" applyBorder="1" applyAlignment="1">
      <alignment horizontal="center" vertical="center" wrapText="1"/>
    </xf>
    <xf numFmtId="0" fontId="11" fillId="5" borderId="870" xfId="8" quotePrefix="1" applyFont="1" applyFill="1" applyBorder="1" applyAlignment="1">
      <alignment horizontal="center" vertical="center" wrapText="1"/>
    </xf>
    <xf numFmtId="0" fontId="11" fillId="5" borderId="869" xfId="8" quotePrefix="1" applyFont="1" applyFill="1" applyBorder="1" applyAlignment="1">
      <alignment horizontal="center" vertical="center" wrapText="1"/>
    </xf>
    <xf numFmtId="0" fontId="11" fillId="5" borderId="878" xfId="8" quotePrefix="1" applyFont="1" applyFill="1" applyBorder="1" applyAlignment="1">
      <alignment horizontal="center" vertical="center" wrapText="1"/>
    </xf>
    <xf numFmtId="0" fontId="11" fillId="5" borderId="14" xfId="6" quotePrefix="1" applyFont="1" applyFill="1" applyBorder="1" applyAlignment="1">
      <alignment horizontal="center" vertical="center" wrapText="1"/>
    </xf>
    <xf numFmtId="0" fontId="11" fillId="5" borderId="68" xfId="6" applyFont="1" applyFill="1" applyBorder="1" applyAlignment="1">
      <alignment horizontal="center" vertical="center" wrapText="1"/>
    </xf>
    <xf numFmtId="0" fontId="11" fillId="5" borderId="72" xfId="6" applyFont="1" applyFill="1" applyBorder="1" applyAlignment="1">
      <alignment horizontal="center" vertical="center" wrapText="1"/>
    </xf>
    <xf numFmtId="0" fontId="11" fillId="5" borderId="35" xfId="8" quotePrefix="1" applyFont="1" applyFill="1" applyBorder="1" applyAlignment="1">
      <alignment horizontal="center" vertical="center" wrapText="1"/>
    </xf>
    <xf numFmtId="0" fontId="11" fillId="5" borderId="59" xfId="8" applyFont="1" applyFill="1" applyBorder="1" applyAlignment="1">
      <alignment horizontal="center" vertical="center" wrapText="1"/>
    </xf>
    <xf numFmtId="0" fontId="11" fillId="5" borderId="78" xfId="8" applyFont="1" applyFill="1" applyBorder="1" applyAlignment="1">
      <alignment horizontal="center" vertical="center" wrapText="1"/>
    </xf>
    <xf numFmtId="0" fontId="90" fillId="0" borderId="421" xfId="9" applyFont="1" applyBorder="1" applyAlignment="1">
      <alignment horizontal="center" vertical="center"/>
    </xf>
    <xf numFmtId="0" fontId="90" fillId="0" borderId="376" xfId="9" applyFont="1" applyBorder="1" applyAlignment="1">
      <alignment horizontal="center" vertical="center"/>
    </xf>
    <xf numFmtId="0" fontId="90" fillId="0" borderId="375" xfId="9" applyFont="1" applyBorder="1" applyAlignment="1">
      <alignment horizontal="center" vertical="center"/>
    </xf>
    <xf numFmtId="0" fontId="89" fillId="0" borderId="459" xfId="9" applyFont="1" applyBorder="1" applyAlignment="1">
      <alignment horizontal="center" vertical="center" wrapText="1"/>
    </xf>
    <xf numFmtId="0" fontId="89" fillId="0" borderId="431" xfId="9" applyFont="1" applyBorder="1" applyAlignment="1">
      <alignment horizontal="center" vertical="center" wrapText="1"/>
    </xf>
    <xf numFmtId="0" fontId="89" fillId="0" borderId="243" xfId="9" applyFont="1" applyBorder="1" applyAlignment="1">
      <alignment horizontal="center" vertical="center" wrapText="1"/>
    </xf>
    <xf numFmtId="0" fontId="90" fillId="0" borderId="461" xfId="9" applyFont="1" applyBorder="1" applyAlignment="1">
      <alignment horizontal="center" vertical="center"/>
    </xf>
    <xf numFmtId="0" fontId="90" fillId="0" borderId="457" xfId="9" applyFont="1" applyBorder="1" applyAlignment="1">
      <alignment horizontal="center" vertical="center"/>
    </xf>
    <xf numFmtId="0" fontId="90" fillId="0" borderId="458" xfId="9" applyFont="1" applyBorder="1" applyAlignment="1">
      <alignment horizontal="center" vertical="center"/>
    </xf>
    <xf numFmtId="0" fontId="90" fillId="0" borderId="429" xfId="9" applyFont="1" applyBorder="1" applyAlignment="1">
      <alignment horizontal="center" vertical="center"/>
    </xf>
    <xf numFmtId="0" fontId="90" fillId="0" borderId="0" xfId="9" applyFont="1" applyBorder="1" applyAlignment="1">
      <alignment horizontal="center" vertical="center"/>
    </xf>
    <xf numFmtId="0" fontId="90" fillId="0" borderId="462" xfId="9" applyFont="1" applyBorder="1" applyAlignment="1">
      <alignment horizontal="center" vertical="center"/>
    </xf>
    <xf numFmtId="0" fontId="90" fillId="0" borderId="413" xfId="9" applyFont="1" applyBorder="1" applyAlignment="1">
      <alignment horizontal="center" vertical="center"/>
    </xf>
    <xf numFmtId="0" fontId="90" fillId="0" borderId="20" xfId="9" applyFont="1" applyBorder="1" applyAlignment="1">
      <alignment horizontal="center" vertical="center"/>
    </xf>
    <xf numFmtId="0" fontId="90" fillId="0" borderId="415" xfId="9" applyFont="1" applyBorder="1" applyAlignment="1">
      <alignment horizontal="center" vertical="center"/>
    </xf>
    <xf numFmtId="0" fontId="127" fillId="0" borderId="416" xfId="9" applyBorder="1" applyAlignment="1">
      <alignment horizontal="center"/>
    </xf>
    <xf numFmtId="0" fontId="0" fillId="0" borderId="455" xfId="9" applyFont="1" applyBorder="1" applyAlignment="1">
      <alignment horizontal="center"/>
    </xf>
    <xf numFmtId="0" fontId="0" fillId="0" borderId="456" xfId="9" applyFont="1" applyBorder="1" applyAlignment="1">
      <alignment horizontal="center"/>
    </xf>
    <xf numFmtId="0" fontId="0" fillId="0" borderId="460" xfId="9" applyFont="1" applyBorder="1" applyAlignment="1">
      <alignment horizontal="center"/>
    </xf>
    <xf numFmtId="0" fontId="127" fillId="0" borderId="455" xfId="9" applyFont="1" applyBorder="1" applyAlignment="1">
      <alignment horizontal="center"/>
    </xf>
    <xf numFmtId="0" fontId="127" fillId="0" borderId="456" xfId="9" applyFont="1" applyBorder="1" applyAlignment="1">
      <alignment horizontal="center"/>
    </xf>
    <xf numFmtId="0" fontId="127" fillId="0" borderId="460" xfId="9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36" xfId="0" applyBorder="1" applyAlignment="1">
      <alignment horizontal="center"/>
    </xf>
    <xf numFmtId="0" fontId="0" fillId="0" borderId="255" xfId="0" applyBorder="1" applyAlignment="1">
      <alignment horizontal="center"/>
    </xf>
    <xf numFmtId="0" fontId="0" fillId="0" borderId="239" xfId="0" applyBorder="1" applyAlignment="1">
      <alignment horizontal="center"/>
    </xf>
    <xf numFmtId="0" fontId="127" fillId="0" borderId="217" xfId="9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34" xfId="0" applyBorder="1" applyAlignment="1">
      <alignment horizontal="center"/>
    </xf>
    <xf numFmtId="0" fontId="88" fillId="2" borderId="35" xfId="9" applyFont="1" applyFill="1" applyBorder="1" applyAlignment="1">
      <alignment horizontal="center"/>
    </xf>
    <xf numFmtId="0" fontId="127" fillId="2" borderId="59" xfId="9" applyFill="1" applyBorder="1" applyAlignment="1">
      <alignment horizontal="center"/>
    </xf>
    <xf numFmtId="0" fontId="127" fillId="2" borderId="70" xfId="9" applyFill="1" applyBorder="1" applyAlignment="1">
      <alignment horizontal="center"/>
    </xf>
    <xf numFmtId="0" fontId="88" fillId="2" borderId="59" xfId="9" applyFont="1" applyFill="1" applyBorder="1" applyAlignment="1">
      <alignment horizontal="center"/>
    </xf>
    <xf numFmtId="0" fontId="127" fillId="0" borderId="59" xfId="9" applyBorder="1" applyAlignment="1">
      <alignment horizontal="center"/>
    </xf>
    <xf numFmtId="0" fontId="127" fillId="0" borderId="70" xfId="9" applyBorder="1" applyAlignment="1">
      <alignment horizontal="center"/>
    </xf>
    <xf numFmtId="0" fontId="127" fillId="0" borderId="254" xfId="9" applyBorder="1" applyAlignment="1">
      <alignment horizontal="center"/>
    </xf>
    <xf numFmtId="0" fontId="127" fillId="0" borderId="234" xfId="9" applyBorder="1" applyAlignment="1">
      <alignment horizontal="center"/>
    </xf>
    <xf numFmtId="0" fontId="89" fillId="0" borderId="238" xfId="0" applyFont="1" applyBorder="1" applyAlignment="1">
      <alignment horizontal="center" vertical="center" wrapText="1"/>
    </xf>
    <xf numFmtId="0" fontId="89" fillId="0" borderId="142" xfId="0" applyFont="1" applyBorder="1" applyAlignment="1">
      <alignment horizontal="center" vertical="center" wrapText="1"/>
    </xf>
    <xf numFmtId="0" fontId="89" fillId="0" borderId="243" xfId="0" applyFont="1" applyBorder="1" applyAlignment="1">
      <alignment horizontal="center" vertical="center" wrapText="1"/>
    </xf>
    <xf numFmtId="0" fontId="90" fillId="2" borderId="40" xfId="0" applyFont="1" applyFill="1" applyBorder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90" fillId="2" borderId="237" xfId="0" applyFont="1" applyFill="1" applyBorder="1" applyAlignment="1">
      <alignment horizontal="center" vertical="center"/>
    </xf>
    <xf numFmtId="0" fontId="90" fillId="2" borderId="698" xfId="0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237" xfId="0" applyFont="1" applyBorder="1" applyAlignment="1">
      <alignment horizontal="center" vertical="center"/>
    </xf>
    <xf numFmtId="0" fontId="90" fillId="0" borderId="210" xfId="0" applyFont="1" applyBorder="1" applyAlignment="1">
      <alignment horizontal="center" vertical="center"/>
    </xf>
    <xf numFmtId="0" fontId="90" fillId="0" borderId="93" xfId="0" applyFont="1" applyBorder="1" applyAlignment="1">
      <alignment horizontal="center" vertical="center"/>
    </xf>
    <xf numFmtId="0" fontId="90" fillId="0" borderId="462" xfId="0" applyFont="1" applyBorder="1" applyAlignment="1">
      <alignment horizontal="center" vertical="center"/>
    </xf>
    <xf numFmtId="0" fontId="90" fillId="0" borderId="3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0" fillId="2" borderId="235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236" xfId="0" applyFill="1" applyBorder="1" applyAlignment="1">
      <alignment horizontal="center"/>
    </xf>
    <xf numFmtId="0" fontId="89" fillId="0" borderId="238" xfId="9" applyFont="1" applyBorder="1" applyAlignment="1">
      <alignment horizontal="center" vertical="center" wrapText="1"/>
    </xf>
    <xf numFmtId="0" fontId="89" fillId="0" borderId="142" xfId="9" applyFont="1" applyBorder="1" applyAlignment="1">
      <alignment horizontal="center" vertical="center" wrapText="1"/>
    </xf>
    <xf numFmtId="0" fontId="90" fillId="0" borderId="940" xfId="9" applyFont="1" applyBorder="1" applyAlignment="1">
      <alignment horizontal="center" vertical="center"/>
    </xf>
    <xf numFmtId="0" fontId="90" fillId="0" borderId="941" xfId="9" applyFont="1" applyBorder="1" applyAlignment="1">
      <alignment horizontal="center" vertical="center"/>
    </xf>
    <xf numFmtId="0" fontId="90" fillId="0" borderId="942" xfId="9" applyFont="1" applyBorder="1" applyAlignment="1">
      <alignment horizontal="center" vertical="center"/>
    </xf>
    <xf numFmtId="0" fontId="90" fillId="0" borderId="478" xfId="9" applyFont="1" applyBorder="1" applyAlignment="1">
      <alignment horizontal="center" vertical="center"/>
    </xf>
    <xf numFmtId="0" fontId="90" fillId="0" borderId="820" xfId="9" applyFont="1" applyBorder="1" applyAlignment="1">
      <alignment horizontal="center" vertical="center"/>
    </xf>
    <xf numFmtId="0" fontId="90" fillId="0" borderId="821" xfId="9" applyFont="1" applyBorder="1" applyAlignment="1">
      <alignment horizontal="center" vertical="center"/>
    </xf>
    <xf numFmtId="0" fontId="90" fillId="2" borderId="153" xfId="9" applyFont="1" applyFill="1" applyBorder="1" applyAlignment="1">
      <alignment horizontal="center" vertical="center"/>
    </xf>
    <xf numFmtId="0" fontId="90" fillId="2" borderId="231" xfId="9" applyFont="1" applyFill="1" applyBorder="1" applyAlignment="1">
      <alignment horizontal="center" vertical="center"/>
    </xf>
    <xf numFmtId="0" fontId="90" fillId="2" borderId="979" xfId="9" applyFont="1" applyFill="1" applyBorder="1" applyAlignment="1">
      <alignment horizontal="center" vertical="center"/>
    </xf>
    <xf numFmtId="0" fontId="90" fillId="0" borderId="985" xfId="9" applyFont="1" applyFill="1" applyBorder="1" applyAlignment="1">
      <alignment horizontal="center" vertical="center"/>
    </xf>
    <xf numFmtId="0" fontId="90" fillId="0" borderId="979" xfId="9" applyFont="1" applyFill="1" applyBorder="1" applyAlignment="1">
      <alignment horizontal="center" vertical="center"/>
    </xf>
    <xf numFmtId="0" fontId="90" fillId="0" borderId="986" xfId="9" applyFont="1" applyFill="1" applyBorder="1" applyAlignment="1">
      <alignment horizontal="center" vertical="center"/>
    </xf>
    <xf numFmtId="0" fontId="90" fillId="0" borderId="232" xfId="9" applyFont="1" applyFill="1" applyBorder="1" applyAlignment="1">
      <alignment horizontal="center" vertical="center"/>
    </xf>
    <xf numFmtId="0" fontId="90" fillId="0" borderId="155" xfId="9" applyFont="1" applyFill="1" applyBorder="1" applyAlignment="1">
      <alignment horizontal="center" vertical="center"/>
    </xf>
    <xf numFmtId="0" fontId="90" fillId="0" borderId="967" xfId="9" applyFont="1" applyFill="1" applyBorder="1" applyAlignment="1">
      <alignment horizontal="center" vertical="center"/>
    </xf>
    <xf numFmtId="0" fontId="90" fillId="0" borderId="963" xfId="9" applyFont="1" applyFill="1" applyBorder="1" applyAlignment="1">
      <alignment horizontal="center" vertical="center"/>
    </xf>
    <xf numFmtId="0" fontId="90" fillId="0" borderId="969" xfId="9" applyFont="1" applyFill="1" applyBorder="1" applyAlignment="1">
      <alignment horizontal="center" vertical="center"/>
    </xf>
    <xf numFmtId="0" fontId="90" fillId="0" borderId="970" xfId="9" applyFont="1" applyFill="1" applyBorder="1" applyAlignment="1">
      <alignment horizontal="center" vertical="center"/>
    </xf>
    <xf numFmtId="0" fontId="90" fillId="0" borderId="966" xfId="9" applyFont="1" applyFill="1" applyBorder="1" applyAlignment="1">
      <alignment horizontal="center" vertical="center"/>
    </xf>
    <xf numFmtId="0" fontId="90" fillId="2" borderId="235" xfId="9" applyFont="1" applyFill="1" applyBorder="1" applyAlignment="1">
      <alignment horizontal="center" vertical="center"/>
    </xf>
    <xf numFmtId="0" fontId="90" fillId="2" borderId="68" xfId="9" applyFont="1" applyFill="1" applyBorder="1" applyAlignment="1">
      <alignment horizontal="center" vertical="center"/>
    </xf>
    <xf numFmtId="0" fontId="90" fillId="2" borderId="978" xfId="9" applyFont="1" applyFill="1" applyBorder="1" applyAlignment="1">
      <alignment horizontal="center" vertical="center"/>
    </xf>
    <xf numFmtId="0" fontId="90" fillId="0" borderId="958" xfId="9" applyFont="1" applyBorder="1" applyAlignment="1">
      <alignment horizontal="center" vertical="center"/>
    </xf>
    <xf numFmtId="0" fontId="90" fillId="0" borderId="978" xfId="9" applyFont="1" applyBorder="1" applyAlignment="1">
      <alignment horizontal="center" vertical="center"/>
    </xf>
    <xf numFmtId="0" fontId="90" fillId="0" borderId="984" xfId="9" applyFont="1" applyBorder="1" applyAlignment="1">
      <alignment horizontal="center" vertical="center"/>
    </xf>
    <xf numFmtId="0" fontId="90" fillId="0" borderId="3" xfId="9" applyFont="1" applyBorder="1" applyAlignment="1">
      <alignment horizontal="center" vertical="center"/>
    </xf>
    <xf numFmtId="0" fontId="0" fillId="0" borderId="35" xfId="9" applyFont="1" applyBorder="1" applyAlignment="1">
      <alignment horizontal="center"/>
    </xf>
    <xf numFmtId="0" fontId="127" fillId="0" borderId="3" xfId="9" applyBorder="1" applyAlignment="1">
      <alignment horizontal="center"/>
    </xf>
    <xf numFmtId="0" fontId="127" fillId="0" borderId="4" xfId="9" applyBorder="1" applyAlignment="1">
      <alignment horizontal="center"/>
    </xf>
    <xf numFmtId="0" fontId="127" fillId="2" borderId="951" xfId="9" applyFill="1" applyBorder="1" applyAlignment="1">
      <alignment horizontal="center"/>
    </xf>
    <xf numFmtId="0" fontId="88" fillId="0" borderId="945" xfId="9" applyFont="1" applyBorder="1" applyAlignment="1">
      <alignment horizontal="center"/>
    </xf>
    <xf numFmtId="0" fontId="127" fillId="0" borderId="951" xfId="9" applyBorder="1" applyAlignment="1">
      <alignment horizontal="center"/>
    </xf>
    <xf numFmtId="0" fontId="127" fillId="0" borderId="950" xfId="9" applyBorder="1" applyAlignment="1">
      <alignment horizontal="center"/>
    </xf>
    <xf numFmtId="0" fontId="127" fillId="0" borderId="945" xfId="9" applyBorder="1" applyAlignment="1">
      <alignment horizontal="center"/>
    </xf>
    <xf numFmtId="0" fontId="19" fillId="0" borderId="0" xfId="9" applyFont="1" applyFill="1" applyAlignment="1">
      <alignment horizontal="center"/>
    </xf>
    <xf numFmtId="0" fontId="19" fillId="0" borderId="1014" xfId="9" applyFont="1" applyBorder="1" applyAlignment="1">
      <alignment horizontal="center" vertical="center" wrapText="1"/>
    </xf>
    <xf numFmtId="0" fontId="19" fillId="0" borderId="698" xfId="9" applyFont="1" applyBorder="1" applyAlignment="1">
      <alignment horizontal="center" vertical="center" wrapText="1"/>
    </xf>
    <xf numFmtId="0" fontId="19" fillId="0" borderId="1059" xfId="9" applyFont="1" applyBorder="1" applyAlignment="1">
      <alignment horizontal="center" vertical="center" wrapText="1"/>
    </xf>
    <xf numFmtId="0" fontId="17" fillId="0" borderId="1014" xfId="9" applyFont="1" applyBorder="1" applyAlignment="1">
      <alignment horizontal="center" vertical="center"/>
    </xf>
    <xf numFmtId="0" fontId="17" fillId="0" borderId="1016" xfId="9" applyFont="1" applyBorder="1" applyAlignment="1">
      <alignment horizontal="center" vertical="center"/>
    </xf>
    <xf numFmtId="0" fontId="17" fillId="0" borderId="942" xfId="9" applyFont="1" applyBorder="1" applyAlignment="1">
      <alignment horizontal="center" vertical="center"/>
    </xf>
    <xf numFmtId="0" fontId="17" fillId="0" borderId="1059" xfId="9" applyFont="1" applyBorder="1" applyAlignment="1">
      <alignment horizontal="center" vertical="center"/>
    </xf>
    <xf numFmtId="0" fontId="17" fillId="0" borderId="1025" xfId="9" applyFont="1" applyBorder="1" applyAlignment="1">
      <alignment horizontal="center" vertical="center"/>
    </xf>
    <xf numFmtId="0" fontId="17" fillId="0" borderId="1030" xfId="9" applyFont="1" applyBorder="1" applyAlignment="1">
      <alignment horizontal="center" vertical="center"/>
    </xf>
    <xf numFmtId="0" fontId="17" fillId="0" borderId="908" xfId="9" applyFont="1" applyBorder="1" applyAlignment="1">
      <alignment horizontal="center" vertical="center"/>
    </xf>
    <xf numFmtId="0" fontId="17" fillId="0" borderId="992" xfId="9" applyFont="1" applyBorder="1" applyAlignment="1">
      <alignment horizontal="center" vertical="center"/>
    </xf>
    <xf numFmtId="0" fontId="17" fillId="0" borderId="989" xfId="9" applyFont="1" applyBorder="1" applyAlignment="1">
      <alignment horizontal="center" vertical="center"/>
    </xf>
    <xf numFmtId="0" fontId="17" fillId="0" borderId="698" xfId="9" applyFont="1" applyBorder="1" applyAlignment="1">
      <alignment horizontal="center" vertical="center"/>
    </xf>
    <xf numFmtId="0" fontId="17" fillId="0" borderId="0" xfId="9" applyFont="1" applyBorder="1" applyAlignment="1">
      <alignment horizontal="center" vertical="center"/>
    </xf>
    <xf numFmtId="0" fontId="17" fillId="0" borderId="462" xfId="9" applyFont="1" applyBorder="1" applyAlignment="1">
      <alignment horizontal="center" vertical="center"/>
    </xf>
    <xf numFmtId="0" fontId="127" fillId="0" borderId="975" xfId="9" applyBorder="1" applyAlignment="1">
      <alignment horizontal="center"/>
    </xf>
    <xf numFmtId="0" fontId="19" fillId="0" borderId="1036" xfId="9" applyFont="1" applyBorder="1" applyAlignment="1">
      <alignment horizontal="center"/>
    </xf>
    <xf numFmtId="0" fontId="19" fillId="0" borderId="951" xfId="9" applyFont="1" applyBorder="1" applyAlignment="1">
      <alignment horizontal="center"/>
    </xf>
    <xf numFmtId="0" fontId="19" fillId="0" borderId="1016" xfId="9" applyFont="1" applyBorder="1" applyAlignment="1">
      <alignment horizontal="center"/>
    </xf>
    <xf numFmtId="0" fontId="19" fillId="0" borderId="942" xfId="9" applyFont="1" applyBorder="1" applyAlignment="1">
      <alignment horizontal="center"/>
    </xf>
    <xf numFmtId="0" fontId="19" fillId="0" borderId="1047" xfId="9" applyFont="1" applyBorder="1" applyAlignment="1">
      <alignment horizontal="center"/>
    </xf>
    <xf numFmtId="0" fontId="17" fillId="0" borderId="985" xfId="9" applyFont="1" applyBorder="1" applyAlignment="1">
      <alignment horizontal="center"/>
    </xf>
    <xf numFmtId="0" fontId="17" fillId="0" borderId="979" xfId="9" applyFont="1" applyBorder="1" applyAlignment="1">
      <alignment horizontal="center"/>
    </xf>
    <xf numFmtId="0" fontId="17" fillId="0" borderId="986" xfId="9" applyFont="1" applyBorder="1" applyAlignment="1">
      <alignment horizontal="center"/>
    </xf>
    <xf numFmtId="0" fontId="127" fillId="0" borderId="0" xfId="9" applyFont="1" applyBorder="1" applyAlignment="1">
      <alignment horizontal="center"/>
    </xf>
    <xf numFmtId="0" fontId="19" fillId="0" borderId="1008" xfId="9" applyFont="1" applyBorder="1" applyAlignment="1">
      <alignment horizontal="center" vertical="center" wrapText="1"/>
    </xf>
    <xf numFmtId="0" fontId="19" fillId="0" borderId="142" xfId="9" applyFont="1" applyBorder="1" applyAlignment="1">
      <alignment horizontal="center" vertical="center" wrapText="1"/>
    </xf>
    <xf numFmtId="0" fontId="19" fillId="0" borderId="1081" xfId="9" applyFont="1" applyBorder="1" applyAlignment="1">
      <alignment horizontal="center" vertical="center" wrapText="1"/>
    </xf>
    <xf numFmtId="0" fontId="83" fillId="0" borderId="1016" xfId="9" applyFont="1" applyBorder="1" applyAlignment="1">
      <alignment horizontal="center" vertical="center"/>
    </xf>
    <xf numFmtId="0" fontId="83" fillId="0" borderId="942" xfId="9" applyFont="1" applyBorder="1" applyAlignment="1">
      <alignment horizontal="center" vertical="center"/>
    </xf>
    <xf numFmtId="0" fontId="83" fillId="0" borderId="1025" xfId="9" applyFont="1" applyBorder="1" applyAlignment="1">
      <alignment horizontal="center" vertical="center"/>
    </xf>
    <xf numFmtId="0" fontId="83" fillId="0" borderId="1030" xfId="9" applyFont="1" applyBorder="1" applyAlignment="1">
      <alignment horizontal="center" vertical="center"/>
    </xf>
    <xf numFmtId="0" fontId="83" fillId="0" borderId="1022" xfId="9" applyFont="1" applyBorder="1" applyAlignment="1">
      <alignment horizontal="center" vertical="center"/>
    </xf>
    <xf numFmtId="0" fontId="83" fillId="0" borderId="958" xfId="9" applyFont="1" applyBorder="1" applyAlignment="1">
      <alignment horizontal="center" vertical="top"/>
    </xf>
    <xf numFmtId="0" fontId="83" fillId="0" borderId="978" xfId="9" applyFont="1" applyBorder="1" applyAlignment="1">
      <alignment horizontal="center" vertical="top"/>
    </xf>
    <xf numFmtId="0" fontId="83" fillId="0" borderId="984" xfId="9" applyFont="1" applyBorder="1" applyAlignment="1">
      <alignment horizontal="center" vertical="top"/>
    </xf>
    <xf numFmtId="0" fontId="83" fillId="0" borderId="979" xfId="9" applyFont="1" applyBorder="1" applyAlignment="1">
      <alignment horizontal="center"/>
    </xf>
    <xf numFmtId="0" fontId="83" fillId="0" borderId="985" xfId="9" applyFont="1" applyBorder="1" applyAlignment="1">
      <alignment horizontal="center" vertical="top"/>
    </xf>
    <xf numFmtId="0" fontId="83" fillId="0" borderId="979" xfId="9" applyFont="1" applyBorder="1" applyAlignment="1">
      <alignment horizontal="center" vertical="top"/>
    </xf>
    <xf numFmtId="0" fontId="83" fillId="0" borderId="986" xfId="9" applyFont="1" applyBorder="1" applyAlignment="1">
      <alignment horizontal="center" vertical="top"/>
    </xf>
    <xf numFmtId="0" fontId="82" fillId="0" borderId="1080" xfId="9" applyFont="1" applyBorder="1" applyAlignment="1">
      <alignment horizontal="center"/>
    </xf>
    <xf numFmtId="0" fontId="82" fillId="0" borderId="951" xfId="9" applyFont="1" applyBorder="1" applyAlignment="1">
      <alignment horizontal="center"/>
    </xf>
    <xf numFmtId="0" fontId="82" fillId="0" borderId="1036" xfId="9" applyFont="1" applyBorder="1" applyAlignment="1">
      <alignment horizontal="center" vertical="top"/>
    </xf>
    <xf numFmtId="0" fontId="82" fillId="0" borderId="951" xfId="9" applyFont="1" applyBorder="1" applyAlignment="1">
      <alignment horizontal="center" vertical="top"/>
    </xf>
    <xf numFmtId="0" fontId="82" fillId="0" borderId="1047" xfId="9" applyFont="1" applyBorder="1" applyAlignment="1">
      <alignment horizontal="center" vertical="top"/>
    </xf>
    <xf numFmtId="0" fontId="57" fillId="2" borderId="0" xfId="0" applyFont="1" applyFill="1" applyBorder="1" applyAlignment="1">
      <alignment horizontal="left" vertical="center" wrapText="1"/>
    </xf>
    <xf numFmtId="0" fontId="129" fillId="2" borderId="0" xfId="0" applyFont="1" applyFill="1" applyBorder="1" applyAlignment="1">
      <alignment horizontal="center" wrapText="1"/>
    </xf>
    <xf numFmtId="0" fontId="3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11" fillId="2" borderId="393" xfId="4" quotePrefix="1" applyFont="1" applyFill="1" applyBorder="1" applyAlignment="1">
      <alignment horizontal="center" vertical="center" wrapText="1"/>
    </xf>
    <xf numFmtId="0" fontId="11" fillId="2" borderId="142" xfId="4" quotePrefix="1" applyFont="1" applyFill="1" applyBorder="1" applyAlignment="1">
      <alignment horizontal="center" vertical="center" wrapText="1"/>
    </xf>
    <xf numFmtId="0" fontId="11" fillId="2" borderId="189" xfId="4" quotePrefix="1" applyFont="1" applyFill="1" applyBorder="1" applyAlignment="1">
      <alignment horizontal="center" vertical="center" wrapText="1"/>
    </xf>
    <xf numFmtId="0" fontId="11" fillId="2" borderId="394" xfId="8" quotePrefix="1" applyFont="1" applyFill="1" applyBorder="1" applyAlignment="1">
      <alignment horizontal="center" vertical="center" wrapText="1"/>
    </xf>
    <xf numFmtId="0" fontId="11" fillId="2" borderId="395" xfId="8" quotePrefix="1" applyFont="1" applyFill="1" applyBorder="1" applyAlignment="1">
      <alignment horizontal="center" vertical="center" wrapText="1"/>
    </xf>
    <xf numFmtId="0" fontId="11" fillId="2" borderId="396" xfId="8" quotePrefix="1" applyFont="1" applyFill="1" applyBorder="1" applyAlignment="1">
      <alignment horizontal="center" vertical="center" wrapText="1"/>
    </xf>
    <xf numFmtId="0" fontId="11" fillId="2" borderId="397" xfId="8" quotePrefix="1" applyFont="1" applyFill="1" applyBorder="1" applyAlignment="1">
      <alignment horizontal="center" vertical="center" wrapText="1"/>
    </xf>
    <xf numFmtId="0" fontId="11" fillId="2" borderId="416" xfId="8" quotePrefix="1" applyFont="1" applyFill="1" applyBorder="1" applyAlignment="1">
      <alignment horizontal="center" vertical="center" wrapText="1"/>
    </xf>
    <xf numFmtId="0" fontId="11" fillId="2" borderId="218" xfId="8" quotePrefix="1" applyFont="1" applyFill="1" applyBorder="1" applyAlignment="1">
      <alignment horizontal="center" vertical="center" wrapText="1"/>
    </xf>
    <xf numFmtId="0" fontId="11" fillId="2" borderId="413" xfId="8" quotePrefix="1" applyFont="1" applyFill="1" applyBorder="1" applyAlignment="1">
      <alignment horizontal="center" vertical="center" wrapText="1"/>
    </xf>
    <xf numFmtId="0" fontId="11" fillId="2" borderId="414" xfId="8" quotePrefix="1" applyFont="1" applyFill="1" applyBorder="1" applyAlignment="1">
      <alignment horizontal="center" vertical="center" wrapText="1"/>
    </xf>
    <xf numFmtId="0" fontId="11" fillId="2" borderId="415" xfId="8" quotePrefix="1" applyFont="1" applyFill="1" applyBorder="1" applyAlignment="1">
      <alignment horizontal="center" vertical="center" wrapText="1"/>
    </xf>
    <xf numFmtId="0" fontId="11" fillId="2" borderId="394" xfId="6" quotePrefix="1" applyFont="1" applyFill="1" applyBorder="1" applyAlignment="1">
      <alignment horizontal="center" vertical="center" wrapText="1"/>
    </xf>
    <xf numFmtId="0" fontId="11" fillId="2" borderId="395" xfId="6" quotePrefix="1" applyFont="1" applyFill="1" applyBorder="1" applyAlignment="1">
      <alignment horizontal="center" vertical="center" wrapText="1"/>
    </xf>
    <xf numFmtId="0" fontId="11" fillId="2" borderId="396" xfId="6" quotePrefix="1" applyFont="1" applyFill="1" applyBorder="1" applyAlignment="1">
      <alignment horizontal="center" vertical="center" wrapText="1"/>
    </xf>
    <xf numFmtId="0" fontId="11" fillId="2" borderId="397" xfId="6" quotePrefix="1" applyFont="1" applyFill="1" applyBorder="1" applyAlignment="1">
      <alignment horizontal="center" vertical="center" wrapText="1"/>
    </xf>
    <xf numFmtId="0" fontId="11" fillId="2" borderId="416" xfId="6" quotePrefix="1" applyFont="1" applyFill="1" applyBorder="1" applyAlignment="1">
      <alignment horizontal="center" vertical="center" wrapText="1"/>
    </xf>
    <xf numFmtId="0" fontId="11" fillId="2" borderId="218" xfId="6" quotePrefix="1" applyFont="1" applyFill="1" applyBorder="1" applyAlignment="1">
      <alignment horizontal="center" vertical="center" wrapText="1"/>
    </xf>
    <xf numFmtId="0" fontId="11" fillId="5" borderId="141" xfId="4" quotePrefix="1" applyFont="1" applyFill="1" applyBorder="1" applyAlignment="1">
      <alignment horizontal="center" vertical="center" wrapText="1"/>
    </xf>
    <xf numFmtId="0" fontId="11" fillId="5" borderId="189" xfId="4" quotePrefix="1" applyFont="1" applyFill="1" applyBorder="1" applyAlignment="1">
      <alignment horizontal="center" vertical="center" wrapText="1"/>
    </xf>
    <xf numFmtId="0" fontId="57" fillId="5" borderId="3" xfId="0" applyFont="1" applyFill="1" applyBorder="1" applyAlignment="1">
      <alignment wrapText="1"/>
    </xf>
    <xf numFmtId="0" fontId="57" fillId="5" borderId="196" xfId="0" applyFont="1" applyFill="1" applyBorder="1" applyAlignment="1">
      <alignment wrapText="1"/>
    </xf>
    <xf numFmtId="0" fontId="57" fillId="5" borderId="189" xfId="0" applyFont="1" applyFill="1" applyBorder="1" applyAlignment="1">
      <alignment wrapText="1"/>
    </xf>
    <xf numFmtId="0" fontId="57" fillId="5" borderId="0" xfId="0" applyFont="1" applyFill="1" applyBorder="1" applyAlignment="1">
      <alignment wrapText="1"/>
    </xf>
    <xf numFmtId="0" fontId="57" fillId="5" borderId="93" xfId="0" applyFont="1" applyFill="1" applyBorder="1" applyAlignment="1">
      <alignment wrapText="1"/>
    </xf>
    <xf numFmtId="0" fontId="57" fillId="5" borderId="183" xfId="0" applyFont="1" applyFill="1" applyBorder="1" applyAlignment="1">
      <alignment wrapText="1"/>
    </xf>
    <xf numFmtId="0" fontId="57" fillId="5" borderId="198" xfId="0" applyFont="1" applyFill="1" applyBorder="1" applyAlignment="1">
      <alignment wrapText="1"/>
    </xf>
    <xf numFmtId="0" fontId="57" fillId="5" borderId="195" xfId="0" applyFont="1" applyFill="1" applyBorder="1" applyAlignment="1">
      <alignment wrapText="1"/>
    </xf>
    <xf numFmtId="0" fontId="57" fillId="5" borderId="213" xfId="0" applyFont="1" applyFill="1" applyBorder="1" applyAlignment="1">
      <alignment wrapText="1"/>
    </xf>
    <xf numFmtId="0" fontId="57" fillId="5" borderId="214" xfId="0" applyFont="1" applyFill="1" applyBorder="1" applyAlignment="1">
      <alignment wrapText="1"/>
    </xf>
    <xf numFmtId="0" fontId="57" fillId="5" borderId="215" xfId="0" applyFont="1" applyFill="1" applyBorder="1" applyAlignment="1">
      <alignment wrapText="1"/>
    </xf>
    <xf numFmtId="0" fontId="11" fillId="5" borderId="213" xfId="6" quotePrefix="1" applyFont="1" applyFill="1" applyBorder="1" applyAlignment="1">
      <alignment horizontal="center" vertical="center" wrapText="1"/>
    </xf>
    <xf numFmtId="0" fontId="11" fillId="5" borderId="214" xfId="6" quotePrefix="1" applyFont="1" applyFill="1" applyBorder="1" applyAlignment="1">
      <alignment horizontal="center" vertical="center" wrapText="1"/>
    </xf>
    <xf numFmtId="0" fontId="11" fillId="5" borderId="215" xfId="6" quotePrefix="1" applyFont="1" applyFill="1" applyBorder="1" applyAlignment="1">
      <alignment horizontal="center" vertical="center" wrapText="1"/>
    </xf>
    <xf numFmtId="164" fontId="129" fillId="5" borderId="0" xfId="29" applyFont="1" applyFill="1" applyBorder="1" applyAlignment="1">
      <alignment horizontal="center" wrapText="1"/>
    </xf>
    <xf numFmtId="0" fontId="26" fillId="5" borderId="0" xfId="0" applyFont="1" applyFill="1" applyAlignment="1">
      <alignment horizontal="center"/>
    </xf>
    <xf numFmtId="0" fontId="81" fillId="2" borderId="0" xfId="0" applyFont="1" applyFill="1" applyBorder="1" applyAlignment="1">
      <alignment horizontal="center" wrapText="1"/>
    </xf>
    <xf numFmtId="0" fontId="11" fillId="5" borderId="2" xfId="4" quotePrefix="1" applyFont="1" applyFill="1" applyBorder="1" applyAlignment="1">
      <alignment horizontal="center" vertical="center" wrapText="1"/>
    </xf>
    <xf numFmtId="0" fontId="11" fillId="5" borderId="40" xfId="4" applyFont="1" applyFill="1" applyBorder="1" applyAlignment="1">
      <alignment horizontal="center" vertical="center" wrapText="1"/>
    </xf>
    <xf numFmtId="0" fontId="57" fillId="5" borderId="4" xfId="0" applyFont="1" applyFill="1" applyBorder="1" applyAlignment="1">
      <alignment wrapText="1"/>
    </xf>
    <xf numFmtId="0" fontId="57" fillId="5" borderId="18" xfId="0" applyFont="1" applyFill="1" applyBorder="1" applyAlignment="1">
      <alignment wrapText="1"/>
    </xf>
    <xf numFmtId="0" fontId="57" fillId="5" borderId="20" xfId="0" applyFont="1" applyFill="1" applyBorder="1" applyAlignment="1">
      <alignment wrapText="1"/>
    </xf>
    <xf numFmtId="0" fontId="57" fillId="5" borderId="92" xfId="0" applyFont="1" applyFill="1" applyBorder="1" applyAlignment="1">
      <alignment wrapText="1"/>
    </xf>
    <xf numFmtId="0" fontId="57" fillId="5" borderId="6" xfId="0" applyFont="1" applyFill="1" applyBorder="1" applyAlignment="1">
      <alignment wrapText="1"/>
    </xf>
    <xf numFmtId="0" fontId="57" fillId="5" borderId="7" xfId="0" applyFont="1" applyFill="1" applyBorder="1" applyAlignment="1">
      <alignment wrapText="1"/>
    </xf>
    <xf numFmtId="0" fontId="57" fillId="5" borderId="8" xfId="0" applyFont="1" applyFill="1" applyBorder="1" applyAlignment="1">
      <alignment wrapText="1"/>
    </xf>
    <xf numFmtId="0" fontId="57" fillId="5" borderId="40" xfId="0" applyFont="1" applyFill="1" applyBorder="1" applyAlignment="1">
      <alignment wrapText="1"/>
    </xf>
    <xf numFmtId="164" fontId="35" fillId="5" borderId="0" xfId="29" applyFont="1" applyFill="1" applyBorder="1" applyAlignment="1">
      <alignment horizontal="center" wrapText="1"/>
    </xf>
    <xf numFmtId="0" fontId="11" fillId="5" borderId="478" xfId="4" quotePrefix="1" applyFont="1" applyFill="1" applyBorder="1" applyAlignment="1">
      <alignment horizontal="center" vertical="center" wrapText="1"/>
    </xf>
    <xf numFmtId="0" fontId="11" fillId="5" borderId="486" xfId="6" quotePrefix="1" applyFont="1" applyFill="1" applyBorder="1" applyAlignment="1">
      <alignment horizontal="center" vertical="center" wrapText="1"/>
    </xf>
    <xf numFmtId="0" fontId="11" fillId="5" borderId="487" xfId="6" quotePrefix="1" applyFont="1" applyFill="1" applyBorder="1" applyAlignment="1">
      <alignment horizontal="center" vertical="center" wrapText="1"/>
    </xf>
    <xf numFmtId="0" fontId="11" fillId="5" borderId="164" xfId="8" quotePrefix="1" applyFont="1" applyFill="1" applyBorder="1" applyAlignment="1">
      <alignment horizontal="center" vertical="center" wrapText="1"/>
    </xf>
    <xf numFmtId="0" fontId="11" fillId="5" borderId="148" xfId="8" quotePrefix="1" applyFont="1" applyFill="1" applyBorder="1" applyAlignment="1">
      <alignment horizontal="center" vertical="center" wrapText="1"/>
    </xf>
    <xf numFmtId="0" fontId="11" fillId="5" borderId="147" xfId="8" quotePrefix="1" applyFont="1" applyFill="1" applyBorder="1" applyAlignment="1">
      <alignment horizontal="center" vertical="center" wrapText="1"/>
    </xf>
    <xf numFmtId="0" fontId="138" fillId="5" borderId="0" xfId="0" applyFont="1" applyFill="1" applyBorder="1" applyAlignment="1">
      <alignment horizontal="center" wrapText="1"/>
    </xf>
    <xf numFmtId="0" fontId="74" fillId="0" borderId="109" xfId="15" applyFont="1" applyFill="1" applyBorder="1" applyAlignment="1">
      <alignment horizontal="left" vertical="center" wrapText="1"/>
    </xf>
    <xf numFmtId="0" fontId="74" fillId="0" borderId="114" xfId="15" applyFont="1" applyFill="1" applyBorder="1" applyAlignment="1">
      <alignment horizontal="left" vertical="center" wrapText="1"/>
    </xf>
    <xf numFmtId="0" fontId="9" fillId="0" borderId="111" xfId="0" applyFont="1" applyFill="1" applyBorder="1" applyAlignment="1">
      <alignment horizontal="left" vertical="center" wrapText="1"/>
    </xf>
    <xf numFmtId="0" fontId="9" fillId="0" borderId="130" xfId="0" applyFont="1" applyFill="1" applyBorder="1" applyAlignment="1">
      <alignment horizontal="left" vertical="center" wrapText="1"/>
    </xf>
    <xf numFmtId="0" fontId="70" fillId="0" borderId="13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70" fillId="0" borderId="124" xfId="0" applyFont="1" applyFill="1" applyBorder="1" applyAlignment="1">
      <alignment horizontal="left" vertical="center" wrapText="1"/>
    </xf>
    <xf numFmtId="0" fontId="70" fillId="0" borderId="121" xfId="0" applyFont="1" applyFill="1" applyBorder="1" applyAlignment="1">
      <alignment horizontal="left" vertical="center" wrapText="1"/>
    </xf>
    <xf numFmtId="0" fontId="74" fillId="0" borderId="124" xfId="15" applyFont="1" applyFill="1" applyBorder="1" applyAlignment="1">
      <alignment horizontal="left" vertical="center" wrapText="1"/>
    </xf>
    <xf numFmtId="0" fontId="74" fillId="0" borderId="121" xfId="15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4" fillId="0" borderId="96" xfId="15" applyFont="1" applyFill="1" applyBorder="1" applyAlignment="1">
      <alignment horizontal="center" vertical="center" wrapText="1"/>
    </xf>
    <xf numFmtId="0" fontId="14" fillId="0" borderId="96" xfId="20" applyFont="1" applyFill="1" applyBorder="1" applyAlignment="1">
      <alignment horizontal="center" vertical="center" wrapText="1"/>
    </xf>
    <xf numFmtId="0" fontId="14" fillId="0" borderId="118" xfId="20" applyFont="1" applyFill="1" applyBorder="1" applyAlignment="1">
      <alignment horizontal="center" vertical="center" wrapText="1"/>
    </xf>
    <xf numFmtId="0" fontId="14" fillId="0" borderId="112" xfId="20" applyFont="1" applyFill="1" applyBorder="1" applyAlignment="1">
      <alignment horizontal="center" vertical="center" wrapText="1"/>
    </xf>
    <xf numFmtId="0" fontId="14" fillId="0" borderId="122" xfId="20" applyFont="1" applyFill="1" applyBorder="1" applyAlignment="1">
      <alignment horizontal="center" vertical="center" wrapText="1"/>
    </xf>
    <xf numFmtId="0" fontId="9" fillId="0" borderId="127" xfId="20" applyFont="1" applyFill="1" applyBorder="1" applyAlignment="1">
      <alignment horizontal="center" vertical="center" wrapText="1"/>
    </xf>
    <xf numFmtId="0" fontId="9" fillId="0" borderId="63" xfId="20" applyFont="1" applyFill="1" applyBorder="1" applyAlignment="1">
      <alignment horizontal="center" vertical="center" wrapText="1"/>
    </xf>
    <xf numFmtId="0" fontId="14" fillId="0" borderId="122" xfId="7" applyFont="1" applyFill="1" applyBorder="1" applyAlignment="1">
      <alignment horizontal="center" vertical="center" wrapText="1"/>
    </xf>
    <xf numFmtId="0" fontId="14" fillId="0" borderId="96" xfId="7" applyFont="1" applyFill="1" applyBorder="1" applyAlignment="1">
      <alignment horizontal="center" vertical="center" wrapText="1"/>
    </xf>
    <xf numFmtId="0" fontId="14" fillId="0" borderId="122" xfId="0" applyFont="1" applyFill="1" applyBorder="1" applyAlignment="1">
      <alignment horizontal="center" vertical="center" wrapText="1"/>
    </xf>
    <xf numFmtId="0" fontId="74" fillId="0" borderId="713" xfId="15" applyFont="1" applyFill="1" applyBorder="1" applyAlignment="1">
      <alignment horizontal="left" vertical="center" wrapText="1"/>
    </xf>
    <xf numFmtId="0" fontId="74" fillId="0" borderId="720" xfId="15" applyFont="1" applyFill="1" applyBorder="1" applyAlignment="1">
      <alignment horizontal="left" vertical="center" wrapText="1"/>
    </xf>
    <xf numFmtId="0" fontId="9" fillId="0" borderId="713" xfId="0" applyFont="1" applyFill="1" applyBorder="1" applyAlignment="1">
      <alignment horizontal="left" vertical="center" wrapText="1"/>
    </xf>
    <xf numFmtId="0" fontId="9" fillId="0" borderId="720" xfId="0" applyFont="1" applyFill="1" applyBorder="1" applyAlignment="1">
      <alignment horizontal="left" vertical="center" wrapText="1"/>
    </xf>
    <xf numFmtId="0" fontId="9" fillId="0" borderId="711" xfId="0" applyFont="1" applyFill="1" applyBorder="1" applyAlignment="1">
      <alignment horizontal="left" vertical="center" wrapText="1"/>
    </xf>
    <xf numFmtId="0" fontId="9" fillId="0" borderId="712" xfId="0" applyFont="1" applyFill="1" applyBorder="1" applyAlignment="1">
      <alignment horizontal="left" vertical="center" wrapText="1"/>
    </xf>
    <xf numFmtId="0" fontId="70" fillId="0" borderId="711" xfId="0" applyFont="1" applyFill="1" applyBorder="1" applyAlignment="1">
      <alignment horizontal="left" vertical="center" wrapText="1"/>
    </xf>
    <xf numFmtId="0" fontId="70" fillId="0" borderId="712" xfId="0" applyFont="1" applyFill="1" applyBorder="1" applyAlignment="1">
      <alignment horizontal="left" vertical="center" wrapText="1"/>
    </xf>
    <xf numFmtId="0" fontId="70" fillId="0" borderId="532" xfId="0" applyFont="1" applyFill="1" applyBorder="1" applyAlignment="1">
      <alignment horizontal="left" vertical="center" wrapText="1"/>
    </xf>
    <xf numFmtId="0" fontId="70" fillId="0" borderId="486" xfId="0" applyFont="1" applyFill="1" applyBorder="1" applyAlignment="1">
      <alignment horizontal="left" vertical="center" wrapText="1"/>
    </xf>
    <xf numFmtId="0" fontId="70" fillId="0" borderId="477" xfId="0" applyFont="1" applyFill="1" applyBorder="1" applyAlignment="1">
      <alignment horizontal="left" vertical="center" wrapText="1"/>
    </xf>
    <xf numFmtId="0" fontId="70" fillId="0" borderId="697" xfId="0" applyFont="1" applyFill="1" applyBorder="1" applyAlignment="1">
      <alignment horizontal="left" vertical="center" wrapText="1"/>
    </xf>
    <xf numFmtId="0" fontId="74" fillId="0" borderId="711" xfId="15" applyFont="1" applyFill="1" applyBorder="1" applyAlignment="1">
      <alignment horizontal="left" vertical="center" wrapText="1"/>
    </xf>
    <xf numFmtId="0" fontId="74" fillId="0" borderId="712" xfId="15" applyFont="1" applyFill="1" applyBorder="1" applyAlignment="1">
      <alignment horizontal="left" vertical="center" wrapText="1"/>
    </xf>
    <xf numFmtId="0" fontId="74" fillId="0" borderId="686" xfId="15" applyFont="1" applyFill="1" applyBorder="1" applyAlignment="1">
      <alignment horizontal="left" vertical="center" wrapText="1"/>
    </xf>
    <xf numFmtId="0" fontId="74" fillId="0" borderId="690" xfId="15" applyFont="1" applyFill="1" applyBorder="1" applyAlignment="1">
      <alignment horizontal="left" vertical="center" wrapText="1"/>
    </xf>
    <xf numFmtId="0" fontId="74" fillId="0" borderId="686" xfId="15" applyFont="1" applyFill="1" applyBorder="1" applyAlignment="1">
      <alignment horizontal="center" vertical="center" wrapText="1"/>
    </xf>
    <xf numFmtId="0" fontId="74" fillId="0" borderId="690" xfId="15" applyFont="1" applyFill="1" applyBorder="1" applyAlignment="1">
      <alignment horizontal="center" vertical="center" wrapText="1"/>
    </xf>
    <xf numFmtId="0" fontId="14" fillId="0" borderId="668" xfId="0" applyFont="1" applyFill="1" applyBorder="1" applyAlignment="1">
      <alignment horizontal="center" vertical="center" wrapText="1"/>
    </xf>
    <xf numFmtId="0" fontId="14" fillId="0" borderId="669" xfId="0" applyFont="1" applyFill="1" applyBorder="1" applyAlignment="1">
      <alignment horizontal="center" vertical="center" wrapText="1"/>
    </xf>
    <xf numFmtId="0" fontId="14" fillId="0" borderId="677" xfId="0" applyFont="1" applyFill="1" applyBorder="1" applyAlignment="1">
      <alignment horizontal="center" vertical="center" wrapText="1"/>
    </xf>
    <xf numFmtId="0" fontId="14" fillId="0" borderId="678" xfId="0" applyFont="1" applyFill="1" applyBorder="1" applyAlignment="1">
      <alignment horizontal="center" vertical="center" wrapText="1"/>
    </xf>
    <xf numFmtId="0" fontId="14" fillId="0" borderId="684" xfId="0" applyFont="1" applyFill="1" applyBorder="1" applyAlignment="1">
      <alignment horizontal="center" vertical="center" wrapText="1"/>
    </xf>
    <xf numFmtId="0" fontId="14" fillId="0" borderId="685" xfId="0" applyFont="1" applyFill="1" applyBorder="1" applyAlignment="1">
      <alignment horizontal="center" vertical="center" wrapText="1"/>
    </xf>
    <xf numFmtId="0" fontId="14" fillId="0" borderId="670" xfId="20" applyFont="1" applyFill="1" applyBorder="1" applyAlignment="1">
      <alignment horizontal="center" vertical="center" wrapText="1"/>
    </xf>
    <xf numFmtId="0" fontId="14" fillId="0" borderId="671" xfId="20" applyFont="1" applyFill="1" applyBorder="1" applyAlignment="1">
      <alignment horizontal="center" vertical="center" wrapText="1"/>
    </xf>
    <xf numFmtId="0" fontId="14" fillId="0" borderId="679" xfId="20" applyFont="1" applyFill="1" applyBorder="1" applyAlignment="1">
      <alignment horizontal="center" vertical="center" wrapText="1"/>
    </xf>
    <xf numFmtId="0" fontId="14" fillId="0" borderId="680" xfId="20" applyFont="1" applyFill="1" applyBorder="1" applyAlignment="1">
      <alignment horizontal="center" vertical="center" wrapText="1"/>
    </xf>
    <xf numFmtId="0" fontId="14" fillId="0" borderId="672" xfId="20" applyFont="1" applyFill="1" applyBorder="1" applyAlignment="1">
      <alignment horizontal="center" vertical="center" wrapText="1"/>
    </xf>
    <xf numFmtId="0" fontId="14" fillId="0" borderId="673" xfId="20" applyFont="1" applyFill="1" applyBorder="1" applyAlignment="1">
      <alignment horizontal="center" vertical="center" wrapText="1"/>
    </xf>
    <xf numFmtId="0" fontId="9" fillId="0" borderId="674" xfId="20" applyFont="1" applyFill="1" applyBorder="1" applyAlignment="1">
      <alignment horizontal="center" vertical="center" wrapText="1"/>
    </xf>
    <xf numFmtId="0" fontId="9" fillId="0" borderId="675" xfId="20" applyFont="1" applyFill="1" applyBorder="1" applyAlignment="1">
      <alignment horizontal="center" vertical="center" wrapText="1"/>
    </xf>
    <xf numFmtId="0" fontId="9" fillId="0" borderId="681" xfId="20" applyFont="1" applyFill="1" applyBorder="1" applyAlignment="1">
      <alignment horizontal="center" vertical="center" wrapText="1"/>
    </xf>
    <xf numFmtId="0" fontId="9" fillId="0" borderId="682" xfId="20" applyFont="1" applyFill="1" applyBorder="1" applyAlignment="1">
      <alignment horizontal="center" vertical="center" wrapText="1"/>
    </xf>
    <xf numFmtId="0" fontId="14" fillId="0" borderId="676" xfId="7" applyFont="1" applyFill="1" applyBorder="1" applyAlignment="1">
      <alignment horizontal="center" vertical="center" wrapText="1"/>
    </xf>
    <xf numFmtId="0" fontId="14" fillId="0" borderId="673" xfId="7" applyFont="1" applyFill="1" applyBorder="1" applyAlignment="1">
      <alignment horizontal="center" vertical="center" wrapText="1"/>
    </xf>
    <xf numFmtId="0" fontId="14" fillId="0" borderId="669" xfId="7" applyFont="1" applyFill="1" applyBorder="1" applyAlignment="1">
      <alignment horizontal="center" vertical="center" wrapText="1"/>
    </xf>
    <xf numFmtId="0" fontId="14" fillId="0" borderId="679" xfId="7" applyFont="1" applyFill="1" applyBorder="1" applyAlignment="1">
      <alignment horizontal="center" vertical="center" wrapText="1"/>
    </xf>
    <xf numFmtId="0" fontId="14" fillId="0" borderId="680" xfId="7" applyFont="1" applyFill="1" applyBorder="1" applyAlignment="1">
      <alignment horizontal="center" vertical="center" wrapText="1"/>
    </xf>
    <xf numFmtId="0" fontId="14" fillId="0" borderId="683" xfId="7" applyFont="1" applyFill="1" applyBorder="1" applyAlignment="1">
      <alignment horizontal="center" vertical="center" wrapText="1"/>
    </xf>
    <xf numFmtId="0" fontId="14" fillId="0" borderId="313" xfId="20" applyFont="1" applyFill="1" applyBorder="1" applyAlignment="1">
      <alignment horizontal="center" vertical="center" wrapText="1"/>
    </xf>
    <xf numFmtId="0" fontId="14" fillId="0" borderId="314" xfId="20" applyFont="1" applyFill="1" applyBorder="1" applyAlignment="1">
      <alignment horizontal="center" vertical="center" wrapText="1"/>
    </xf>
    <xf numFmtId="0" fontId="14" fillId="0" borderId="287" xfId="20" applyFont="1" applyFill="1" applyBorder="1" applyAlignment="1">
      <alignment horizontal="center" vertical="center" wrapText="1"/>
    </xf>
    <xf numFmtId="0" fontId="14" fillId="0" borderId="266" xfId="20" applyFont="1" applyFill="1" applyBorder="1" applyAlignment="1">
      <alignment horizontal="center" vertical="center" wrapText="1"/>
    </xf>
    <xf numFmtId="0" fontId="14" fillId="0" borderId="315" xfId="20" applyFont="1" applyFill="1" applyBorder="1" applyAlignment="1">
      <alignment horizontal="center" vertical="center" wrapText="1"/>
    </xf>
    <xf numFmtId="0" fontId="14" fillId="0" borderId="265" xfId="20" applyFont="1" applyFill="1" applyBorder="1" applyAlignment="1">
      <alignment horizontal="center" vertical="center" wrapText="1"/>
    </xf>
    <xf numFmtId="0" fontId="14" fillId="0" borderId="316" xfId="20" applyFont="1" applyFill="1" applyBorder="1" applyAlignment="1">
      <alignment horizontal="center" vertical="center" wrapText="1"/>
    </xf>
    <xf numFmtId="0" fontId="14" fillId="0" borderId="229" xfId="20" applyFont="1" applyFill="1" applyBorder="1" applyAlignment="1">
      <alignment horizontal="center" vertical="center" wrapText="1"/>
    </xf>
    <xf numFmtId="0" fontId="74" fillId="0" borderId="287" xfId="15" applyFont="1" applyFill="1" applyBorder="1" applyAlignment="1">
      <alignment horizontal="left" vertical="center" wrapText="1"/>
    </xf>
    <xf numFmtId="0" fontId="74" fillId="0" borderId="229" xfId="15" applyFont="1" applyFill="1" applyBorder="1" applyAlignment="1">
      <alignment horizontal="left" vertical="center" wrapText="1"/>
    </xf>
    <xf numFmtId="0" fontId="74" fillId="0" borderId="288" xfId="15" applyFont="1" applyFill="1" applyBorder="1" applyAlignment="1">
      <alignment horizontal="left" vertical="center" wrapText="1"/>
    </xf>
    <xf numFmtId="0" fontId="74" fillId="0" borderId="279" xfId="15" applyFont="1" applyFill="1" applyBorder="1" applyAlignment="1">
      <alignment horizontal="left" vertical="center" wrapText="1"/>
    </xf>
    <xf numFmtId="0" fontId="9" fillId="0" borderId="304" xfId="0" applyFont="1" applyFill="1" applyBorder="1" applyAlignment="1">
      <alignment horizontal="left" vertical="center" wrapText="1"/>
    </xf>
    <xf numFmtId="0" fontId="9" fillId="0" borderId="309" xfId="0" applyFont="1" applyFill="1" applyBorder="1" applyAlignment="1">
      <alignment horizontal="left" vertical="center" wrapText="1"/>
    </xf>
    <xf numFmtId="0" fontId="72" fillId="0" borderId="311" xfId="0" applyFont="1" applyFill="1" applyBorder="1" applyAlignment="1">
      <alignment horizontal="left" vertical="center" wrapText="1"/>
    </xf>
    <xf numFmtId="0" fontId="74" fillId="0" borderId="298" xfId="15" applyFont="1" applyFill="1" applyBorder="1" applyAlignment="1">
      <alignment horizontal="left" vertical="center" wrapText="1"/>
    </xf>
    <xf numFmtId="0" fontId="74" fillId="0" borderId="299" xfId="15" applyFont="1" applyFill="1" applyBorder="1" applyAlignment="1">
      <alignment horizontal="left" vertical="center" wrapText="1"/>
    </xf>
    <xf numFmtId="0" fontId="14" fillId="0" borderId="315" xfId="7" applyFont="1" applyFill="1" applyBorder="1" applyAlignment="1">
      <alignment horizontal="center" vertical="center" wrapText="1"/>
    </xf>
    <xf numFmtId="0" fontId="14" fillId="0" borderId="317" xfId="7" applyFont="1" applyFill="1" applyBorder="1" applyAlignment="1">
      <alignment horizontal="center" vertical="center" wrapText="1"/>
    </xf>
    <xf numFmtId="0" fontId="14" fillId="0" borderId="265" xfId="7" applyFont="1" applyFill="1" applyBorder="1" applyAlignment="1">
      <alignment horizontal="center" vertical="center" wrapText="1"/>
    </xf>
    <xf numFmtId="0" fontId="14" fillId="0" borderId="268" xfId="7" applyFont="1" applyFill="1" applyBorder="1" applyAlignment="1">
      <alignment horizontal="center" vertical="center" wrapText="1"/>
    </xf>
    <xf numFmtId="0" fontId="14" fillId="0" borderId="295" xfId="23" applyFont="1" applyFill="1" applyBorder="1" applyAlignment="1">
      <alignment horizontal="center" vertical="center" wrapText="1"/>
    </xf>
    <xf numFmtId="0" fontId="14" fillId="0" borderId="286" xfId="23" applyFont="1" applyFill="1" applyBorder="1" applyAlignment="1">
      <alignment horizontal="center" vertical="center" wrapText="1"/>
    </xf>
    <xf numFmtId="0" fontId="14" fillId="0" borderId="318" xfId="23" applyFont="1" applyFill="1" applyBorder="1" applyAlignment="1">
      <alignment horizontal="center" vertical="center" wrapText="1"/>
    </xf>
    <xf numFmtId="0" fontId="14" fillId="0" borderId="311" xfId="23" applyFont="1" applyFill="1" applyBorder="1" applyAlignment="1">
      <alignment horizontal="center" vertical="center" wrapText="1"/>
    </xf>
    <xf numFmtId="0" fontId="14" fillId="0" borderId="269" xfId="23" applyFont="1" applyFill="1" applyBorder="1" applyAlignment="1">
      <alignment horizontal="center" vertical="center" wrapText="1"/>
    </xf>
    <xf numFmtId="0" fontId="14" fillId="0" borderId="229" xfId="23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74" fillId="2" borderId="713" xfId="15" applyFont="1" applyFill="1" applyBorder="1" applyAlignment="1">
      <alignment horizontal="left" vertical="center" wrapText="1"/>
    </xf>
    <xf numFmtId="0" fontId="74" fillId="2" borderId="715" xfId="15" applyFont="1" applyFill="1" applyBorder="1" applyAlignment="1">
      <alignment horizontal="left" vertical="center" wrapText="1"/>
    </xf>
    <xf numFmtId="0" fontId="9" fillId="2" borderId="291" xfId="0" applyFont="1" applyFill="1" applyBorder="1" applyAlignment="1">
      <alignment horizontal="left" vertical="center" wrapText="1"/>
    </xf>
    <xf numFmtId="0" fontId="9" fillId="2" borderId="696" xfId="0" applyFont="1" applyFill="1" applyBorder="1" applyAlignment="1">
      <alignment horizontal="left" vertical="center" wrapText="1"/>
    </xf>
    <xf numFmtId="0" fontId="9" fillId="2" borderId="477" xfId="0" applyFont="1" applyFill="1" applyBorder="1" applyAlignment="1">
      <alignment horizontal="left" vertical="center" wrapText="1"/>
    </xf>
    <xf numFmtId="0" fontId="9" fillId="2" borderId="69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4" fillId="2" borderId="686" xfId="7" applyFont="1" applyFill="1" applyBorder="1" applyAlignment="1">
      <alignment horizontal="center" vertical="center" wrapText="1"/>
    </xf>
    <xf numFmtId="0" fontId="14" fillId="2" borderId="671" xfId="7" applyFont="1" applyFill="1" applyBorder="1" applyAlignment="1">
      <alignment horizontal="center" vertical="center" wrapText="1"/>
    </xf>
    <xf numFmtId="0" fontId="14" fillId="2" borderId="725" xfId="7" applyFont="1" applyFill="1" applyBorder="1" applyAlignment="1">
      <alignment horizontal="center" vertical="center" wrapText="1"/>
    </xf>
    <xf numFmtId="0" fontId="14" fillId="2" borderId="684" xfId="7" applyFont="1" applyFill="1" applyBorder="1" applyAlignment="1">
      <alignment horizontal="center" vertical="center" wrapText="1"/>
    </xf>
    <xf numFmtId="0" fontId="14" fillId="2" borderId="680" xfId="7" applyFont="1" applyFill="1" applyBorder="1" applyAlignment="1">
      <alignment horizontal="center" vertical="center" wrapText="1"/>
    </xf>
    <xf numFmtId="0" fontId="14" fillId="2" borderId="683" xfId="7" applyFont="1" applyFill="1" applyBorder="1" applyAlignment="1">
      <alignment horizontal="center" vertical="center" wrapText="1"/>
    </xf>
    <xf numFmtId="0" fontId="74" fillId="2" borderId="728" xfId="15" applyFont="1" applyFill="1" applyBorder="1" applyAlignment="1">
      <alignment horizontal="left" vertical="center" wrapText="1"/>
    </xf>
    <xf numFmtId="0" fontId="74" fillId="2" borderId="685" xfId="15" applyFont="1" applyFill="1" applyBorder="1" applyAlignment="1">
      <alignment horizontal="left" vertical="center" wrapText="1"/>
    </xf>
    <xf numFmtId="0" fontId="70" fillId="2" borderId="728" xfId="0" applyFont="1" applyFill="1" applyBorder="1" applyAlignment="1">
      <alignment horizontal="left" vertical="center" wrapText="1"/>
    </xf>
    <xf numFmtId="0" fontId="70" fillId="2" borderId="685" xfId="0" applyFont="1" applyFill="1" applyBorder="1" applyAlignment="1">
      <alignment horizontal="left" vertical="center" wrapText="1"/>
    </xf>
    <xf numFmtId="0" fontId="74" fillId="2" borderId="698" xfId="15" applyFont="1" applyFill="1" applyBorder="1" applyAlignment="1">
      <alignment horizontal="left" vertical="center" wrapText="1"/>
    </xf>
    <xf numFmtId="0" fontId="74" fillId="2" borderId="697" xfId="15" applyFont="1" applyFill="1" applyBorder="1" applyAlignment="1">
      <alignment horizontal="left" vertical="center" wrapText="1"/>
    </xf>
    <xf numFmtId="0" fontId="70" fillId="2" borderId="732" xfId="0" applyFont="1" applyFill="1" applyBorder="1" applyAlignment="1">
      <alignment horizontal="left" vertical="center" wrapText="1"/>
    </xf>
    <xf numFmtId="0" fontId="70" fillId="2" borderId="733" xfId="0" applyFont="1" applyFill="1" applyBorder="1" applyAlignment="1">
      <alignment horizontal="left" vertical="center" wrapText="1"/>
    </xf>
    <xf numFmtId="0" fontId="14" fillId="2" borderId="723" xfId="23" applyFont="1" applyFill="1" applyBorder="1" applyAlignment="1">
      <alignment horizontal="center" vertical="center" wrapText="1"/>
    </xf>
    <xf numFmtId="0" fontId="14" fillId="2" borderId="724" xfId="23" applyFont="1" applyFill="1" applyBorder="1" applyAlignment="1">
      <alignment horizontal="center" vertical="center" wrapText="1"/>
    </xf>
    <xf numFmtId="0" fontId="14" fillId="2" borderId="726" xfId="23" applyFont="1" applyFill="1" applyBorder="1" applyAlignment="1">
      <alignment horizontal="center" vertical="center" wrapText="1"/>
    </xf>
    <xf numFmtId="0" fontId="14" fillId="2" borderId="727" xfId="23" applyFont="1" applyFill="1" applyBorder="1" applyAlignment="1">
      <alignment horizontal="center" vertical="center" wrapText="1"/>
    </xf>
    <xf numFmtId="0" fontId="14" fillId="2" borderId="691" xfId="20" applyFont="1" applyFill="1" applyBorder="1" applyAlignment="1">
      <alignment horizontal="center" vertical="center" wrapText="1"/>
    </xf>
    <xf numFmtId="0" fontId="14" fillId="2" borderId="690" xfId="20" applyFont="1" applyFill="1" applyBorder="1" applyAlignment="1">
      <alignment horizontal="center" vertical="center" wrapText="1"/>
    </xf>
    <xf numFmtId="0" fontId="14" fillId="2" borderId="728" xfId="20" applyFont="1" applyFill="1" applyBorder="1" applyAlignment="1">
      <alignment horizontal="center" vertical="center" wrapText="1"/>
    </xf>
    <xf numFmtId="0" fontId="14" fillId="2" borderId="685" xfId="20" applyFont="1" applyFill="1" applyBorder="1" applyAlignment="1">
      <alignment horizontal="center" vertical="center" wrapText="1"/>
    </xf>
    <xf numFmtId="0" fontId="14" fillId="2" borderId="686" xfId="20" applyFont="1" applyFill="1" applyBorder="1" applyAlignment="1">
      <alignment horizontal="center" vertical="center" wrapText="1"/>
    </xf>
    <xf numFmtId="0" fontId="14" fillId="2" borderId="671" xfId="20" applyFont="1" applyFill="1" applyBorder="1" applyAlignment="1">
      <alignment horizontal="center" vertical="center" wrapText="1"/>
    </xf>
    <xf numFmtId="0" fontId="14" fillId="2" borderId="725" xfId="20" applyFont="1" applyFill="1" applyBorder="1" applyAlignment="1">
      <alignment horizontal="center" vertical="center" wrapText="1"/>
    </xf>
    <xf numFmtId="0" fontId="14" fillId="2" borderId="684" xfId="20" applyFont="1" applyFill="1" applyBorder="1" applyAlignment="1">
      <alignment horizontal="center" vertical="center" wrapText="1"/>
    </xf>
    <xf numFmtId="0" fontId="14" fillId="2" borderId="680" xfId="20" applyFont="1" applyFill="1" applyBorder="1" applyAlignment="1">
      <alignment horizontal="center" vertical="center" wrapText="1"/>
    </xf>
    <xf numFmtId="0" fontId="14" fillId="2" borderId="683" xfId="20" applyFont="1" applyFill="1" applyBorder="1" applyAlignment="1">
      <alignment horizontal="center" vertical="center" wrapText="1"/>
    </xf>
    <xf numFmtId="0" fontId="14" fillId="2" borderId="687" xfId="20" applyFont="1" applyFill="1" applyBorder="1" applyAlignment="1">
      <alignment horizontal="center" vertical="center" wrapText="1"/>
    </xf>
    <xf numFmtId="0" fontId="14" fillId="2" borderId="681" xfId="20" applyFont="1" applyFill="1" applyBorder="1" applyAlignment="1">
      <alignment horizontal="center" vertical="center" wrapText="1"/>
    </xf>
    <xf numFmtId="0" fontId="70" fillId="2" borderId="713" xfId="0" applyFont="1" applyFill="1" applyBorder="1" applyAlignment="1">
      <alignment horizontal="left" vertical="center" wrapText="1"/>
    </xf>
    <xf numFmtId="0" fontId="70" fillId="2" borderId="715" xfId="0" applyFont="1" applyFill="1" applyBorder="1" applyAlignment="1">
      <alignment horizontal="left" vertical="center" wrapText="1"/>
    </xf>
    <xf numFmtId="0" fontId="70" fillId="2" borderId="481" xfId="0" applyFont="1" applyFill="1" applyBorder="1" applyAlignment="1">
      <alignment horizontal="left" vertical="center" wrapText="1"/>
    </xf>
    <xf numFmtId="0" fontId="70" fillId="2" borderId="482" xfId="0" applyFont="1" applyFill="1" applyBorder="1" applyAlignment="1">
      <alignment horizontal="left" vertical="center" wrapText="1"/>
    </xf>
    <xf numFmtId="0" fontId="14" fillId="0" borderId="672" xfId="20" applyFont="1" applyFill="1" applyBorder="1" applyAlignment="1">
      <alignment horizontal="center" vertical="center"/>
    </xf>
    <xf numFmtId="0" fontId="14" fillId="0" borderId="740" xfId="20" applyFont="1" applyFill="1" applyBorder="1" applyAlignment="1">
      <alignment horizontal="center" vertical="center"/>
    </xf>
    <xf numFmtId="0" fontId="14" fillId="0" borderId="739" xfId="20" applyFont="1" applyFill="1" applyBorder="1" applyAlignment="1">
      <alignment horizontal="center" vertical="center"/>
    </xf>
    <xf numFmtId="0" fontId="14" fillId="0" borderId="741" xfId="20" applyFont="1" applyFill="1" applyBorder="1" applyAlignment="1">
      <alignment horizontal="center" vertical="center"/>
    </xf>
    <xf numFmtId="0" fontId="14" fillId="0" borderId="676" xfId="7" applyFont="1" applyFill="1" applyBorder="1" applyAlignment="1">
      <alignment horizontal="center" vertical="center"/>
    </xf>
    <xf numFmtId="0" fontId="14" fillId="0" borderId="673" xfId="7" applyFont="1" applyFill="1" applyBorder="1" applyAlignment="1">
      <alignment horizontal="center" vertical="center"/>
    </xf>
    <xf numFmtId="0" fontId="14" fillId="0" borderId="669" xfId="7" applyFont="1" applyFill="1" applyBorder="1" applyAlignment="1">
      <alignment horizontal="center" vertical="center"/>
    </xf>
    <xf numFmtId="0" fontId="14" fillId="0" borderId="742" xfId="7" applyFont="1" applyFill="1" applyBorder="1" applyAlignment="1">
      <alignment horizontal="center" vertical="center"/>
    </xf>
    <xf numFmtId="0" fontId="14" fillId="0" borderId="743" xfId="7" applyFont="1" applyFill="1" applyBorder="1" applyAlignment="1">
      <alignment horizontal="center" vertical="center"/>
    </xf>
    <xf numFmtId="0" fontId="14" fillId="0" borderId="476" xfId="7" applyFont="1" applyFill="1" applyBorder="1" applyAlignment="1">
      <alignment horizontal="center" vertical="center"/>
    </xf>
    <xf numFmtId="0" fontId="74" fillId="0" borderId="746" xfId="0" applyFont="1" applyFill="1" applyBorder="1" applyAlignment="1">
      <alignment horizontal="left" vertical="center" wrapText="1"/>
    </xf>
    <xf numFmtId="0" fontId="74" fillId="0" borderId="747" xfId="0" applyFont="1" applyFill="1" applyBorder="1" applyAlignment="1">
      <alignment horizontal="left" vertical="center" wrapText="1"/>
    </xf>
    <xf numFmtId="0" fontId="14" fillId="0" borderId="686" xfId="20" applyFont="1" applyFill="1" applyBorder="1" applyAlignment="1">
      <alignment horizontal="center" vertical="center"/>
    </xf>
    <xf numFmtId="0" fontId="14" fillId="0" borderId="671" xfId="20" applyFont="1" applyFill="1" applyBorder="1" applyAlignment="1">
      <alignment horizontal="center" vertical="center"/>
    </xf>
    <xf numFmtId="0" fontId="14" fillId="0" borderId="684" xfId="20" applyFont="1" applyFill="1" applyBorder="1" applyAlignment="1">
      <alignment horizontal="center" vertical="center"/>
    </xf>
    <xf numFmtId="0" fontId="14" fillId="0" borderId="680" xfId="20" applyFont="1" applyFill="1" applyBorder="1" applyAlignment="1">
      <alignment horizontal="center" vertical="center"/>
    </xf>
    <xf numFmtId="0" fontId="14" fillId="0" borderId="668" xfId="23" applyFont="1" applyFill="1" applyBorder="1" applyAlignment="1">
      <alignment horizontal="center" vertical="center"/>
    </xf>
    <xf numFmtId="0" fontId="14" fillId="0" borderId="724" xfId="23" applyFont="1" applyFill="1" applyBorder="1" applyAlignment="1">
      <alignment horizontal="center" vertical="center"/>
    </xf>
    <xf numFmtId="0" fontId="14" fillId="0" borderId="677" xfId="23" applyFont="1" applyFill="1" applyBorder="1" applyAlignment="1">
      <alignment horizontal="center" vertical="center"/>
    </xf>
    <xf numFmtId="0" fontId="14" fillId="0" borderId="727" xfId="23" applyFont="1" applyFill="1" applyBorder="1" applyAlignment="1">
      <alignment horizontal="center" vertical="center"/>
    </xf>
    <xf numFmtId="0" fontId="14" fillId="0" borderId="684" xfId="23" applyFont="1" applyFill="1" applyBorder="1" applyAlignment="1">
      <alignment horizontal="center" vertical="center"/>
    </xf>
    <xf numFmtId="0" fontId="14" fillId="0" borderId="685" xfId="23" applyFont="1" applyFill="1" applyBorder="1" applyAlignment="1">
      <alignment horizontal="center" vertical="center"/>
    </xf>
    <xf numFmtId="0" fontId="74" fillId="0" borderId="691" xfId="15" applyFont="1" applyFill="1" applyBorder="1" applyAlignment="1">
      <alignment horizontal="left" vertical="center"/>
    </xf>
    <xf numFmtId="0" fontId="74" fillId="0" borderId="690" xfId="15" applyFont="1" applyFill="1" applyBorder="1" applyAlignment="1">
      <alignment horizontal="left" vertical="center"/>
    </xf>
    <xf numFmtId="0" fontId="74" fillId="0" borderId="481" xfId="0" applyFont="1" applyFill="1" applyBorder="1" applyAlignment="1">
      <alignment horizontal="left" vertical="center"/>
    </xf>
    <xf numFmtId="0" fontId="74" fillId="0" borderId="482" xfId="0" applyFont="1" applyFill="1" applyBorder="1" applyAlignment="1">
      <alignment horizontal="left" vertical="center"/>
    </xf>
    <xf numFmtId="0" fontId="74" fillId="0" borderId="698" xfId="0" applyFont="1" applyFill="1" applyBorder="1" applyAlignment="1">
      <alignment horizontal="left" vertical="center"/>
    </xf>
    <xf numFmtId="0" fontId="74" fillId="0" borderId="753" xfId="0" applyFont="1" applyFill="1" applyBorder="1" applyAlignment="1">
      <alignment horizontal="left" vertical="center"/>
    </xf>
    <xf numFmtId="0" fontId="74" fillId="0" borderId="713" xfId="0" applyFont="1" applyFill="1" applyBorder="1" applyAlignment="1">
      <alignment horizontal="left" vertical="center" wrapText="1"/>
    </xf>
    <xf numFmtId="0" fontId="74" fillId="0" borderId="712" xfId="0" applyFont="1" applyFill="1" applyBorder="1" applyAlignment="1">
      <alignment horizontal="left" vertical="center" wrapText="1"/>
    </xf>
    <xf numFmtId="0" fontId="74" fillId="0" borderId="532" xfId="0" applyFont="1" applyFill="1" applyBorder="1" applyAlignment="1">
      <alignment horizontal="left" vertical="center"/>
    </xf>
    <xf numFmtId="0" fontId="74" fillId="0" borderId="696" xfId="0" applyFont="1" applyFill="1" applyBorder="1" applyAlignment="1">
      <alignment horizontal="left" vertical="center"/>
    </xf>
    <xf numFmtId="0" fontId="74" fillId="0" borderId="713" xfId="0" applyFont="1" applyFill="1" applyBorder="1" applyAlignment="1">
      <alignment horizontal="left" vertical="center"/>
    </xf>
    <xf numFmtId="0" fontId="74" fillId="0" borderId="751" xfId="0" applyFont="1" applyFill="1" applyBorder="1" applyAlignment="1">
      <alignment horizontal="left" vertical="center"/>
    </xf>
    <xf numFmtId="0" fontId="74" fillId="0" borderId="748" xfId="0" applyFont="1" applyFill="1" applyBorder="1" applyAlignment="1">
      <alignment horizontal="left" vertical="center" wrapText="1"/>
    </xf>
    <xf numFmtId="0" fontId="74" fillId="0" borderId="749" xfId="0" applyFont="1" applyFill="1" applyBorder="1" applyAlignment="1">
      <alignment horizontal="left" vertical="center" wrapText="1"/>
    </xf>
    <xf numFmtId="0" fontId="74" fillId="0" borderId="698" xfId="15" applyFont="1" applyFill="1" applyBorder="1" applyAlignment="1">
      <alignment horizontal="left" vertical="center"/>
    </xf>
    <xf numFmtId="0" fontId="74" fillId="0" borderId="697" xfId="15" applyFont="1" applyFill="1" applyBorder="1" applyAlignment="1">
      <alignment horizontal="left" vertical="center"/>
    </xf>
    <xf numFmtId="0" fontId="74" fillId="0" borderId="732" xfId="0" applyFont="1" applyFill="1" applyBorder="1" applyAlignment="1">
      <alignment horizontal="left" vertical="center"/>
    </xf>
    <xf numFmtId="0" fontId="74" fillId="0" borderId="75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33" fillId="0" borderId="0" xfId="0" applyFont="1" applyFill="1" applyBorder="1" applyAlignment="1">
      <alignment horizontal="right" wrapText="1"/>
    </xf>
    <xf numFmtId="0" fontId="133" fillId="0" borderId="0" xfId="0" applyFont="1" applyFill="1" applyBorder="1" applyAlignment="1">
      <alignment horizontal="center" wrapText="1"/>
    </xf>
    <xf numFmtId="0" fontId="133" fillId="0" borderId="0" xfId="0" applyFont="1" applyFill="1" applyBorder="1" applyAlignment="1">
      <alignment horizontal="left" wrapText="1"/>
    </xf>
    <xf numFmtId="0" fontId="14" fillId="0" borderId="327" xfId="20" applyFont="1" applyFill="1" applyBorder="1" applyAlignment="1">
      <alignment horizontal="center" vertical="center" wrapText="1"/>
    </xf>
    <xf numFmtId="0" fontId="14" fillId="0" borderId="269" xfId="20" applyFont="1" applyFill="1" applyBorder="1" applyAlignment="1">
      <alignment horizontal="center" vertical="center" wrapText="1"/>
    </xf>
    <xf numFmtId="0" fontId="14" fillId="0" borderId="339" xfId="20" applyFont="1" applyFill="1" applyBorder="1" applyAlignment="1">
      <alignment horizontal="center" vertical="center" wrapText="1"/>
    </xf>
    <xf numFmtId="0" fontId="14" fillId="0" borderId="340" xfId="20" applyFont="1" applyFill="1" applyBorder="1" applyAlignment="1">
      <alignment horizontal="center" vertical="center" wrapText="1"/>
    </xf>
    <xf numFmtId="0" fontId="14" fillId="0" borderId="328" xfId="7" applyFont="1" applyFill="1" applyBorder="1" applyAlignment="1">
      <alignment horizontal="center" vertical="center" wrapText="1"/>
    </xf>
    <xf numFmtId="0" fontId="14" fillId="0" borderId="341" xfId="7" applyFont="1" applyFill="1" applyBorder="1" applyAlignment="1">
      <alignment horizontal="center" vertical="center" wrapText="1"/>
    </xf>
    <xf numFmtId="0" fontId="14" fillId="0" borderId="264" xfId="7" applyFont="1" applyFill="1" applyBorder="1" applyAlignment="1">
      <alignment horizontal="center" vertical="center" wrapText="1"/>
    </xf>
    <xf numFmtId="0" fontId="14" fillId="0" borderId="267" xfId="7" applyFont="1" applyFill="1" applyBorder="1" applyAlignment="1">
      <alignment horizontal="center" vertical="center" wrapText="1"/>
    </xf>
    <xf numFmtId="0" fontId="74" fillId="0" borderId="299" xfId="0" applyFont="1" applyFill="1" applyBorder="1" applyAlignment="1">
      <alignment horizontal="left" vertical="center" wrapText="1"/>
    </xf>
    <xf numFmtId="0" fontId="74" fillId="0" borderId="304" xfId="0" applyFont="1" applyFill="1" applyBorder="1" applyAlignment="1">
      <alignment horizontal="left" vertical="center" wrapText="1"/>
    </xf>
    <xf numFmtId="0" fontId="74" fillId="0" borderId="312" xfId="0" applyFont="1" applyFill="1" applyBorder="1" applyAlignment="1">
      <alignment horizontal="left" vertical="center" wrapText="1"/>
    </xf>
    <xf numFmtId="0" fontId="74" fillId="0" borderId="288" xfId="0" applyFont="1" applyFill="1" applyBorder="1" applyAlignment="1">
      <alignment horizontal="left" vertical="center" wrapText="1"/>
    </xf>
    <xf numFmtId="0" fontId="74" fillId="0" borderId="282" xfId="0" applyFont="1" applyFill="1" applyBorder="1" applyAlignment="1">
      <alignment horizontal="left" vertical="center" wrapText="1"/>
    </xf>
    <xf numFmtId="0" fontId="74" fillId="0" borderId="331" xfId="0" applyFont="1" applyFill="1" applyBorder="1" applyAlignment="1">
      <alignment horizontal="left" vertical="center" wrapText="1"/>
    </xf>
    <xf numFmtId="0" fontId="74" fillId="0" borderId="332" xfId="0" applyFont="1" applyFill="1" applyBorder="1" applyAlignment="1">
      <alignment horizontal="left" vertical="center" wrapText="1"/>
    </xf>
    <xf numFmtId="0" fontId="74" fillId="0" borderId="309" xfId="0" applyFont="1" applyFill="1" applyBorder="1" applyAlignment="1">
      <alignment horizontal="left" vertical="center" wrapText="1"/>
    </xf>
    <xf numFmtId="0" fontId="74" fillId="0" borderId="189" xfId="0" applyFont="1" applyFill="1" applyBorder="1" applyAlignment="1">
      <alignment horizontal="left" vertical="center" wrapText="1"/>
    </xf>
    <xf numFmtId="0" fontId="74" fillId="0" borderId="278" xfId="0" applyFont="1" applyFill="1" applyBorder="1" applyAlignment="1">
      <alignment horizontal="left" vertical="center" wrapText="1"/>
    </xf>
    <xf numFmtId="0" fontId="143" fillId="0" borderId="0" xfId="0" applyFont="1" applyFill="1" applyBorder="1" applyAlignment="1">
      <alignment horizontal="right" vertical="center" wrapText="1"/>
    </xf>
    <xf numFmtId="14" fontId="143" fillId="0" borderId="0" xfId="0" applyNumberFormat="1" applyFont="1" applyFill="1" applyBorder="1" applyAlignment="1">
      <alignment horizontal="center" vertical="center" wrapText="1"/>
    </xf>
    <xf numFmtId="0" fontId="143" fillId="0" borderId="0" xfId="0" applyFont="1" applyFill="1" applyBorder="1" applyAlignment="1">
      <alignment horizontal="center" vertical="center" wrapText="1"/>
    </xf>
    <xf numFmtId="0" fontId="143" fillId="0" borderId="0" xfId="0" applyFont="1" applyFill="1" applyBorder="1" applyAlignment="1">
      <alignment horizontal="left" vertical="center" wrapText="1"/>
    </xf>
    <xf numFmtId="0" fontId="14" fillId="0" borderId="671" xfId="7" applyFont="1" applyFill="1" applyBorder="1" applyAlignment="1">
      <alignment horizontal="center" vertical="center" wrapText="1"/>
    </xf>
    <xf numFmtId="0" fontId="14" fillId="0" borderId="725" xfId="7" applyFont="1" applyFill="1" applyBorder="1" applyAlignment="1">
      <alignment horizontal="center" vertical="center" wrapText="1"/>
    </xf>
    <xf numFmtId="0" fontId="14" fillId="0" borderId="668" xfId="23" applyFont="1" applyFill="1" applyBorder="1" applyAlignment="1">
      <alignment horizontal="center" vertical="center" wrapText="1"/>
    </xf>
    <xf numFmtId="0" fontId="14" fillId="0" borderId="669" xfId="23" applyFont="1" applyFill="1" applyBorder="1" applyAlignment="1">
      <alignment horizontal="center" vertical="center" wrapText="1"/>
    </xf>
    <xf numFmtId="0" fontId="14" fillId="0" borderId="677" xfId="23" applyFont="1" applyFill="1" applyBorder="1" applyAlignment="1">
      <alignment horizontal="center" vertical="center" wrapText="1"/>
    </xf>
    <xf numFmtId="0" fontId="14" fillId="0" borderId="476" xfId="23" applyFont="1" applyFill="1" applyBorder="1" applyAlignment="1">
      <alignment horizontal="center" vertical="center" wrapText="1"/>
    </xf>
    <xf numFmtId="0" fontId="14" fillId="0" borderId="684" xfId="23" applyFont="1" applyFill="1" applyBorder="1" applyAlignment="1">
      <alignment horizontal="center" vertical="center" wrapText="1"/>
    </xf>
    <xf numFmtId="0" fontId="14" fillId="0" borderId="685" xfId="23" applyFont="1" applyFill="1" applyBorder="1" applyAlignment="1">
      <alignment horizontal="center" vertical="center" wrapText="1"/>
    </xf>
    <xf numFmtId="0" fontId="74" fillId="0" borderId="698" xfId="15" applyFont="1" applyFill="1" applyBorder="1" applyAlignment="1">
      <alignment horizontal="left" vertical="center" wrapText="1"/>
    </xf>
    <xf numFmtId="0" fontId="74" fillId="0" borderId="697" xfId="15" applyFont="1" applyFill="1" applyBorder="1" applyAlignment="1">
      <alignment horizontal="left" vertical="center" wrapText="1"/>
    </xf>
    <xf numFmtId="0" fontId="74" fillId="0" borderId="715" xfId="0" applyFont="1" applyFill="1" applyBorder="1" applyAlignment="1">
      <alignment horizontal="left" vertical="center" wrapText="1"/>
    </xf>
    <xf numFmtId="0" fontId="74" fillId="0" borderId="758" xfId="0" applyFont="1" applyFill="1" applyBorder="1" applyAlignment="1">
      <alignment horizontal="left" vertical="center" wrapText="1"/>
    </xf>
    <xf numFmtId="0" fontId="74" fillId="0" borderId="739" xfId="0" applyFont="1" applyFill="1" applyBorder="1" applyAlignment="1">
      <alignment horizontal="left" vertical="center" wrapText="1"/>
    </xf>
    <xf numFmtId="0" fontId="74" fillId="0" borderId="764" xfId="0" applyFont="1" applyFill="1" applyBorder="1" applyAlignment="1">
      <alignment horizontal="left" vertical="center" wrapText="1"/>
    </xf>
    <xf numFmtId="0" fontId="74" fillId="0" borderId="765" xfId="0" applyFont="1" applyFill="1" applyBorder="1" applyAlignment="1">
      <alignment horizontal="left" vertical="center" wrapText="1"/>
    </xf>
    <xf numFmtId="0" fontId="74" fillId="0" borderId="291" xfId="0" applyFont="1" applyFill="1" applyBorder="1" applyAlignment="1">
      <alignment horizontal="left" vertical="center" wrapText="1"/>
    </xf>
    <xf numFmtId="0" fontId="74" fillId="0" borderId="771" xfId="0" applyFont="1" applyFill="1" applyBorder="1" applyAlignment="1">
      <alignment horizontal="left" vertical="center" wrapText="1"/>
    </xf>
    <xf numFmtId="0" fontId="74" fillId="0" borderId="691" xfId="15" applyFont="1" applyFill="1" applyBorder="1" applyAlignment="1">
      <alignment horizontal="left" vertical="center" wrapText="1"/>
    </xf>
    <xf numFmtId="0" fontId="70" fillId="0" borderId="713" xfId="0" applyFont="1" applyFill="1" applyBorder="1" applyAlignment="1">
      <alignment horizontal="left" vertical="center" wrapText="1"/>
    </xf>
    <xf numFmtId="0" fontId="70" fillId="0" borderId="715" xfId="0" applyFont="1" applyFill="1" applyBorder="1" applyAlignment="1">
      <alignment horizontal="left" vertical="center" wrapText="1"/>
    </xf>
    <xf numFmtId="0" fontId="14" fillId="0" borderId="367" xfId="20" applyFont="1" applyFill="1" applyBorder="1" applyAlignment="1">
      <alignment horizontal="center" vertical="center" wrapText="1"/>
    </xf>
    <xf numFmtId="0" fontId="14" fillId="0" borderId="329" xfId="7" applyFont="1" applyFill="1" applyBorder="1" applyAlignment="1">
      <alignment horizontal="center" vertical="center" wrapText="1"/>
    </xf>
    <xf numFmtId="0" fontId="14" fillId="0" borderId="330" xfId="7" applyFont="1" applyFill="1" applyBorder="1" applyAlignment="1">
      <alignment horizontal="center" vertical="center" wrapText="1"/>
    </xf>
    <xf numFmtId="0" fontId="14" fillId="0" borderId="313" xfId="23" applyFont="1" applyFill="1" applyBorder="1" applyAlignment="1">
      <alignment horizontal="center" vertical="center" wrapText="1"/>
    </xf>
    <xf numFmtId="0" fontId="14" fillId="0" borderId="316" xfId="23" applyFont="1" applyFill="1" applyBorder="1" applyAlignment="1">
      <alignment horizontal="center" vertical="center" wrapText="1"/>
    </xf>
    <xf numFmtId="0" fontId="14" fillId="0" borderId="287" xfId="23" applyFont="1" applyFill="1" applyBorder="1" applyAlignment="1">
      <alignment horizontal="center" vertical="center" wrapText="1"/>
    </xf>
    <xf numFmtId="0" fontId="74" fillId="0" borderId="313" xfId="15" applyFont="1" applyFill="1" applyBorder="1" applyAlignment="1">
      <alignment horizontal="left" vertical="center" wrapText="1"/>
    </xf>
    <xf numFmtId="0" fontId="74" fillId="0" borderId="314" xfId="15" applyFont="1" applyFill="1" applyBorder="1" applyAlignment="1">
      <alignment horizontal="left" vertical="center" wrapText="1"/>
    </xf>
    <xf numFmtId="0" fontId="74" fillId="0" borderId="216" xfId="0" applyFont="1" applyFill="1" applyBorder="1" applyAlignment="1">
      <alignment horizontal="left" vertical="center" wrapText="1"/>
    </xf>
    <xf numFmtId="0" fontId="74" fillId="0" borderId="333" xfId="0" applyFont="1" applyFill="1" applyBorder="1" applyAlignment="1">
      <alignment horizontal="left" vertical="center" wrapText="1"/>
    </xf>
    <xf numFmtId="0" fontId="74" fillId="0" borderId="368" xfId="0" applyFont="1" applyFill="1" applyBorder="1" applyAlignment="1">
      <alignment horizontal="left" vertical="center" wrapText="1"/>
    </xf>
    <xf numFmtId="0" fontId="74" fillId="0" borderId="370" xfId="0" applyFont="1" applyFill="1" applyBorder="1" applyAlignment="1">
      <alignment horizontal="left" vertical="center" wrapText="1"/>
    </xf>
    <xf numFmtId="0" fontId="74" fillId="0" borderId="371" xfId="0" applyFont="1" applyFill="1" applyBorder="1" applyAlignment="1">
      <alignment horizontal="left" vertical="center" wrapText="1"/>
    </xf>
    <xf numFmtId="0" fontId="74" fillId="0" borderId="284" xfId="0" applyFont="1" applyFill="1" applyBorder="1" applyAlignment="1">
      <alignment horizontal="left" vertical="center" wrapText="1"/>
    </xf>
    <xf numFmtId="0" fontId="74" fillId="0" borderId="354" xfId="0" applyFont="1" applyFill="1" applyBorder="1" applyAlignment="1">
      <alignment horizontal="left" vertical="center" wrapText="1"/>
    </xf>
    <xf numFmtId="0" fontId="74" fillId="0" borderId="339" xfId="0" applyFont="1" applyFill="1" applyBorder="1" applyAlignment="1">
      <alignment horizontal="left" vertical="center" wrapText="1"/>
    </xf>
    <xf numFmtId="0" fontId="74" fillId="0" borderId="362" xfId="0" applyFont="1" applyFill="1" applyBorder="1" applyAlignment="1">
      <alignment horizontal="left" vertical="center" wrapText="1"/>
    </xf>
    <xf numFmtId="0" fontId="74" fillId="0" borderId="363" xfId="0" applyFont="1" applyFill="1" applyBorder="1" applyAlignment="1">
      <alignment horizontal="left" vertical="center" wrapText="1"/>
    </xf>
    <xf numFmtId="0" fontId="74" fillId="0" borderId="28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43" fillId="0" borderId="0" xfId="0" applyFont="1" applyFill="1" applyBorder="1" applyAlignment="1">
      <alignment horizontal="right" wrapText="1"/>
    </xf>
    <xf numFmtId="14" fontId="143" fillId="0" borderId="0" xfId="0" applyNumberFormat="1" applyFont="1" applyFill="1" applyBorder="1" applyAlignment="1">
      <alignment horizontal="center" wrapText="1"/>
    </xf>
    <xf numFmtId="0" fontId="143" fillId="0" borderId="0" xfId="0" applyFont="1" applyFill="1" applyBorder="1" applyAlignment="1">
      <alignment horizontal="center" wrapText="1"/>
    </xf>
    <xf numFmtId="0" fontId="143" fillId="0" borderId="0" xfId="0" applyFont="1" applyFill="1" applyBorder="1" applyAlignment="1">
      <alignment horizontal="left" wrapText="1"/>
    </xf>
    <xf numFmtId="0" fontId="24" fillId="5" borderId="0" xfId="0" applyFont="1" applyFill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/>
    </xf>
    <xf numFmtId="0" fontId="14" fillId="5" borderId="512" xfId="8" quotePrefix="1" applyFont="1" applyFill="1" applyBorder="1" applyAlignment="1">
      <alignment horizontal="center" vertical="center" wrapText="1"/>
    </xf>
    <xf numFmtId="0" fontId="14" fillId="5" borderId="513" xfId="8" quotePrefix="1" applyFont="1" applyFill="1" applyBorder="1" applyAlignment="1">
      <alignment horizontal="center" vertical="center" wrapText="1"/>
    </xf>
    <xf numFmtId="0" fontId="14" fillId="5" borderId="514" xfId="8" quotePrefix="1" applyFont="1" applyFill="1" applyBorder="1" applyAlignment="1">
      <alignment horizontal="center" vertical="center" wrapText="1"/>
    </xf>
    <xf numFmtId="0" fontId="14" fillId="5" borderId="515" xfId="6" quotePrefix="1" applyFont="1" applyFill="1" applyBorder="1" applyAlignment="1">
      <alignment horizontal="center" vertical="center" wrapText="1"/>
    </xf>
    <xf numFmtId="0" fontId="14" fillId="5" borderId="513" xfId="6" quotePrefix="1" applyFont="1" applyFill="1" applyBorder="1" applyAlignment="1">
      <alignment horizontal="center" vertical="center" wrapText="1"/>
    </xf>
    <xf numFmtId="0" fontId="14" fillId="5" borderId="514" xfId="6" quotePrefix="1" applyFont="1" applyFill="1" applyBorder="1" applyAlignment="1">
      <alignment horizontal="center" vertical="center" wrapText="1"/>
    </xf>
    <xf numFmtId="0" fontId="14" fillId="5" borderId="522" xfId="6" quotePrefix="1" applyFont="1" applyFill="1" applyBorder="1" applyAlignment="1">
      <alignment horizontal="center" vertical="center" wrapText="1"/>
    </xf>
    <xf numFmtId="0" fontId="14" fillId="5" borderId="526" xfId="6" quotePrefix="1" applyFont="1" applyFill="1" applyBorder="1" applyAlignment="1">
      <alignment horizontal="center" vertical="center" wrapText="1"/>
    </xf>
    <xf numFmtId="0" fontId="14" fillId="5" borderId="527" xfId="6" quotePrefix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wrapText="1"/>
    </xf>
    <xf numFmtId="0" fontId="14" fillId="5" borderId="522" xfId="8" quotePrefix="1" applyFont="1" applyFill="1" applyBorder="1" applyAlignment="1">
      <alignment horizontal="center" vertical="center" wrapText="1"/>
    </xf>
    <xf numFmtId="0" fontId="14" fillId="5" borderId="526" xfId="8" quotePrefix="1" applyFont="1" applyFill="1" applyBorder="1" applyAlignment="1">
      <alignment horizontal="center" vertical="center" wrapText="1"/>
    </xf>
    <xf numFmtId="0" fontId="14" fillId="5" borderId="527" xfId="8" quotePrefix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14" fillId="5" borderId="512" xfId="6" quotePrefix="1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vertical="center"/>
    </xf>
    <xf numFmtId="0" fontId="24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 wrapText="1"/>
    </xf>
    <xf numFmtId="0" fontId="24" fillId="7" borderId="7" xfId="0" applyFont="1" applyFill="1" applyBorder="1" applyAlignment="1">
      <alignment horizontal="center"/>
    </xf>
    <xf numFmtId="0" fontId="66" fillId="7" borderId="14" xfId="0" applyFont="1" applyFill="1" applyBorder="1" applyAlignment="1">
      <alignment horizontal="center" vertical="center" wrapText="1"/>
    </xf>
    <xf numFmtId="0" fontId="66" fillId="7" borderId="68" xfId="0" applyFont="1" applyFill="1" applyBorder="1" applyAlignment="1">
      <alignment horizontal="center" vertical="center" wrapText="1"/>
    </xf>
    <xf numFmtId="0" fontId="66" fillId="7" borderId="72" xfId="0" applyFont="1" applyFill="1" applyBorder="1" applyAlignment="1">
      <alignment horizontal="center" vertical="center" wrapText="1"/>
    </xf>
    <xf numFmtId="0" fontId="66" fillId="7" borderId="16" xfId="0" applyFont="1" applyFill="1" applyBorder="1" applyAlignment="1">
      <alignment horizontal="center" vertical="center" wrapText="1"/>
    </xf>
    <xf numFmtId="0" fontId="66" fillId="7" borderId="47" xfId="0" applyFont="1" applyFill="1" applyBorder="1" applyAlignment="1">
      <alignment horizontal="center" vertical="center" wrapText="1"/>
    </xf>
    <xf numFmtId="0" fontId="40" fillId="5" borderId="698" xfId="15" applyFont="1" applyFill="1" applyBorder="1" applyAlignment="1">
      <alignment horizontal="center" vertical="center" wrapText="1"/>
    </xf>
    <xf numFmtId="0" fontId="40" fillId="5" borderId="0" xfId="15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40" fillId="5" borderId="698" xfId="15" applyFont="1" applyFill="1" applyBorder="1" applyAlignment="1">
      <alignment horizontal="left" vertical="center" wrapText="1"/>
    </xf>
    <xf numFmtId="0" fontId="40" fillId="5" borderId="0" xfId="15" applyFont="1" applyFill="1" applyBorder="1" applyAlignment="1">
      <alignment horizontal="left" vertical="center" wrapText="1"/>
    </xf>
    <xf numFmtId="0" fontId="11" fillId="2" borderId="813" xfId="4" quotePrefix="1" applyFont="1" applyFill="1" applyBorder="1" applyAlignment="1">
      <alignment horizontal="center" vertical="center" wrapText="1"/>
    </xf>
    <xf numFmtId="0" fontId="11" fillId="2" borderId="479" xfId="4" quotePrefix="1" applyFont="1" applyFill="1" applyBorder="1" applyAlignment="1">
      <alignment horizontal="center" vertical="center" wrapText="1"/>
    </xf>
    <xf numFmtId="0" fontId="11" fillId="2" borderId="817" xfId="4" quotePrefix="1" applyFont="1" applyFill="1" applyBorder="1" applyAlignment="1">
      <alignment horizontal="center" vertical="center" wrapText="1"/>
    </xf>
    <xf numFmtId="0" fontId="11" fillId="2" borderId="814" xfId="8" quotePrefix="1" applyFont="1" applyFill="1" applyBorder="1" applyAlignment="1">
      <alignment horizontal="center" vertical="center" wrapText="1"/>
    </xf>
    <xf numFmtId="0" fontId="11" fillId="2" borderId="815" xfId="8" quotePrefix="1" applyFont="1" applyFill="1" applyBorder="1" applyAlignment="1">
      <alignment horizontal="center" vertical="center" wrapText="1"/>
    </xf>
    <xf numFmtId="0" fontId="11" fillId="5" borderId="816" xfId="8" quotePrefix="1" applyFont="1" applyFill="1" applyBorder="1" applyAlignment="1">
      <alignment horizontal="center" vertical="center" wrapText="1"/>
    </xf>
    <xf numFmtId="0" fontId="11" fillId="5" borderId="817" xfId="8" quotePrefix="1" applyFont="1" applyFill="1" applyBorder="1" applyAlignment="1">
      <alignment horizontal="center" vertical="center" wrapText="1"/>
    </xf>
    <xf numFmtId="0" fontId="11" fillId="5" borderId="818" xfId="8" quotePrefix="1" applyFont="1" applyFill="1" applyBorder="1" applyAlignment="1">
      <alignment horizontal="center" vertical="center" wrapText="1"/>
    </xf>
    <xf numFmtId="0" fontId="11" fillId="5" borderId="819" xfId="8" quotePrefix="1" applyFont="1" applyFill="1" applyBorder="1" applyAlignment="1">
      <alignment horizontal="center" vertical="center" wrapText="1"/>
    </xf>
    <xf numFmtId="0" fontId="11" fillId="5" borderId="820" xfId="8" quotePrefix="1" applyFont="1" applyFill="1" applyBorder="1" applyAlignment="1">
      <alignment horizontal="center" vertical="center" wrapText="1"/>
    </xf>
    <xf numFmtId="0" fontId="11" fillId="5" borderId="821" xfId="8" quotePrefix="1" applyFont="1" applyFill="1" applyBorder="1" applyAlignment="1">
      <alignment horizontal="center" vertical="center" wrapText="1"/>
    </xf>
    <xf numFmtId="0" fontId="11" fillId="5" borderId="799" xfId="8" quotePrefix="1" applyFont="1" applyFill="1" applyBorder="1" applyAlignment="1">
      <alignment horizontal="center" vertical="center" wrapText="1"/>
    </xf>
    <xf numFmtId="0" fontId="11" fillId="2" borderId="814" xfId="6" quotePrefix="1" applyFont="1" applyFill="1" applyBorder="1" applyAlignment="1">
      <alignment horizontal="center" vertical="center" wrapText="1"/>
    </xf>
    <xf numFmtId="0" fontId="11" fillId="2" borderId="815" xfId="6" quotePrefix="1" applyFont="1" applyFill="1" applyBorder="1" applyAlignment="1">
      <alignment horizontal="center" vertical="center" wrapText="1"/>
    </xf>
    <xf numFmtId="0" fontId="11" fillId="2" borderId="816" xfId="6" quotePrefix="1" applyFont="1" applyFill="1" applyBorder="1" applyAlignment="1">
      <alignment horizontal="center" vertical="center" wrapText="1"/>
    </xf>
    <xf numFmtId="0" fontId="11" fillId="2" borderId="817" xfId="6" quotePrefix="1" applyFont="1" applyFill="1" applyBorder="1" applyAlignment="1">
      <alignment horizontal="center" vertical="center" wrapText="1"/>
    </xf>
    <xf numFmtId="0" fontId="11" fillId="2" borderId="818" xfId="6" quotePrefix="1" applyFont="1" applyFill="1" applyBorder="1" applyAlignment="1">
      <alignment horizontal="center" vertical="center" wrapText="1"/>
    </xf>
    <xf numFmtId="0" fontId="11" fillId="2" borderId="819" xfId="6" quotePrefix="1" applyFont="1" applyFill="1" applyBorder="1" applyAlignment="1">
      <alignment horizontal="center" vertical="center" wrapText="1"/>
    </xf>
    <xf numFmtId="0" fontId="34" fillId="2" borderId="478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4" fillId="2" borderId="815" xfId="0" applyFont="1" applyFill="1" applyBorder="1" applyAlignment="1">
      <alignment wrapText="1"/>
    </xf>
    <xf numFmtId="0" fontId="34" fillId="2" borderId="478" xfId="0" applyFont="1" applyFill="1" applyBorder="1" applyAlignment="1">
      <alignment wrapText="1"/>
    </xf>
    <xf numFmtId="0" fontId="34" fillId="2" borderId="0" xfId="0" applyFont="1" applyFill="1" applyBorder="1" applyAlignment="1">
      <alignment wrapText="1"/>
    </xf>
    <xf numFmtId="0" fontId="34" fillId="2" borderId="816" xfId="0" applyFont="1" applyFill="1" applyBorder="1" applyAlignment="1">
      <alignment wrapText="1"/>
    </xf>
    <xf numFmtId="0" fontId="34" fillId="2" borderId="820" xfId="0" applyFont="1" applyFill="1" applyBorder="1" applyAlignment="1">
      <alignment wrapText="1"/>
    </xf>
    <xf numFmtId="0" fontId="34" fillId="2" borderId="821" xfId="0" applyFont="1" applyFill="1" applyBorder="1" applyAlignment="1">
      <alignment wrapText="1"/>
    </xf>
    <xf numFmtId="0" fontId="34" fillId="2" borderId="799" xfId="0" applyFont="1" applyFill="1" applyBorder="1" applyAlignment="1">
      <alignment wrapText="1"/>
    </xf>
    <xf numFmtId="0" fontId="34" fillId="2" borderId="817" xfId="0" applyFont="1" applyFill="1" applyBorder="1" applyAlignment="1">
      <alignment wrapText="1"/>
    </xf>
    <xf numFmtId="0" fontId="34" fillId="2" borderId="818" xfId="0" applyFont="1" applyFill="1" applyBorder="1" applyAlignment="1">
      <alignment wrapText="1"/>
    </xf>
    <xf numFmtId="0" fontId="34" fillId="2" borderId="819" xfId="0" applyFont="1" applyFill="1" applyBorder="1" applyAlignment="1">
      <alignment wrapText="1"/>
    </xf>
    <xf numFmtId="0" fontId="34" fillId="2" borderId="698" xfId="0" applyFont="1" applyFill="1" applyBorder="1" applyAlignment="1">
      <alignment wrapText="1"/>
    </xf>
    <xf numFmtId="0" fontId="11" fillId="5" borderId="149" xfId="6" quotePrefix="1" applyFont="1" applyFill="1" applyBorder="1" applyAlignment="1">
      <alignment horizontal="center" vertical="center" wrapText="1"/>
    </xf>
    <xf numFmtId="0" fontId="11" fillId="5" borderId="167" xfId="6" quotePrefix="1" applyFont="1" applyFill="1" applyBorder="1" applyAlignment="1">
      <alignment horizontal="center" vertical="center" wrapText="1"/>
    </xf>
    <xf numFmtId="0" fontId="11" fillId="5" borderId="169" xfId="6" quotePrefix="1" applyFont="1" applyFill="1" applyBorder="1" applyAlignment="1">
      <alignment horizontal="center" vertical="center" wrapText="1"/>
    </xf>
    <xf numFmtId="0" fontId="11" fillId="2" borderId="140" xfId="4" quotePrefix="1" applyFont="1" applyFill="1" applyBorder="1" applyAlignment="1">
      <alignment horizontal="center" vertical="center" wrapText="1"/>
    </xf>
    <xf numFmtId="0" fontId="11" fillId="2" borderId="211" xfId="4" quotePrefix="1" applyFont="1" applyFill="1" applyBorder="1" applyAlignment="1">
      <alignment horizontal="center" vertical="center" wrapText="1"/>
    </xf>
    <xf numFmtId="0" fontId="11" fillId="2" borderId="141" xfId="6" quotePrefix="1" applyFont="1" applyFill="1" applyBorder="1" applyAlignment="1">
      <alignment horizontal="center" vertical="center" wrapText="1"/>
    </xf>
    <xf numFmtId="0" fontId="11" fillId="2" borderId="3" xfId="6" quotePrefix="1" applyFont="1" applyFill="1" applyBorder="1" applyAlignment="1">
      <alignment horizontal="center" vertical="center" wrapText="1"/>
    </xf>
    <xf numFmtId="0" fontId="11" fillId="2" borderId="196" xfId="6" quotePrefix="1" applyFont="1" applyFill="1" applyBorder="1" applyAlignment="1">
      <alignment horizontal="center" vertical="center" wrapText="1"/>
    </xf>
    <xf numFmtId="0" fontId="11" fillId="2" borderId="211" xfId="6" quotePrefix="1" applyFont="1" applyFill="1" applyBorder="1" applyAlignment="1">
      <alignment horizontal="center" vertical="center" wrapText="1"/>
    </xf>
    <xf numFmtId="0" fontId="11" fillId="2" borderId="202" xfId="6" quotePrefix="1" applyFont="1" applyFill="1" applyBorder="1" applyAlignment="1">
      <alignment horizontal="center" vertical="center" wrapText="1"/>
    </xf>
    <xf numFmtId="0" fontId="11" fillId="2" borderId="212" xfId="6" quotePrefix="1" applyFont="1" applyFill="1" applyBorder="1" applyAlignment="1">
      <alignment horizontal="center" vertical="center" wrapText="1"/>
    </xf>
    <xf numFmtId="0" fontId="131" fillId="2" borderId="478" xfId="0" applyFont="1" applyFill="1" applyBorder="1" applyAlignment="1">
      <alignment horizontal="center" vertical="center" wrapText="1"/>
    </xf>
    <xf numFmtId="0" fontId="131" fillId="2" borderId="0" xfId="0" applyFont="1" applyFill="1" applyBorder="1" applyAlignment="1">
      <alignment horizontal="center" vertical="center" wrapText="1"/>
    </xf>
    <xf numFmtId="0" fontId="40" fillId="2" borderId="478" xfId="15" applyFont="1" applyFill="1" applyBorder="1" applyAlignment="1">
      <alignment horizontal="left" vertical="center" wrapText="1"/>
    </xf>
    <xf numFmtId="0" fontId="40" fillId="2" borderId="0" xfId="15" applyFont="1" applyFill="1" applyBorder="1" applyAlignment="1">
      <alignment horizontal="left" vertical="center" wrapText="1"/>
    </xf>
    <xf numFmtId="0" fontId="11" fillId="2" borderId="853" xfId="6" quotePrefix="1" applyFont="1" applyFill="1" applyBorder="1" applyAlignment="1">
      <alignment horizontal="center" vertical="center" wrapText="1"/>
    </xf>
    <xf numFmtId="0" fontId="11" fillId="2" borderId="844" xfId="6" quotePrefix="1" applyFont="1" applyFill="1" applyBorder="1" applyAlignment="1">
      <alignment horizontal="center" vertical="center" wrapText="1"/>
    </xf>
    <xf numFmtId="0" fontId="11" fillId="2" borderId="845" xfId="6" quotePrefix="1" applyFont="1" applyFill="1" applyBorder="1" applyAlignment="1">
      <alignment horizontal="center" vertical="center" wrapText="1"/>
    </xf>
    <xf numFmtId="0" fontId="131" fillId="2" borderId="478" xfId="0" applyFont="1" applyFill="1" applyBorder="1" applyAlignment="1">
      <alignment horizontal="left" vertical="center" wrapText="1"/>
    </xf>
    <xf numFmtId="0" fontId="131" fillId="2" borderId="0" xfId="0" applyFont="1" applyFill="1" applyBorder="1" applyAlignment="1">
      <alignment horizontal="left" vertical="center" wrapText="1"/>
    </xf>
    <xf numFmtId="0" fontId="11" fillId="2" borderId="478" xfId="13" applyFont="1" applyFill="1" applyBorder="1" applyAlignment="1">
      <alignment horizontal="left" vertical="center" wrapText="1"/>
    </xf>
    <xf numFmtId="0" fontId="11" fillId="2" borderId="0" xfId="13" applyFont="1" applyFill="1" applyBorder="1" applyAlignment="1">
      <alignment horizontal="left" vertical="center" wrapText="1"/>
    </xf>
    <xf numFmtId="0" fontId="11" fillId="2" borderId="823" xfId="8" quotePrefix="1" applyFont="1" applyFill="1" applyBorder="1" applyAlignment="1">
      <alignment horizontal="center" vertical="center" wrapText="1"/>
    </xf>
    <xf numFmtId="0" fontId="11" fillId="2" borderId="825" xfId="8" quotePrefix="1" applyFont="1" applyFill="1" applyBorder="1" applyAlignment="1">
      <alignment horizontal="center" vertical="center" wrapText="1"/>
    </xf>
    <xf numFmtId="0" fontId="11" fillId="2" borderId="852" xfId="8" quotePrefix="1" applyFont="1" applyFill="1" applyBorder="1" applyAlignment="1">
      <alignment horizontal="center" vertical="center" wrapText="1"/>
    </xf>
    <xf numFmtId="0" fontId="11" fillId="2" borderId="1" xfId="4" quotePrefix="1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11" fillId="2" borderId="2" xfId="6" quotePrefix="1" applyFont="1" applyFill="1" applyBorder="1" applyAlignment="1">
      <alignment horizontal="center" vertical="center" wrapText="1"/>
    </xf>
    <xf numFmtId="0" fontId="11" fillId="2" borderId="3" xfId="6" applyFont="1" applyFill="1" applyBorder="1" applyAlignment="1">
      <alignment horizontal="center" vertical="center" wrapText="1"/>
    </xf>
    <xf numFmtId="0" fontId="11" fillId="2" borderId="4" xfId="6" applyFont="1" applyFill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 wrapText="1"/>
    </xf>
    <xf numFmtId="0" fontId="11" fillId="2" borderId="7" xfId="6" applyFont="1" applyFill="1" applyBorder="1" applyAlignment="1">
      <alignment horizontal="center" vertical="center" wrapText="1"/>
    </xf>
    <xf numFmtId="0" fontId="11" fillId="2" borderId="8" xfId="6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4" fillId="5" borderId="0" xfId="0" applyFont="1" applyFill="1" applyAlignment="1">
      <alignment horizontal="left" vertical="center" wrapText="1"/>
    </xf>
    <xf numFmtId="0" fontId="129" fillId="5" borderId="0" xfId="0" applyFont="1" applyFill="1" applyAlignment="1">
      <alignment horizontal="center" wrapText="1"/>
    </xf>
    <xf numFmtId="0" fontId="11" fillId="5" borderId="604" xfId="4" quotePrefix="1" applyFont="1" applyFill="1" applyBorder="1" applyAlignment="1">
      <alignment horizontal="center" vertical="center" wrapText="1"/>
    </xf>
    <xf numFmtId="0" fontId="11" fillId="5" borderId="532" xfId="4" quotePrefix="1" applyFont="1" applyFill="1" applyBorder="1" applyAlignment="1">
      <alignment horizontal="center" vertical="center" wrapText="1"/>
    </xf>
    <xf numFmtId="0" fontId="11" fillId="5" borderId="605" xfId="8" quotePrefix="1" applyFont="1" applyFill="1" applyBorder="1" applyAlignment="1">
      <alignment horizontal="center" vertical="center" wrapText="1"/>
    </xf>
    <xf numFmtId="0" fontId="11" fillId="5" borderId="606" xfId="8" quotePrefix="1" applyFont="1" applyFill="1" applyBorder="1" applyAlignment="1">
      <alignment horizontal="center" vertical="center" wrapText="1"/>
    </xf>
    <xf numFmtId="0" fontId="11" fillId="5" borderId="607" xfId="8" quotePrefix="1" applyFont="1" applyFill="1" applyBorder="1" applyAlignment="1">
      <alignment horizontal="center" vertical="center" wrapText="1"/>
    </xf>
    <xf numFmtId="0" fontId="11" fillId="5" borderId="532" xfId="8" quotePrefix="1" applyFont="1" applyFill="1" applyBorder="1" applyAlignment="1">
      <alignment horizontal="center" vertical="center" wrapText="1"/>
    </xf>
    <xf numFmtId="0" fontId="11" fillId="5" borderId="486" xfId="8" quotePrefix="1" applyFont="1" applyFill="1" applyBorder="1" applyAlignment="1">
      <alignment horizontal="center" vertical="center" wrapText="1"/>
    </xf>
    <xf numFmtId="0" fontId="11" fillId="5" borderId="487" xfId="8" quotePrefix="1" applyFont="1" applyFill="1" applyBorder="1" applyAlignment="1">
      <alignment horizontal="center" vertical="center" wrapText="1"/>
    </xf>
    <xf numFmtId="0" fontId="11" fillId="5" borderId="413" xfId="8" quotePrefix="1" applyFont="1" applyFill="1" applyBorder="1" applyAlignment="1">
      <alignment horizontal="center" vertical="center" wrapText="1"/>
    </xf>
    <xf numFmtId="0" fontId="11" fillId="5" borderId="414" xfId="8" quotePrefix="1" applyFont="1" applyFill="1" applyBorder="1" applyAlignment="1">
      <alignment horizontal="center" vertical="center" wrapText="1"/>
    </xf>
    <xf numFmtId="0" fontId="11" fillId="5" borderId="415" xfId="8" quotePrefix="1" applyFont="1" applyFill="1" applyBorder="1" applyAlignment="1">
      <alignment horizontal="center" vertical="center" wrapText="1"/>
    </xf>
    <xf numFmtId="0" fontId="11" fillId="5" borderId="605" xfId="6" quotePrefix="1" applyFont="1" applyFill="1" applyBorder="1" applyAlignment="1">
      <alignment horizontal="center" vertical="center" wrapText="1"/>
    </xf>
    <xf numFmtId="0" fontId="11" fillId="5" borderId="606" xfId="6" quotePrefix="1" applyFont="1" applyFill="1" applyBorder="1" applyAlignment="1">
      <alignment horizontal="center" vertical="center" wrapText="1"/>
    </xf>
    <xf numFmtId="0" fontId="11" fillId="5" borderId="607" xfId="6" quotePrefix="1" applyFont="1" applyFill="1" applyBorder="1" applyAlignment="1">
      <alignment horizontal="center" vertical="center" wrapText="1"/>
    </xf>
    <xf numFmtId="0" fontId="11" fillId="5" borderId="532" xfId="6" quotePrefix="1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 vertical="center" wrapText="1"/>
    </xf>
    <xf numFmtId="0" fontId="34" fillId="5" borderId="606" xfId="0" applyFont="1" applyFill="1" applyBorder="1" applyAlignment="1">
      <alignment wrapText="1"/>
    </xf>
    <xf numFmtId="0" fontId="34" fillId="5" borderId="429" xfId="0" applyFont="1" applyFill="1" applyBorder="1" applyAlignment="1">
      <alignment wrapText="1"/>
    </xf>
    <xf numFmtId="0" fontId="34" fillId="5" borderId="0" xfId="0" applyFont="1" applyFill="1" applyAlignment="1">
      <alignment wrapText="1"/>
    </xf>
    <xf numFmtId="0" fontId="34" fillId="5" borderId="607" xfId="0" applyFont="1" applyFill="1" applyBorder="1" applyAlignment="1">
      <alignment wrapText="1"/>
    </xf>
    <xf numFmtId="0" fontId="34" fillId="5" borderId="413" xfId="0" applyFont="1" applyFill="1" applyBorder="1" applyAlignment="1">
      <alignment wrapText="1"/>
    </xf>
    <xf numFmtId="0" fontId="34" fillId="5" borderId="414" xfId="0" applyFont="1" applyFill="1" applyBorder="1" applyAlignment="1">
      <alignment wrapText="1"/>
    </xf>
    <xf numFmtId="0" fontId="34" fillId="5" borderId="415" xfId="0" applyFont="1" applyFill="1" applyBorder="1" applyAlignment="1">
      <alignment wrapText="1"/>
    </xf>
    <xf numFmtId="0" fontId="34" fillId="5" borderId="532" xfId="0" applyFont="1" applyFill="1" applyBorder="1" applyAlignment="1">
      <alignment wrapText="1"/>
    </xf>
    <xf numFmtId="0" fontId="34" fillId="5" borderId="486" xfId="0" applyFont="1" applyFill="1" applyBorder="1" applyAlignment="1">
      <alignment wrapText="1"/>
    </xf>
    <xf numFmtId="0" fontId="34" fillId="5" borderId="487" xfId="0" applyFont="1" applyFill="1" applyBorder="1" applyAlignment="1">
      <alignment wrapText="1"/>
    </xf>
    <xf numFmtId="0" fontId="11" fillId="5" borderId="1155" xfId="4" quotePrefix="1" applyFont="1" applyFill="1" applyBorder="1" applyAlignment="1">
      <alignment horizontal="center" vertical="center" wrapText="1"/>
    </xf>
    <xf numFmtId="0" fontId="11" fillId="5" borderId="1097" xfId="4" quotePrefix="1" applyFont="1" applyFill="1" applyBorder="1" applyAlignment="1">
      <alignment horizontal="center" vertical="center" wrapText="1"/>
    </xf>
    <xf numFmtId="0" fontId="11" fillId="5" borderId="1151" xfId="6" quotePrefix="1" applyFont="1" applyFill="1" applyBorder="1" applyAlignment="1">
      <alignment horizontal="center" vertical="center" wrapText="1"/>
    </xf>
    <xf numFmtId="0" fontId="11" fillId="5" borderId="1153" xfId="6" quotePrefix="1" applyFont="1" applyFill="1" applyBorder="1" applyAlignment="1">
      <alignment horizontal="center" vertical="center" wrapText="1"/>
    </xf>
    <xf numFmtId="0" fontId="11" fillId="5" borderId="1154" xfId="6" quotePrefix="1" applyFont="1" applyFill="1" applyBorder="1" applyAlignment="1">
      <alignment horizontal="center" vertical="center" wrapText="1"/>
    </xf>
    <xf numFmtId="0" fontId="11" fillId="5" borderId="976" xfId="6" quotePrefix="1" applyFont="1" applyFill="1" applyBorder="1" applyAlignment="1">
      <alignment horizontal="center" vertical="center" wrapText="1"/>
    </xf>
    <xf numFmtId="0" fontId="11" fillId="5" borderId="1150" xfId="8" quotePrefix="1" applyFont="1" applyFill="1" applyBorder="1" applyAlignment="1">
      <alignment horizontal="center" vertical="center" wrapText="1"/>
    </xf>
    <xf numFmtId="0" fontId="11" fillId="5" borderId="1132" xfId="8" quotePrefix="1" applyFont="1" applyFill="1" applyBorder="1" applyAlignment="1">
      <alignment horizontal="center" vertical="center" wrapText="1"/>
    </xf>
    <xf numFmtId="0" fontId="11" fillId="5" borderId="1131" xfId="8" quotePrefix="1" applyFont="1" applyFill="1" applyBorder="1" applyAlignment="1">
      <alignment horizontal="center" vertical="center" wrapText="1"/>
    </xf>
    <xf numFmtId="0" fontId="11" fillId="5" borderId="1149" xfId="6" quotePrefix="1" applyFont="1" applyFill="1" applyBorder="1" applyAlignment="1">
      <alignment horizontal="center" vertical="center" wrapText="1"/>
    </xf>
    <xf numFmtId="0" fontId="11" fillId="5" borderId="1145" xfId="6" quotePrefix="1" applyFont="1" applyFill="1" applyBorder="1" applyAlignment="1">
      <alignment horizontal="center" vertical="center" wrapText="1"/>
    </xf>
    <xf numFmtId="0" fontId="11" fillId="5" borderId="1040" xfId="6" quotePrefix="1" applyFont="1" applyFill="1" applyBorder="1" applyAlignment="1">
      <alignment horizontal="center" vertical="center" wrapText="1"/>
    </xf>
    <xf numFmtId="0" fontId="11" fillId="5" borderId="420" xfId="6" quotePrefix="1" applyFont="1" applyFill="1" applyBorder="1" applyAlignment="1">
      <alignment horizontal="center" vertical="center" wrapText="1"/>
    </xf>
    <xf numFmtId="0" fontId="11" fillId="5" borderId="68" xfId="6" quotePrefix="1" applyFont="1" applyFill="1" applyBorder="1" applyAlignment="1">
      <alignment horizontal="center" vertical="center" wrapText="1"/>
    </xf>
    <xf numFmtId="0" fontId="11" fillId="5" borderId="428" xfId="6" quotePrefix="1" applyFont="1" applyFill="1" applyBorder="1" applyAlignment="1">
      <alignment horizontal="center" vertical="center" wrapText="1"/>
    </xf>
    <xf numFmtId="0" fontId="11" fillId="5" borderId="393" xfId="4" quotePrefix="1" applyFont="1" applyFill="1" applyBorder="1" applyAlignment="1">
      <alignment horizontal="center" vertical="center" wrapText="1"/>
    </xf>
    <xf numFmtId="0" fontId="11" fillId="5" borderId="431" xfId="4" quotePrefix="1" applyFont="1" applyFill="1" applyBorder="1" applyAlignment="1">
      <alignment horizontal="center" vertical="center" wrapText="1"/>
    </xf>
    <xf numFmtId="0" fontId="11" fillId="5" borderId="433" xfId="4" quotePrefix="1" applyFont="1" applyFill="1" applyBorder="1" applyAlignment="1">
      <alignment horizontal="center" vertical="center" wrapText="1"/>
    </xf>
    <xf numFmtId="0" fontId="11" fillId="5" borderId="394" xfId="6" quotePrefix="1" applyFont="1" applyFill="1" applyBorder="1" applyAlignment="1">
      <alignment horizontal="center" vertical="center" wrapText="1"/>
    </xf>
    <xf numFmtId="0" fontId="11" fillId="5" borderId="395" xfId="6" quotePrefix="1" applyFont="1" applyFill="1" applyBorder="1" applyAlignment="1">
      <alignment horizontal="center" vertical="center" wrapText="1"/>
    </xf>
    <xf numFmtId="0" fontId="11" fillId="5" borderId="396" xfId="6" quotePrefix="1" applyFont="1" applyFill="1" applyBorder="1" applyAlignment="1">
      <alignment horizontal="center" vertical="center" wrapText="1"/>
    </xf>
    <xf numFmtId="0" fontId="11" fillId="5" borderId="433" xfId="6" quotePrefix="1" applyFont="1" applyFill="1" applyBorder="1" applyAlignment="1">
      <alignment horizontal="center" vertical="center" wrapText="1"/>
    </xf>
    <xf numFmtId="0" fontId="11" fillId="5" borderId="416" xfId="6" quotePrefix="1" applyFont="1" applyFill="1" applyBorder="1" applyAlignment="1">
      <alignment horizontal="center" vertical="center" wrapText="1"/>
    </xf>
    <xf numFmtId="0" fontId="11" fillId="5" borderId="432" xfId="6" quotePrefix="1" applyFont="1" applyFill="1" applyBorder="1" applyAlignment="1">
      <alignment horizontal="center" vertical="center" wrapText="1"/>
    </xf>
    <xf numFmtId="0" fontId="11" fillId="5" borderId="408" xfId="8" quotePrefix="1" applyFont="1" applyFill="1" applyBorder="1" applyAlignment="1">
      <alignment horizontal="center" vertical="center" wrapText="1"/>
    </xf>
    <xf numFmtId="0" fontId="11" fillId="5" borderId="409" xfId="8" quotePrefix="1" applyFont="1" applyFill="1" applyBorder="1" applyAlignment="1">
      <alignment horizontal="center" vertical="center" wrapText="1"/>
    </xf>
    <xf numFmtId="0" fontId="11" fillId="5" borderId="410" xfId="8" quotePrefix="1" applyFont="1" applyFill="1" applyBorder="1" applyAlignment="1">
      <alignment horizontal="center" vertical="center" wrapText="1"/>
    </xf>
    <xf numFmtId="0" fontId="129" fillId="0" borderId="0" xfId="0" applyFont="1" applyFill="1" applyBorder="1" applyAlignment="1">
      <alignment horizontal="center" wrapText="1"/>
    </xf>
    <xf numFmtId="0" fontId="58" fillId="0" borderId="0" xfId="1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52" fillId="0" borderId="1043" xfId="4" applyFont="1" applyFill="1" applyBorder="1" applyAlignment="1">
      <alignment horizontal="center" vertical="center" wrapText="1"/>
    </xf>
    <xf numFmtId="0" fontId="52" fillId="0" borderId="1043" xfId="8" applyFont="1" applyFill="1" applyBorder="1" applyAlignment="1">
      <alignment horizontal="center" vertical="center" wrapText="1"/>
    </xf>
    <xf numFmtId="0" fontId="52" fillId="0" borderId="1013" xfId="8" applyFont="1" applyFill="1" applyBorder="1" applyAlignment="1">
      <alignment horizontal="center" vertical="center" wrapText="1"/>
    </xf>
    <xf numFmtId="0" fontId="52" fillId="0" borderId="1043" xfId="6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52" fillId="0" borderId="1008" xfId="4" applyFont="1" applyFill="1" applyBorder="1" applyAlignment="1">
      <alignment horizontal="center" vertical="center" wrapText="1"/>
    </xf>
    <xf numFmtId="0" fontId="52" fillId="0" borderId="1097" xfId="4" applyFont="1" applyFill="1" applyBorder="1" applyAlignment="1">
      <alignment horizontal="center" vertical="center" wrapText="1"/>
    </xf>
    <xf numFmtId="0" fontId="52" fillId="0" borderId="1005" xfId="4" applyFont="1" applyFill="1" applyBorder="1" applyAlignment="1">
      <alignment horizontal="center" vertical="center" wrapText="1"/>
    </xf>
    <xf numFmtId="0" fontId="52" fillId="0" borderId="923" xfId="8" applyFont="1" applyFill="1" applyBorder="1" applyAlignment="1">
      <alignment horizontal="center" vertical="center" wrapText="1"/>
    </xf>
    <xf numFmtId="0" fontId="52" fillId="0" borderId="1095" xfId="8" applyFont="1" applyFill="1" applyBorder="1" applyAlignment="1">
      <alignment horizontal="center" vertical="center" wrapText="1"/>
    </xf>
    <xf numFmtId="0" fontId="52" fillId="0" borderId="1096" xfId="8" applyFont="1" applyFill="1" applyBorder="1" applyAlignment="1">
      <alignment horizontal="center" vertical="center" wrapText="1"/>
    </xf>
    <xf numFmtId="0" fontId="52" fillId="0" borderId="817" xfId="8" applyFont="1" applyFill="1" applyBorder="1" applyAlignment="1">
      <alignment horizontal="center" vertical="center" wrapText="1"/>
    </xf>
    <xf numFmtId="0" fontId="52" fillId="0" borderId="975" xfId="8" applyFont="1" applyFill="1" applyBorder="1" applyAlignment="1">
      <alignment horizontal="center" vertical="center" wrapText="1"/>
    </xf>
    <xf numFmtId="0" fontId="52" fillId="0" borderId="976" xfId="8" applyFont="1" applyFill="1" applyBorder="1" applyAlignment="1">
      <alignment horizontal="center" vertical="center" wrapText="1"/>
    </xf>
    <xf numFmtId="0" fontId="52" fillId="0" borderId="923" xfId="6" applyFont="1" applyFill="1" applyBorder="1" applyAlignment="1">
      <alignment horizontal="center" vertical="center" wrapText="1"/>
    </xf>
    <xf numFmtId="0" fontId="52" fillId="0" borderId="1095" xfId="6" applyFont="1" applyFill="1" applyBorder="1" applyAlignment="1">
      <alignment horizontal="center" vertical="center" wrapText="1"/>
    </xf>
    <xf numFmtId="0" fontId="52" fillId="0" borderId="1096" xfId="6" applyFont="1" applyFill="1" applyBorder="1" applyAlignment="1">
      <alignment horizontal="center" vertical="center" wrapText="1"/>
    </xf>
    <xf numFmtId="0" fontId="52" fillId="0" borderId="817" xfId="6" applyFont="1" applyFill="1" applyBorder="1" applyAlignment="1">
      <alignment horizontal="center" vertical="center" wrapText="1"/>
    </xf>
    <xf numFmtId="0" fontId="52" fillId="0" borderId="975" xfId="6" applyFont="1" applyFill="1" applyBorder="1" applyAlignment="1">
      <alignment horizontal="center" vertical="center" wrapText="1"/>
    </xf>
    <xf numFmtId="0" fontId="52" fillId="0" borderId="976" xfId="6" applyFont="1" applyFill="1" applyBorder="1" applyAlignment="1">
      <alignment horizontal="center" vertical="center" wrapText="1"/>
    </xf>
    <xf numFmtId="0" fontId="52" fillId="0" borderId="423" xfId="4" applyFont="1" applyFill="1" applyBorder="1" applyAlignment="1">
      <alignment horizontal="center" vertical="center" wrapText="1"/>
    </xf>
    <xf numFmtId="0" fontId="52" fillId="0" borderId="394" xfId="8" applyFont="1" applyFill="1" applyBorder="1" applyAlignment="1">
      <alignment horizontal="center" vertical="center" wrapText="1"/>
    </xf>
    <xf numFmtId="0" fontId="52" fillId="0" borderId="403" xfId="8" applyFont="1" applyFill="1" applyBorder="1" applyAlignment="1">
      <alignment horizontal="center" vertical="center" wrapText="1"/>
    </xf>
    <xf numFmtId="0" fontId="52" fillId="0" borderId="68" xfId="8" applyFont="1" applyFill="1" applyBorder="1" applyAlignment="1">
      <alignment horizontal="center" vertical="center" wrapText="1"/>
    </xf>
    <xf numFmtId="0" fontId="52" fillId="0" borderId="423" xfId="8" applyFont="1" applyFill="1" applyBorder="1" applyAlignment="1">
      <alignment horizontal="center" vertical="center" wrapText="1"/>
    </xf>
    <xf numFmtId="0" fontId="52" fillId="0" borderId="423" xfId="6" applyFont="1" applyFill="1" applyBorder="1" applyAlignment="1">
      <alignment horizontal="center" vertical="center" wrapText="1"/>
    </xf>
    <xf numFmtId="0" fontId="132" fillId="2" borderId="941" xfId="0" applyNumberFormat="1" applyFont="1" applyFill="1" applyBorder="1" applyAlignment="1" applyProtection="1">
      <alignment horizontal="center" vertical="center" wrapText="1"/>
      <protection locked="0"/>
    </xf>
    <xf numFmtId="0" fontId="13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3" fillId="2" borderId="0" xfId="0" applyNumberFormat="1" applyFont="1" applyFill="1" applyBorder="1" applyAlignment="1" applyProtection="1">
      <alignment horizontal="center"/>
      <protection locked="0"/>
    </xf>
    <xf numFmtId="0" fontId="133" fillId="5" borderId="939" xfId="4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851" xfId="4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945" xfId="8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951" xfId="8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950" xfId="8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945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951" xfId="6" quotePrefix="1" applyNumberFormat="1" applyFont="1" applyFill="1" applyBorder="1" applyAlignment="1" applyProtection="1">
      <alignment horizontal="center" vertical="center" wrapText="1"/>
      <protection locked="0"/>
    </xf>
    <xf numFmtId="0" fontId="133" fillId="5" borderId="950" xfId="6" quotePrefix="1" applyNumberFormat="1" applyFont="1" applyFill="1" applyBorder="1" applyAlignment="1" applyProtection="1">
      <alignment horizontal="center" vertical="center" wrapText="1"/>
      <protection locked="0"/>
    </xf>
    <xf numFmtId="0" fontId="150" fillId="2" borderId="0" xfId="0" applyFont="1" applyFill="1" applyBorder="1" applyAlignment="1" applyProtection="1">
      <alignment horizontal="center" vertical="center" wrapText="1"/>
      <protection locked="0"/>
    </xf>
    <xf numFmtId="0" fontId="133" fillId="5" borderId="630" xfId="4" quotePrefix="1" applyFont="1" applyFill="1" applyBorder="1" applyAlignment="1" applyProtection="1">
      <alignment horizontal="center" vertical="center" wrapText="1"/>
      <protection locked="0"/>
    </xf>
    <xf numFmtId="0" fontId="133" fillId="2" borderId="479" xfId="4" applyFont="1" applyFill="1" applyBorder="1" applyAlignment="1" applyProtection="1">
      <alignment horizontal="center" vertical="center" wrapText="1"/>
      <protection locked="0"/>
    </xf>
    <xf numFmtId="0" fontId="133" fillId="5" borderId="631" xfId="8" quotePrefix="1" applyFont="1" applyFill="1" applyBorder="1" applyAlignment="1" applyProtection="1">
      <alignment horizontal="center" vertical="center" wrapText="1"/>
      <protection locked="0"/>
    </xf>
    <xf numFmtId="0" fontId="132" fillId="2" borderId="632" xfId="0" applyFont="1" applyFill="1" applyBorder="1" applyAlignment="1" applyProtection="1">
      <alignment wrapText="1"/>
      <protection locked="0"/>
    </xf>
    <xf numFmtId="0" fontId="132" fillId="2" borderId="478" xfId="0" applyFont="1" applyFill="1" applyBorder="1" applyAlignment="1" applyProtection="1">
      <alignment wrapText="1"/>
      <protection locked="0"/>
    </xf>
    <xf numFmtId="0" fontId="132" fillId="2" borderId="0" xfId="0" applyFont="1" applyFill="1" applyBorder="1" applyAlignment="1" applyProtection="1">
      <alignment wrapText="1"/>
      <protection locked="0"/>
    </xf>
    <xf numFmtId="0" fontId="132" fillId="2" borderId="633" xfId="0" applyFont="1" applyFill="1" applyBorder="1" applyAlignment="1" applyProtection="1">
      <alignment wrapText="1"/>
      <protection locked="0"/>
    </xf>
    <xf numFmtId="0" fontId="132" fillId="2" borderId="413" xfId="0" applyFont="1" applyFill="1" applyBorder="1" applyAlignment="1" applyProtection="1">
      <alignment wrapText="1"/>
      <protection locked="0"/>
    </xf>
    <xf numFmtId="0" fontId="132" fillId="2" borderId="414" xfId="0" applyFont="1" applyFill="1" applyBorder="1" applyAlignment="1" applyProtection="1">
      <alignment wrapText="1"/>
      <protection locked="0"/>
    </xf>
    <xf numFmtId="0" fontId="132" fillId="2" borderId="415" xfId="0" applyFont="1" applyFill="1" applyBorder="1" applyAlignment="1" applyProtection="1">
      <alignment wrapText="1"/>
      <protection locked="0"/>
    </xf>
    <xf numFmtId="0" fontId="133" fillId="5" borderId="632" xfId="8" quotePrefix="1" applyFont="1" applyFill="1" applyBorder="1" applyAlignment="1" applyProtection="1">
      <alignment horizontal="center" vertical="center" wrapText="1"/>
      <protection locked="0"/>
    </xf>
    <xf numFmtId="0" fontId="132" fillId="2" borderId="532" xfId="0" applyFont="1" applyFill="1" applyBorder="1" applyAlignment="1" applyProtection="1">
      <alignment wrapText="1"/>
      <protection locked="0"/>
    </xf>
    <xf numFmtId="0" fontId="132" fillId="2" borderId="486" xfId="0" applyFont="1" applyFill="1" applyBorder="1" applyAlignment="1" applyProtection="1">
      <alignment wrapText="1"/>
      <protection locked="0"/>
    </xf>
    <xf numFmtId="0" fontId="132" fillId="2" borderId="487" xfId="0" applyFont="1" applyFill="1" applyBorder="1" applyAlignment="1" applyProtection="1">
      <alignment wrapText="1"/>
      <protection locked="0"/>
    </xf>
    <xf numFmtId="0" fontId="133" fillId="2" borderId="631" xfId="8" applyFont="1" applyFill="1" applyBorder="1" applyAlignment="1" applyProtection="1">
      <alignment horizontal="center" vertical="center" wrapText="1"/>
      <protection locked="0"/>
    </xf>
    <xf numFmtId="0" fontId="133" fillId="5" borderId="631" xfId="6" quotePrefix="1" applyFont="1" applyFill="1" applyBorder="1" applyAlignment="1" applyProtection="1">
      <alignment horizontal="center" vertical="center" wrapText="1"/>
      <protection locked="0"/>
    </xf>
    <xf numFmtId="0" fontId="133" fillId="2" borderId="632" xfId="6" applyFont="1" applyFill="1" applyBorder="1" applyAlignment="1" applyProtection="1">
      <alignment horizontal="center" vertical="center" wrapText="1"/>
      <protection locked="0"/>
    </xf>
    <xf numFmtId="0" fontId="133" fillId="2" borderId="633" xfId="6" applyFont="1" applyFill="1" applyBorder="1" applyAlignment="1" applyProtection="1">
      <alignment horizontal="center" vertical="center" wrapText="1"/>
      <protection locked="0"/>
    </xf>
    <xf numFmtId="0" fontId="133" fillId="2" borderId="532" xfId="6" applyFont="1" applyFill="1" applyBorder="1" applyAlignment="1" applyProtection="1">
      <alignment horizontal="center" vertical="center" wrapText="1"/>
      <protection locked="0"/>
    </xf>
    <xf numFmtId="0" fontId="133" fillId="2" borderId="486" xfId="6" applyFont="1" applyFill="1" applyBorder="1" applyAlignment="1" applyProtection="1">
      <alignment horizontal="center" vertical="center" wrapText="1"/>
      <protection locked="0"/>
    </xf>
    <xf numFmtId="0" fontId="133" fillId="2" borderId="487" xfId="6" applyFont="1" applyFill="1" applyBorder="1" applyAlignment="1" applyProtection="1">
      <alignment horizontal="center" vertical="center" wrapText="1"/>
      <protection locked="0"/>
    </xf>
    <xf numFmtId="0" fontId="11" fillId="5" borderId="630" xfId="4" quotePrefix="1" applyFont="1" applyFill="1" applyBorder="1" applyAlignment="1">
      <alignment horizontal="center" vertical="center" wrapText="1"/>
    </xf>
    <xf numFmtId="0" fontId="11" fillId="5" borderId="294" xfId="4" quotePrefix="1" applyFont="1" applyFill="1" applyBorder="1" applyAlignment="1">
      <alignment horizontal="center" vertical="center" wrapText="1"/>
    </xf>
    <xf numFmtId="0" fontId="11" fillId="2" borderId="631" xfId="8" quotePrefix="1" applyFont="1" applyFill="1" applyBorder="1" applyAlignment="1">
      <alignment horizontal="center" vertical="center" wrapText="1"/>
    </xf>
    <xf numFmtId="0" fontId="11" fillId="2" borderId="632" xfId="8" quotePrefix="1" applyFont="1" applyFill="1" applyBorder="1" applyAlignment="1">
      <alignment horizontal="center" vertical="center" wrapText="1"/>
    </xf>
    <xf numFmtId="0" fontId="11" fillId="2" borderId="633" xfId="8" quotePrefix="1" applyFont="1" applyFill="1" applyBorder="1" applyAlignment="1">
      <alignment horizontal="center" vertical="center" wrapText="1"/>
    </xf>
    <xf numFmtId="0" fontId="11" fillId="2" borderId="532" xfId="8" quotePrefix="1" applyFont="1" applyFill="1" applyBorder="1" applyAlignment="1">
      <alignment horizontal="center" vertical="center" wrapText="1"/>
    </xf>
    <xf numFmtId="0" fontId="11" fillId="2" borderId="486" xfId="8" quotePrefix="1" applyFont="1" applyFill="1" applyBorder="1" applyAlignment="1">
      <alignment horizontal="center" vertical="center" wrapText="1"/>
    </xf>
    <xf numFmtId="0" fontId="11" fillId="2" borderId="487" xfId="8" quotePrefix="1" applyFont="1" applyFill="1" applyBorder="1" applyAlignment="1">
      <alignment horizontal="center" vertical="center" wrapText="1"/>
    </xf>
    <xf numFmtId="0" fontId="11" fillId="5" borderId="631" xfId="6" quotePrefix="1" applyFont="1" applyFill="1" applyBorder="1" applyAlignment="1">
      <alignment horizontal="center" vertical="center" wrapText="1"/>
    </xf>
    <xf numFmtId="0" fontId="11" fillId="5" borderId="632" xfId="6" quotePrefix="1" applyFont="1" applyFill="1" applyBorder="1" applyAlignment="1">
      <alignment horizontal="center" vertical="center" wrapText="1"/>
    </xf>
    <xf numFmtId="0" fontId="11" fillId="5" borderId="633" xfId="6" quotePrefix="1" applyFont="1" applyFill="1" applyBorder="1" applyAlignment="1">
      <alignment horizontal="center" vertical="center" wrapText="1"/>
    </xf>
    <xf numFmtId="0" fontId="133" fillId="5" borderId="636" xfId="8" quotePrefix="1" applyFont="1" applyFill="1" applyBorder="1" applyAlignment="1" applyProtection="1">
      <alignment horizontal="center" vertical="center" wrapText="1"/>
      <protection locked="0"/>
    </xf>
    <xf numFmtId="0" fontId="133" fillId="2" borderId="642" xfId="8" applyFont="1" applyFill="1" applyBorder="1" applyAlignment="1" applyProtection="1">
      <alignment horizontal="center" vertical="center" wrapText="1"/>
      <protection locked="0"/>
    </xf>
    <xf numFmtId="0" fontId="133" fillId="2" borderId="641" xfId="8" applyFont="1" applyFill="1" applyBorder="1" applyAlignment="1" applyProtection="1">
      <alignment horizontal="center" vertical="center" wrapText="1"/>
      <protection locked="0"/>
    </xf>
    <xf numFmtId="0" fontId="27" fillId="2" borderId="531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528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294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523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533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524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523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533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524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" xfId="4" quotePrefix="1" applyFont="1" applyFill="1" applyBorder="1" applyAlignment="1" applyProtection="1">
      <alignment horizontal="center" vertical="center" wrapText="1"/>
      <protection locked="0"/>
    </xf>
    <xf numFmtId="0" fontId="25" fillId="2" borderId="5" xfId="4" applyFont="1" applyFill="1" applyBorder="1" applyAlignment="1" applyProtection="1">
      <alignment horizontal="center" vertical="center" wrapText="1"/>
      <protection locked="0"/>
    </xf>
    <xf numFmtId="0" fontId="25" fillId="2" borderId="6" xfId="4" applyFont="1" applyFill="1" applyBorder="1" applyAlignment="1" applyProtection="1">
      <alignment horizontal="center" vertical="center" wrapText="1"/>
      <protection locked="0"/>
    </xf>
    <xf numFmtId="0" fontId="25" fillId="2" borderId="2" xfId="8" quotePrefix="1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wrapText="1"/>
      <protection locked="0"/>
    </xf>
    <xf numFmtId="0" fontId="27" fillId="2" borderId="40" xfId="0" applyFont="1" applyFill="1" applyBorder="1" applyAlignment="1" applyProtection="1">
      <alignment wrapText="1"/>
      <protection locked="0"/>
    </xf>
    <xf numFmtId="0" fontId="27" fillId="2" borderId="4" xfId="0" applyFont="1" applyFill="1" applyBorder="1" applyAlignment="1" applyProtection="1">
      <alignment wrapText="1"/>
      <protection locked="0"/>
    </xf>
    <xf numFmtId="0" fontId="27" fillId="2" borderId="18" xfId="0" applyFont="1" applyFill="1" applyBorder="1" applyAlignment="1" applyProtection="1">
      <alignment wrapText="1"/>
      <protection locked="0"/>
    </xf>
    <xf numFmtId="0" fontId="27" fillId="2" borderId="20" xfId="0" applyFont="1" applyFill="1" applyBorder="1" applyAlignment="1" applyProtection="1">
      <alignment wrapText="1"/>
      <protection locked="0"/>
    </xf>
    <xf numFmtId="0" fontId="27" fillId="2" borderId="92" xfId="0" applyFont="1" applyFill="1" applyBorder="1" applyAlignment="1" applyProtection="1">
      <alignment wrapText="1"/>
      <protection locked="0"/>
    </xf>
    <xf numFmtId="0" fontId="25" fillId="2" borderId="3" xfId="8" quotePrefix="1" applyFont="1" applyFill="1" applyBorder="1" applyAlignment="1" applyProtection="1">
      <alignment horizontal="center" vertical="center" wrapText="1"/>
      <protection locked="0"/>
    </xf>
    <xf numFmtId="0" fontId="27" fillId="2" borderId="6" xfId="0" applyFont="1" applyFill="1" applyBorder="1" applyAlignment="1" applyProtection="1">
      <alignment wrapText="1"/>
      <protection locked="0"/>
    </xf>
    <xf numFmtId="0" fontId="27" fillId="2" borderId="7" xfId="0" applyFont="1" applyFill="1" applyBorder="1" applyAlignment="1" applyProtection="1">
      <alignment wrapText="1"/>
      <protection locked="0"/>
    </xf>
    <xf numFmtId="0" fontId="27" fillId="2" borderId="8" xfId="0" applyFont="1" applyFill="1" applyBorder="1" applyAlignment="1" applyProtection="1">
      <alignment wrapText="1"/>
      <protection locked="0"/>
    </xf>
    <xf numFmtId="0" fontId="25" fillId="2" borderId="2" xfId="8" applyFont="1" applyFill="1" applyBorder="1" applyAlignment="1" applyProtection="1">
      <alignment horizontal="center" vertical="center" wrapText="1"/>
      <protection locked="0"/>
    </xf>
    <xf numFmtId="0" fontId="25" fillId="2" borderId="2" xfId="6" quotePrefix="1" applyFont="1" applyFill="1" applyBorder="1" applyAlignment="1" applyProtection="1">
      <alignment horizontal="center" vertical="center" wrapText="1"/>
      <protection locked="0"/>
    </xf>
    <xf numFmtId="0" fontId="25" fillId="2" borderId="3" xfId="6" applyFont="1" applyFill="1" applyBorder="1" applyAlignment="1" applyProtection="1">
      <alignment horizontal="center" vertical="center" wrapText="1"/>
      <protection locked="0"/>
    </xf>
    <xf numFmtId="0" fontId="25" fillId="2" borderId="4" xfId="6" applyFont="1" applyFill="1" applyBorder="1" applyAlignment="1" applyProtection="1">
      <alignment horizontal="center" vertical="center" wrapText="1"/>
      <protection locked="0"/>
    </xf>
    <xf numFmtId="0" fontId="25" fillId="2" borderId="6" xfId="6" applyFont="1" applyFill="1" applyBorder="1" applyAlignment="1" applyProtection="1">
      <alignment horizontal="center" vertical="center" wrapText="1"/>
      <protection locked="0"/>
    </xf>
    <xf numFmtId="0" fontId="25" fillId="2" borderId="7" xfId="6" applyFont="1" applyFill="1" applyBorder="1" applyAlignment="1" applyProtection="1">
      <alignment horizontal="center" vertical="center" wrapText="1"/>
      <protection locked="0"/>
    </xf>
    <xf numFmtId="0" fontId="25" fillId="2" borderId="8" xfId="6" applyFont="1" applyFill="1" applyBorder="1" applyAlignment="1" applyProtection="1">
      <alignment horizontal="center" vertical="center" wrapText="1"/>
      <protection locked="0"/>
    </xf>
    <xf numFmtId="0" fontId="133" fillId="5" borderId="320" xfId="4" quotePrefix="1" applyFont="1" applyFill="1" applyBorder="1" applyAlignment="1" applyProtection="1">
      <alignment horizontal="center" vertical="center" wrapText="1"/>
      <protection locked="0"/>
    </xf>
    <xf numFmtId="0" fontId="133" fillId="2" borderId="431" xfId="4" applyFont="1" applyFill="1" applyBorder="1" applyAlignment="1" applyProtection="1">
      <alignment horizontal="center" vertical="center" wrapText="1"/>
      <protection locked="0"/>
    </xf>
    <xf numFmtId="0" fontId="133" fillId="2" borderId="433" xfId="4" applyFont="1" applyFill="1" applyBorder="1" applyAlignment="1" applyProtection="1">
      <alignment horizontal="center" vertical="center" wrapText="1"/>
      <protection locked="0"/>
    </xf>
    <xf numFmtId="0" fontId="133" fillId="5" borderId="394" xfId="8" quotePrefix="1" applyFont="1" applyFill="1" applyBorder="1" applyAlignment="1" applyProtection="1">
      <alignment horizontal="center" vertical="center" wrapText="1"/>
      <protection locked="0"/>
    </xf>
    <xf numFmtId="0" fontId="132" fillId="2" borderId="395" xfId="0" applyFont="1" applyFill="1" applyBorder="1" applyAlignment="1" applyProtection="1">
      <alignment wrapText="1"/>
      <protection locked="0"/>
    </xf>
    <xf numFmtId="0" fontId="132" fillId="2" borderId="429" xfId="0" applyFont="1" applyFill="1" applyBorder="1" applyAlignment="1" applyProtection="1">
      <alignment wrapText="1"/>
      <protection locked="0"/>
    </xf>
    <xf numFmtId="0" fontId="132" fillId="2" borderId="396" xfId="0" applyFont="1" applyFill="1" applyBorder="1" applyAlignment="1" applyProtection="1">
      <alignment wrapText="1"/>
      <protection locked="0"/>
    </xf>
    <xf numFmtId="0" fontId="133" fillId="5" borderId="395" xfId="8" quotePrefix="1" applyFont="1" applyFill="1" applyBorder="1" applyAlignment="1" applyProtection="1">
      <alignment horizontal="center" vertical="center" wrapText="1"/>
      <protection locked="0"/>
    </xf>
    <xf numFmtId="0" fontId="132" fillId="2" borderId="433" xfId="0" applyFont="1" applyFill="1" applyBorder="1" applyAlignment="1" applyProtection="1">
      <alignment wrapText="1"/>
      <protection locked="0"/>
    </xf>
    <xf numFmtId="0" fontId="132" fillId="2" borderId="416" xfId="0" applyFont="1" applyFill="1" applyBorder="1" applyAlignment="1" applyProtection="1">
      <alignment wrapText="1"/>
      <protection locked="0"/>
    </xf>
    <xf numFmtId="0" fontId="132" fillId="2" borderId="432" xfId="0" applyFont="1" applyFill="1" applyBorder="1" applyAlignment="1" applyProtection="1">
      <alignment wrapText="1"/>
      <protection locked="0"/>
    </xf>
    <xf numFmtId="0" fontId="133" fillId="2" borderId="394" xfId="8" applyFont="1" applyFill="1" applyBorder="1" applyAlignment="1" applyProtection="1">
      <alignment horizontal="center" vertical="center" wrapText="1"/>
      <protection locked="0"/>
    </xf>
    <xf numFmtId="0" fontId="133" fillId="5" borderId="394" xfId="6" quotePrefix="1" applyFont="1" applyFill="1" applyBorder="1" applyAlignment="1" applyProtection="1">
      <alignment horizontal="center" vertical="center" wrapText="1"/>
      <protection locked="0"/>
    </xf>
    <xf numFmtId="0" fontId="133" fillId="2" borderId="395" xfId="6" applyFont="1" applyFill="1" applyBorder="1" applyAlignment="1" applyProtection="1">
      <alignment horizontal="center" vertical="center" wrapText="1"/>
      <protection locked="0"/>
    </xf>
    <xf numFmtId="0" fontId="133" fillId="2" borderId="396" xfId="6" applyFont="1" applyFill="1" applyBorder="1" applyAlignment="1" applyProtection="1">
      <alignment horizontal="center" vertical="center" wrapText="1"/>
      <protection locked="0"/>
    </xf>
    <xf numFmtId="0" fontId="133" fillId="2" borderId="433" xfId="6" applyFont="1" applyFill="1" applyBorder="1" applyAlignment="1" applyProtection="1">
      <alignment horizontal="center" vertical="center" wrapText="1"/>
      <protection locked="0"/>
    </xf>
    <xf numFmtId="0" fontId="133" fillId="2" borderId="416" xfId="6" applyFont="1" applyFill="1" applyBorder="1" applyAlignment="1" applyProtection="1">
      <alignment horizontal="center" vertical="center" wrapText="1"/>
      <protection locked="0"/>
    </xf>
    <xf numFmtId="0" fontId="133" fillId="2" borderId="432" xfId="6" applyFont="1" applyFill="1" applyBorder="1" applyAlignment="1" applyProtection="1">
      <alignment horizontal="center" vertical="center" wrapText="1"/>
      <protection locked="0"/>
    </xf>
    <xf numFmtId="0" fontId="133" fillId="5" borderId="578" xfId="4" quotePrefix="1" applyFont="1" applyFill="1" applyBorder="1" applyAlignment="1" applyProtection="1">
      <alignment horizontal="center" vertical="center" wrapText="1"/>
      <protection locked="0"/>
    </xf>
    <xf numFmtId="0" fontId="133" fillId="5" borderId="579" xfId="8" quotePrefix="1" applyFont="1" applyFill="1" applyBorder="1" applyAlignment="1" applyProtection="1">
      <alignment horizontal="center" vertical="center" wrapText="1"/>
      <protection locked="0"/>
    </xf>
    <xf numFmtId="0" fontId="133" fillId="2" borderId="580" xfId="8" applyFont="1" applyFill="1" applyBorder="1" applyAlignment="1" applyProtection="1">
      <alignment horizontal="center" vertical="center" wrapText="1"/>
      <protection locked="0"/>
    </xf>
    <xf numFmtId="0" fontId="133" fillId="2" borderId="581" xfId="8" applyFont="1" applyFill="1" applyBorder="1" applyAlignment="1" applyProtection="1">
      <alignment horizontal="center" vertical="center" wrapText="1"/>
      <protection locked="0"/>
    </xf>
    <xf numFmtId="0" fontId="133" fillId="5" borderId="582" xfId="6" quotePrefix="1" applyFont="1" applyFill="1" applyBorder="1" applyAlignment="1" applyProtection="1">
      <alignment horizontal="center" vertical="center" wrapText="1"/>
      <protection locked="0"/>
    </xf>
    <xf numFmtId="0" fontId="133" fillId="2" borderId="583" xfId="6" applyFont="1" applyFill="1" applyBorder="1" applyAlignment="1" applyProtection="1">
      <alignment horizontal="center" vertical="center" wrapText="1"/>
      <protection locked="0"/>
    </xf>
    <xf numFmtId="0" fontId="133" fillId="2" borderId="584" xfId="6" applyFont="1" applyFill="1" applyBorder="1" applyAlignment="1" applyProtection="1">
      <alignment horizontal="center" vertical="center" wrapText="1"/>
      <protection locked="0"/>
    </xf>
    <xf numFmtId="0" fontId="157" fillId="2" borderId="0" xfId="0" applyFont="1" applyFill="1" applyBorder="1" applyAlignment="1" applyProtection="1">
      <alignment horizontal="center" vertical="center" wrapText="1"/>
      <protection locked="0"/>
    </xf>
    <xf numFmtId="0" fontId="25" fillId="5" borderId="0" xfId="0" applyFont="1" applyFill="1" applyBorder="1" applyAlignment="1" applyProtection="1">
      <alignment horizontal="center" vertical="center" wrapText="1"/>
      <protection locked="0"/>
    </xf>
    <xf numFmtId="0" fontId="25" fillId="5" borderId="35" xfId="8" quotePrefix="1" applyFont="1" applyFill="1" applyBorder="1" applyAlignment="1" applyProtection="1">
      <alignment horizontal="center" vertical="center" wrapText="1"/>
      <protection locked="0"/>
    </xf>
    <xf numFmtId="0" fontId="25" fillId="5" borderId="59" xfId="8" applyFont="1" applyFill="1" applyBorder="1" applyAlignment="1" applyProtection="1">
      <alignment horizontal="center" vertical="center" wrapText="1"/>
      <protection locked="0"/>
    </xf>
    <xf numFmtId="0" fontId="25" fillId="5" borderId="78" xfId="8" applyFont="1" applyFill="1" applyBorder="1" applyAlignment="1" applyProtection="1">
      <alignment horizontal="center" vertical="center" wrapText="1"/>
      <protection locked="0"/>
    </xf>
    <xf numFmtId="0" fontId="25" fillId="5" borderId="2" xfId="6" quotePrefix="1" applyFont="1" applyFill="1" applyBorder="1" applyAlignment="1" applyProtection="1">
      <alignment horizontal="center" vertical="center" wrapText="1"/>
      <protection locked="0"/>
    </xf>
    <xf numFmtId="0" fontId="25" fillId="5" borderId="3" xfId="6" applyFont="1" applyFill="1" applyBorder="1" applyAlignment="1" applyProtection="1">
      <alignment horizontal="center" vertical="center" wrapText="1"/>
      <protection locked="0"/>
    </xf>
    <xf numFmtId="0" fontId="25" fillId="5" borderId="4" xfId="6" applyFont="1" applyFill="1" applyBorder="1" applyAlignment="1" applyProtection="1">
      <alignment horizontal="center" vertical="center" wrapText="1"/>
      <protection locked="0"/>
    </xf>
    <xf numFmtId="0" fontId="25" fillId="5" borderId="1" xfId="4" quotePrefix="1" applyFont="1" applyFill="1" applyBorder="1" applyAlignment="1" applyProtection="1">
      <alignment horizontal="center" vertical="center" wrapText="1"/>
      <protection locked="0"/>
    </xf>
    <xf numFmtId="0" fontId="25" fillId="5" borderId="6" xfId="4" applyFont="1" applyFill="1" applyBorder="1" applyAlignment="1" applyProtection="1">
      <alignment horizontal="center" vertical="center" wrapText="1"/>
      <protection locked="0"/>
    </xf>
    <xf numFmtId="0" fontId="25" fillId="2" borderId="59" xfId="8" applyFont="1" applyFill="1" applyBorder="1" applyAlignment="1" applyProtection="1">
      <alignment horizontal="center" vertical="center" wrapText="1"/>
      <protection locked="0"/>
    </xf>
    <xf numFmtId="0" fontId="25" fillId="2" borderId="78" xfId="8" applyFont="1" applyFill="1" applyBorder="1" applyAlignment="1" applyProtection="1">
      <alignment horizontal="center" vertical="center" wrapText="1"/>
      <protection locked="0"/>
    </xf>
    <xf numFmtId="0" fontId="34" fillId="2" borderId="562" xfId="0" applyFont="1" applyFill="1" applyBorder="1" applyAlignment="1">
      <alignment horizontal="center" vertical="center" wrapText="1"/>
    </xf>
    <xf numFmtId="0" fontId="11" fillId="2" borderId="560" xfId="4" quotePrefix="1" applyFont="1" applyFill="1" applyBorder="1" applyAlignment="1">
      <alignment horizontal="center" vertical="center" wrapText="1"/>
    </xf>
    <xf numFmtId="0" fontId="11" fillId="2" borderId="294" xfId="4" quotePrefix="1" applyFont="1" applyFill="1" applyBorder="1" applyAlignment="1">
      <alignment horizontal="center" vertical="center" wrapText="1"/>
    </xf>
    <xf numFmtId="0" fontId="11" fillId="2" borderId="561" xfId="8" quotePrefix="1" applyFont="1" applyFill="1" applyBorder="1" applyAlignment="1">
      <alignment horizontal="center" vertical="center" wrapText="1"/>
    </xf>
    <xf numFmtId="0" fontId="11" fillId="2" borderId="562" xfId="8" quotePrefix="1" applyFont="1" applyFill="1" applyBorder="1" applyAlignment="1">
      <alignment horizontal="center" vertical="center" wrapText="1"/>
    </xf>
    <xf numFmtId="0" fontId="11" fillId="2" borderId="563" xfId="8" quotePrefix="1" applyFont="1" applyFill="1" applyBorder="1" applyAlignment="1">
      <alignment horizontal="center" vertical="center" wrapText="1"/>
    </xf>
    <xf numFmtId="0" fontId="11" fillId="2" borderId="561" xfId="6" quotePrefix="1" applyFont="1" applyFill="1" applyBorder="1" applyAlignment="1">
      <alignment horizontal="center" vertical="center" wrapText="1"/>
    </xf>
    <xf numFmtId="0" fontId="11" fillId="2" borderId="562" xfId="6" quotePrefix="1" applyFont="1" applyFill="1" applyBorder="1" applyAlignment="1">
      <alignment horizontal="center" vertical="center" wrapText="1"/>
    </xf>
    <xf numFmtId="0" fontId="11" fillId="2" borderId="563" xfId="6" quotePrefix="1" applyFont="1" applyFill="1" applyBorder="1" applyAlignment="1">
      <alignment horizontal="center" vertical="center" wrapText="1"/>
    </xf>
    <xf numFmtId="0" fontId="11" fillId="2" borderId="532" xfId="6" quotePrefix="1" applyFont="1" applyFill="1" applyBorder="1" applyAlignment="1">
      <alignment horizontal="center" vertical="center" wrapText="1"/>
    </xf>
    <xf numFmtId="0" fontId="11" fillId="2" borderId="486" xfId="6" quotePrefix="1" applyFont="1" applyFill="1" applyBorder="1" applyAlignment="1">
      <alignment horizontal="center" vertical="center" wrapText="1"/>
    </xf>
    <xf numFmtId="0" fontId="11" fillId="2" borderId="487" xfId="6" quotePrefix="1" applyFont="1" applyFill="1" applyBorder="1" applyAlignment="1">
      <alignment horizontal="center" vertical="center" wrapText="1"/>
    </xf>
    <xf numFmtId="0" fontId="11" fillId="2" borderId="433" xfId="6" quotePrefix="1" applyFont="1" applyFill="1" applyBorder="1" applyAlignment="1">
      <alignment horizontal="center" vertical="center" wrapText="1"/>
    </xf>
    <xf numFmtId="0" fontId="11" fillId="2" borderId="432" xfId="6" quotePrefix="1" applyFont="1" applyFill="1" applyBorder="1" applyAlignment="1">
      <alignment horizontal="center" vertical="center" wrapText="1"/>
    </xf>
    <xf numFmtId="0" fontId="11" fillId="2" borderId="431" xfId="4" quotePrefix="1" applyFont="1" applyFill="1" applyBorder="1" applyAlignment="1">
      <alignment horizontal="center" vertical="center" wrapText="1"/>
    </xf>
    <xf numFmtId="0" fontId="11" fillId="2" borderId="433" xfId="4" quotePrefix="1" applyFont="1" applyFill="1" applyBorder="1" applyAlignment="1">
      <alignment horizontal="center" vertical="center" wrapText="1"/>
    </xf>
    <xf numFmtId="0" fontId="11" fillId="5" borderId="396" xfId="8" quotePrefix="1" applyFont="1" applyFill="1" applyBorder="1" applyAlignment="1">
      <alignment horizontal="center" vertical="center" wrapText="1"/>
    </xf>
    <xf numFmtId="0" fontId="11" fillId="5" borderId="433" xfId="8" quotePrefix="1" applyFont="1" applyFill="1" applyBorder="1" applyAlignment="1">
      <alignment horizontal="center" vertical="center" wrapText="1"/>
    </xf>
    <xf numFmtId="0" fontId="11" fillId="5" borderId="416" xfId="8" quotePrefix="1" applyFont="1" applyFill="1" applyBorder="1" applyAlignment="1">
      <alignment horizontal="center" vertical="center" wrapText="1"/>
    </xf>
    <xf numFmtId="0" fontId="11" fillId="5" borderId="432" xfId="8" quotePrefix="1" applyFont="1" applyFill="1" applyBorder="1" applyAlignment="1">
      <alignment horizontal="center" vertical="center" wrapText="1"/>
    </xf>
    <xf numFmtId="0" fontId="11" fillId="2" borderId="2" xfId="8" quotePrefix="1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32" fillId="2" borderId="0" xfId="9" applyFont="1" applyFill="1" applyBorder="1" applyAlignment="1" applyProtection="1">
      <alignment horizontal="center" vertical="center" wrapText="1"/>
      <protection locked="0"/>
    </xf>
    <xf numFmtId="0" fontId="133" fillId="5" borderId="393" xfId="23" quotePrefix="1" applyFont="1" applyFill="1" applyBorder="1" applyAlignment="1" applyProtection="1">
      <alignment horizontal="center" vertical="center" wrapText="1"/>
      <protection locked="0"/>
    </xf>
    <xf numFmtId="0" fontId="133" fillId="2" borderId="431" xfId="23" applyFont="1" applyFill="1" applyBorder="1" applyAlignment="1" applyProtection="1">
      <alignment horizontal="center" vertical="center" wrapText="1"/>
      <protection locked="0"/>
    </xf>
    <xf numFmtId="0" fontId="133" fillId="2" borderId="433" xfId="23" applyFont="1" applyFill="1" applyBorder="1" applyAlignment="1" applyProtection="1">
      <alignment horizontal="center" vertical="center" wrapText="1"/>
      <protection locked="0"/>
    </xf>
    <xf numFmtId="0" fontId="133" fillId="5" borderId="394" xfId="20" quotePrefix="1" applyFont="1" applyFill="1" applyBorder="1" applyAlignment="1" applyProtection="1">
      <alignment horizontal="center" vertical="center" wrapText="1"/>
      <protection locked="0"/>
    </xf>
    <xf numFmtId="0" fontId="133" fillId="2" borderId="395" xfId="20" applyFont="1" applyFill="1" applyBorder="1" applyAlignment="1" applyProtection="1">
      <alignment horizontal="center" vertical="center" wrapText="1"/>
      <protection locked="0"/>
    </xf>
    <xf numFmtId="0" fontId="133" fillId="2" borderId="396" xfId="20" applyFont="1" applyFill="1" applyBorder="1" applyAlignment="1" applyProtection="1">
      <alignment horizontal="center" vertical="center" wrapText="1"/>
      <protection locked="0"/>
    </xf>
    <xf numFmtId="0" fontId="133" fillId="2" borderId="433" xfId="20" applyFont="1" applyFill="1" applyBorder="1" applyAlignment="1" applyProtection="1">
      <alignment horizontal="center" vertical="center" wrapText="1"/>
      <protection locked="0"/>
    </xf>
    <xf numFmtId="0" fontId="133" fillId="2" borderId="416" xfId="20" applyFont="1" applyFill="1" applyBorder="1" applyAlignment="1" applyProtection="1">
      <alignment horizontal="center" vertical="center" wrapText="1"/>
      <protection locked="0"/>
    </xf>
    <xf numFmtId="0" fontId="133" fillId="2" borderId="432" xfId="20" applyFont="1" applyFill="1" applyBorder="1" applyAlignment="1" applyProtection="1">
      <alignment horizontal="center" vertical="center" wrapText="1"/>
      <protection locked="0"/>
    </xf>
    <xf numFmtId="0" fontId="133" fillId="2" borderId="394" xfId="20" applyFont="1" applyFill="1" applyBorder="1" applyAlignment="1" applyProtection="1">
      <alignment horizontal="center" vertical="center" wrapText="1"/>
      <protection locked="0"/>
    </xf>
    <xf numFmtId="0" fontId="133" fillId="5" borderId="394" xfId="7" quotePrefix="1" applyFont="1" applyFill="1" applyBorder="1" applyAlignment="1" applyProtection="1">
      <alignment horizontal="center" vertical="center" wrapText="1"/>
      <protection locked="0"/>
    </xf>
    <xf numFmtId="0" fontId="133" fillId="2" borderId="395" xfId="7" applyFont="1" applyFill="1" applyBorder="1" applyAlignment="1" applyProtection="1">
      <alignment horizontal="center" vertical="center" wrapText="1"/>
      <protection locked="0"/>
    </xf>
    <xf numFmtId="0" fontId="133" fillId="2" borderId="396" xfId="7" applyFont="1" applyFill="1" applyBorder="1" applyAlignment="1" applyProtection="1">
      <alignment horizontal="center" vertical="center" wrapText="1"/>
      <protection locked="0"/>
    </xf>
    <xf numFmtId="0" fontId="133" fillId="2" borderId="433" xfId="7" applyFont="1" applyFill="1" applyBorder="1" applyAlignment="1" applyProtection="1">
      <alignment horizontal="center" vertical="center" wrapText="1"/>
      <protection locked="0"/>
    </xf>
    <xf numFmtId="0" fontId="133" fillId="2" borderId="416" xfId="7" applyFont="1" applyFill="1" applyBorder="1" applyAlignment="1" applyProtection="1">
      <alignment horizontal="center" vertical="center" wrapText="1"/>
      <protection locked="0"/>
    </xf>
    <xf numFmtId="0" fontId="133" fillId="2" borderId="432" xfId="7" applyFont="1" applyFill="1" applyBorder="1" applyAlignment="1" applyProtection="1">
      <alignment horizontal="center" vertical="center" wrapText="1"/>
      <protection locked="0"/>
    </xf>
    <xf numFmtId="0" fontId="11" fillId="2" borderId="14" xfId="6" quotePrefix="1" applyFont="1" applyFill="1" applyBorder="1" applyAlignment="1">
      <alignment horizontal="center" vertical="center" wrapText="1"/>
    </xf>
    <xf numFmtId="0" fontId="11" fillId="2" borderId="68" xfId="6" applyFont="1" applyFill="1" applyBorder="1" applyAlignment="1">
      <alignment horizontal="center" vertical="center" wrapText="1"/>
    </xf>
    <xf numFmtId="0" fontId="11" fillId="2" borderId="72" xfId="6" applyFont="1" applyFill="1" applyBorder="1" applyAlignment="1">
      <alignment horizontal="center" vertical="center" wrapText="1"/>
    </xf>
    <xf numFmtId="0" fontId="11" fillId="2" borderId="35" xfId="8" quotePrefix="1" applyFont="1" applyFill="1" applyBorder="1" applyAlignment="1">
      <alignment horizontal="center" vertical="center" wrapText="1"/>
    </xf>
    <xf numFmtId="0" fontId="11" fillId="2" borderId="59" xfId="8" applyFont="1" applyFill="1" applyBorder="1" applyAlignment="1">
      <alignment horizontal="center" vertical="center" wrapText="1"/>
    </xf>
    <xf numFmtId="0" fontId="11" fillId="2" borderId="78" xfId="8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394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95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96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940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941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942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94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95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96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93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397" xfId="4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393" xfId="4" quotePrefix="1" applyFont="1" applyFill="1" applyBorder="1" applyAlignment="1" applyProtection="1">
      <alignment horizontal="center" vertical="center" wrapText="1"/>
      <protection locked="0"/>
    </xf>
    <xf numFmtId="0" fontId="25" fillId="2" borderId="142" xfId="4" quotePrefix="1" applyFont="1" applyFill="1" applyBorder="1" applyAlignment="1" applyProtection="1">
      <alignment horizontal="center" vertical="center" wrapText="1"/>
      <protection locked="0"/>
    </xf>
    <xf numFmtId="0" fontId="25" fillId="2" borderId="189" xfId="4" quotePrefix="1" applyFont="1" applyFill="1" applyBorder="1" applyAlignment="1" applyProtection="1">
      <alignment horizontal="center" vertical="center" wrapText="1"/>
      <protection locked="0"/>
    </xf>
    <xf numFmtId="0" fontId="25" fillId="2" borderId="394" xfId="8" quotePrefix="1" applyFont="1" applyFill="1" applyBorder="1" applyAlignment="1" applyProtection="1">
      <alignment horizontal="center" vertical="center" wrapText="1"/>
      <protection locked="0"/>
    </xf>
    <xf numFmtId="0" fontId="27" fillId="2" borderId="395" xfId="0" applyFont="1" applyFill="1" applyBorder="1" applyAlignment="1" applyProtection="1">
      <alignment wrapText="1"/>
      <protection locked="0"/>
    </xf>
    <xf numFmtId="0" fontId="27" fillId="2" borderId="189" xfId="0" applyFont="1" applyFill="1" applyBorder="1" applyAlignment="1" applyProtection="1">
      <alignment wrapText="1"/>
      <protection locked="0"/>
    </xf>
    <xf numFmtId="0" fontId="25" fillId="2" borderId="940" xfId="8" quotePrefix="1" applyFont="1" applyFill="1" applyBorder="1" applyAlignment="1" applyProtection="1">
      <alignment horizontal="center" vertical="center" wrapText="1"/>
      <protection locked="0"/>
    </xf>
    <xf numFmtId="0" fontId="27" fillId="2" borderId="941" xfId="0" applyFont="1" applyFill="1" applyBorder="1" applyAlignment="1" applyProtection="1">
      <alignment wrapText="1"/>
      <protection locked="0"/>
    </xf>
    <xf numFmtId="0" fontId="27" fillId="2" borderId="942" xfId="0" applyFont="1" applyFill="1" applyBorder="1" applyAlignment="1" applyProtection="1">
      <alignment wrapText="1"/>
      <protection locked="0"/>
    </xf>
    <xf numFmtId="0" fontId="27" fillId="2" borderId="820" xfId="0" applyFont="1" applyFill="1" applyBorder="1" applyAlignment="1" applyProtection="1">
      <alignment wrapText="1"/>
      <protection locked="0"/>
    </xf>
    <xf numFmtId="0" fontId="27" fillId="2" borderId="821" xfId="0" applyFont="1" applyFill="1" applyBorder="1" applyAlignment="1" applyProtection="1">
      <alignment wrapText="1"/>
      <protection locked="0"/>
    </xf>
    <xf numFmtId="0" fontId="25" fillId="2" borderId="941" xfId="8" quotePrefix="1" applyFont="1" applyFill="1" applyBorder="1" applyAlignment="1" applyProtection="1">
      <alignment horizontal="center" vertical="center" wrapText="1"/>
      <protection locked="0"/>
    </xf>
    <xf numFmtId="0" fontId="27" fillId="2" borderId="817" xfId="0" applyFont="1" applyFill="1" applyBorder="1" applyAlignment="1" applyProtection="1">
      <alignment wrapText="1"/>
      <protection locked="0"/>
    </xf>
    <xf numFmtId="0" fontId="27" fillId="2" borderId="975" xfId="0" applyFont="1" applyFill="1" applyBorder="1" applyAlignment="1" applyProtection="1">
      <alignment wrapText="1"/>
      <protection locked="0"/>
    </xf>
    <xf numFmtId="0" fontId="27" fillId="2" borderId="976" xfId="0" applyFont="1" applyFill="1" applyBorder="1" applyAlignment="1" applyProtection="1">
      <alignment wrapText="1"/>
      <protection locked="0"/>
    </xf>
    <xf numFmtId="0" fontId="25" fillId="2" borderId="394" xfId="6" quotePrefix="1" applyFont="1" applyFill="1" applyBorder="1" applyAlignment="1" applyProtection="1">
      <alignment horizontal="center" vertical="center" wrapText="1"/>
      <protection locked="0"/>
    </xf>
    <xf numFmtId="0" fontId="25" fillId="2" borderId="395" xfId="6" quotePrefix="1" applyFont="1" applyFill="1" applyBorder="1" applyAlignment="1" applyProtection="1">
      <alignment horizontal="center" vertical="center" wrapText="1"/>
      <protection locked="0"/>
    </xf>
    <xf numFmtId="0" fontId="25" fillId="2" borderId="396" xfId="6" quotePrefix="1" applyFont="1" applyFill="1" applyBorder="1" applyAlignment="1" applyProtection="1">
      <alignment horizontal="center" vertical="center" wrapText="1"/>
      <protection locked="0"/>
    </xf>
    <xf numFmtId="0" fontId="25" fillId="2" borderId="397" xfId="6" quotePrefix="1" applyFont="1" applyFill="1" applyBorder="1" applyAlignment="1" applyProtection="1">
      <alignment horizontal="center" vertical="center" wrapText="1"/>
      <protection locked="0"/>
    </xf>
    <xf numFmtId="0" fontId="25" fillId="2" borderId="416" xfId="6" quotePrefix="1" applyFont="1" applyFill="1" applyBorder="1" applyAlignment="1" applyProtection="1">
      <alignment horizontal="center" vertical="center" wrapText="1"/>
      <protection locked="0"/>
    </xf>
    <xf numFmtId="0" fontId="25" fillId="2" borderId="218" xfId="6" quotePrefix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939" xfId="4" quotePrefix="1" applyFont="1" applyFill="1" applyBorder="1" applyAlignment="1" applyProtection="1">
      <alignment horizontal="center" vertical="center" wrapText="1"/>
      <protection locked="0"/>
    </xf>
    <xf numFmtId="0" fontId="25" fillId="2" borderId="817" xfId="4" quotePrefix="1" applyFont="1" applyFill="1" applyBorder="1" applyAlignment="1" applyProtection="1">
      <alignment horizontal="center" vertical="center" wrapText="1"/>
      <protection locked="0"/>
    </xf>
    <xf numFmtId="0" fontId="25" fillId="2" borderId="945" xfId="8" quotePrefix="1" applyFont="1" applyFill="1" applyBorder="1" applyAlignment="1" applyProtection="1">
      <alignment horizontal="center" vertical="center" wrapText="1"/>
      <protection locked="0"/>
    </xf>
    <xf numFmtId="0" fontId="25" fillId="2" borderId="951" xfId="8" quotePrefix="1" applyFont="1" applyFill="1" applyBorder="1" applyAlignment="1" applyProtection="1">
      <alignment horizontal="center" vertical="center" wrapText="1"/>
      <protection locked="0"/>
    </xf>
    <xf numFmtId="0" fontId="25" fillId="2" borderId="950" xfId="8" quotePrefix="1" applyFont="1" applyFill="1" applyBorder="1" applyAlignment="1" applyProtection="1">
      <alignment horizontal="center" vertical="center" wrapText="1"/>
      <protection locked="0"/>
    </xf>
    <xf numFmtId="0" fontId="25" fillId="2" borderId="940" xfId="6" quotePrefix="1" applyFont="1" applyFill="1" applyBorder="1" applyAlignment="1" applyProtection="1">
      <alignment horizontal="center" vertical="center" wrapText="1"/>
      <protection locked="0"/>
    </xf>
    <xf numFmtId="0" fontId="25" fillId="2" borderId="941" xfId="6" quotePrefix="1" applyFont="1" applyFill="1" applyBorder="1" applyAlignment="1" applyProtection="1">
      <alignment horizontal="center" vertical="center" wrapText="1"/>
      <protection locked="0"/>
    </xf>
    <xf numFmtId="0" fontId="25" fillId="2" borderId="942" xfId="6" quotePrefix="1" applyFont="1" applyFill="1" applyBorder="1" applyAlignment="1" applyProtection="1">
      <alignment horizontal="center" vertical="center" wrapText="1"/>
      <protection locked="0"/>
    </xf>
    <xf numFmtId="0" fontId="2" fillId="2" borderId="1" xfId="12" applyFont="1" applyFill="1" applyBorder="1" applyAlignment="1">
      <alignment horizontal="center" vertical="center" wrapText="1"/>
    </xf>
    <xf numFmtId="0" fontId="2" fillId="2" borderId="5" xfId="12" applyFont="1" applyFill="1" applyBorder="1" applyAlignment="1">
      <alignment horizontal="center" vertical="center" wrapText="1"/>
    </xf>
    <xf numFmtId="0" fontId="2" fillId="2" borderId="9" xfId="12" applyFont="1" applyFill="1" applyBorder="1" applyAlignment="1">
      <alignment horizontal="center" vertical="center" wrapText="1"/>
    </xf>
    <xf numFmtId="0" fontId="12" fillId="4" borderId="62" xfId="20" applyFont="1" applyFill="1" applyBorder="1" applyAlignment="1">
      <alignment horizontal="center" vertical="center" wrapText="1"/>
    </xf>
    <xf numFmtId="0" fontId="12" fillId="4" borderId="63" xfId="20" applyFont="1" applyFill="1" applyBorder="1" applyAlignment="1">
      <alignment horizontal="center" vertical="center" wrapText="1"/>
    </xf>
    <xf numFmtId="0" fontId="12" fillId="4" borderId="64" xfId="20" applyFont="1" applyFill="1" applyBorder="1" applyAlignment="1">
      <alignment horizontal="center" vertical="center" wrapText="1"/>
    </xf>
    <xf numFmtId="0" fontId="12" fillId="4" borderId="66" xfId="20" applyFont="1" applyFill="1" applyBorder="1" applyAlignment="1">
      <alignment horizontal="center" vertical="center" wrapText="1"/>
    </xf>
    <xf numFmtId="0" fontId="12" fillId="4" borderId="7" xfId="20" applyFont="1" applyFill="1" applyBorder="1" applyAlignment="1">
      <alignment horizontal="center" vertical="center" wrapText="1"/>
    </xf>
    <xf numFmtId="0" fontId="12" fillId="4" borderId="8" xfId="20" applyFont="1" applyFill="1" applyBorder="1" applyAlignment="1">
      <alignment horizontal="center" vertical="center" wrapText="1"/>
    </xf>
    <xf numFmtId="0" fontId="12" fillId="4" borderId="2" xfId="20" applyFont="1" applyFill="1" applyBorder="1" applyAlignment="1">
      <alignment horizontal="center" vertical="center" wrapText="1"/>
    </xf>
    <xf numFmtId="0" fontId="12" fillId="4" borderId="3" xfId="20" applyFont="1" applyFill="1" applyBorder="1" applyAlignment="1">
      <alignment horizontal="center" vertical="center" wrapText="1"/>
    </xf>
    <xf numFmtId="0" fontId="12" fillId="4" borderId="4" xfId="20" applyFont="1" applyFill="1" applyBorder="1" applyAlignment="1">
      <alignment horizontal="center" vertical="center" wrapText="1"/>
    </xf>
    <xf numFmtId="0" fontId="12" fillId="4" borderId="6" xfId="20" applyFont="1" applyFill="1" applyBorder="1" applyAlignment="1">
      <alignment horizontal="center" vertical="center" wrapText="1"/>
    </xf>
    <xf numFmtId="0" fontId="14" fillId="4" borderId="79" xfId="7" applyFont="1" applyFill="1" applyBorder="1" applyAlignment="1">
      <alignment horizontal="center" vertical="center" wrapText="1"/>
    </xf>
    <xf numFmtId="0" fontId="14" fillId="4" borderId="63" xfId="7" applyFont="1" applyFill="1" applyBorder="1" applyAlignment="1">
      <alignment horizontal="center" vertical="center" wrapText="1"/>
    </xf>
    <xf numFmtId="0" fontId="14" fillId="4" borderId="64" xfId="7" applyFont="1" applyFill="1" applyBorder="1" applyAlignment="1">
      <alignment horizontal="center" vertical="center" wrapText="1"/>
    </xf>
    <xf numFmtId="0" fontId="14" fillId="4" borderId="6" xfId="7" applyFont="1" applyFill="1" applyBorder="1" applyAlignment="1">
      <alignment horizontal="center" vertical="center" wrapText="1"/>
    </xf>
    <xf numFmtId="0" fontId="14" fillId="4" borderId="7" xfId="7" applyFont="1" applyFill="1" applyBorder="1" applyAlignment="1">
      <alignment horizontal="center" vertical="center" wrapText="1"/>
    </xf>
    <xf numFmtId="0" fontId="14" fillId="4" borderId="8" xfId="7" applyFont="1" applyFill="1" applyBorder="1" applyAlignment="1">
      <alignment horizontal="center" vertical="center" wrapText="1"/>
    </xf>
    <xf numFmtId="0" fontId="14" fillId="4" borderId="89" xfId="7" applyFont="1" applyFill="1" applyBorder="1" applyAlignment="1">
      <alignment horizontal="center" vertical="center" wrapText="1"/>
    </xf>
    <xf numFmtId="0" fontId="14" fillId="4" borderId="3" xfId="7" applyFont="1" applyFill="1" applyBorder="1" applyAlignment="1">
      <alignment horizontal="center" vertical="center" wrapText="1"/>
    </xf>
    <xf numFmtId="0" fontId="14" fillId="4" borderId="4" xfId="7" applyFont="1" applyFill="1" applyBorder="1" applyAlignment="1">
      <alignment horizontal="center" vertical="center" wrapText="1"/>
    </xf>
    <xf numFmtId="0" fontId="14" fillId="4" borderId="66" xfId="7" applyFont="1" applyFill="1" applyBorder="1" applyAlignment="1">
      <alignment horizontal="center" vertical="center" wrapText="1"/>
    </xf>
    <xf numFmtId="0" fontId="3" fillId="2" borderId="2" xfId="12" applyFont="1" applyFill="1" applyBorder="1" applyAlignment="1">
      <alignment horizontal="center" vertical="center"/>
    </xf>
    <xf numFmtId="0" fontId="3" fillId="2" borderId="3" xfId="12" applyFont="1" applyFill="1" applyBorder="1" applyAlignment="1">
      <alignment horizontal="center" vertical="center"/>
    </xf>
    <xf numFmtId="0" fontId="3" fillId="2" borderId="4" xfId="12" applyFont="1" applyFill="1" applyBorder="1" applyAlignment="1">
      <alignment horizontal="center" vertical="center"/>
    </xf>
    <xf numFmtId="0" fontId="3" fillId="2" borderId="6" xfId="12" applyFont="1" applyFill="1" applyBorder="1" applyAlignment="1">
      <alignment horizontal="center" vertical="center"/>
    </xf>
    <xf numFmtId="0" fontId="3" fillId="2" borderId="7" xfId="12" applyFont="1" applyFill="1" applyBorder="1" applyAlignment="1">
      <alignment horizontal="center" vertical="center"/>
    </xf>
    <xf numFmtId="0" fontId="3" fillId="2" borderId="8" xfId="12" applyFont="1" applyFill="1" applyBorder="1" applyAlignment="1">
      <alignment horizontal="center" vertical="center"/>
    </xf>
    <xf numFmtId="0" fontId="1" fillId="2" borderId="0" xfId="12" applyFont="1" applyFill="1" applyAlignment="1">
      <alignment horizontal="center"/>
    </xf>
    <xf numFmtId="0" fontId="12" fillId="4" borderId="80" xfId="20" applyFont="1" applyFill="1" applyBorder="1" applyAlignment="1">
      <alignment horizontal="center" vertical="center" wrapText="1"/>
    </xf>
    <xf numFmtId="0" fontId="12" fillId="4" borderId="81" xfId="20" applyFont="1" applyFill="1" applyBorder="1" applyAlignment="1">
      <alignment horizontal="center" vertical="center" wrapText="1"/>
    </xf>
    <xf numFmtId="0" fontId="12" fillId="4" borderId="82" xfId="20" applyFont="1" applyFill="1" applyBorder="1" applyAlignment="1">
      <alignment horizontal="center" vertical="center" wrapText="1"/>
    </xf>
    <xf numFmtId="0" fontId="12" fillId="4" borderId="83" xfId="20" applyFont="1" applyFill="1" applyBorder="1" applyAlignment="1">
      <alignment horizontal="center" vertical="center" wrapText="1"/>
    </xf>
    <xf numFmtId="0" fontId="14" fillId="4" borderId="84" xfId="7" applyFont="1" applyFill="1" applyBorder="1" applyAlignment="1">
      <alignment horizontal="center" vertical="center" wrapText="1"/>
    </xf>
    <xf numFmtId="0" fontId="14" fillId="4" borderId="85" xfId="7" applyFont="1" applyFill="1" applyBorder="1" applyAlignment="1">
      <alignment horizontal="center" vertical="center" wrapText="1"/>
    </xf>
    <xf numFmtId="0" fontId="14" fillId="4" borderId="86" xfId="7" applyFont="1" applyFill="1" applyBorder="1" applyAlignment="1">
      <alignment horizontal="center" vertical="center" wrapText="1"/>
    </xf>
    <xf numFmtId="0" fontId="14" fillId="4" borderId="87" xfId="7" applyFont="1" applyFill="1" applyBorder="1" applyAlignment="1">
      <alignment horizontal="center" vertical="center" wrapText="1"/>
    </xf>
    <xf numFmtId="0" fontId="22" fillId="4" borderId="62" xfId="23" applyFont="1" applyFill="1" applyBorder="1" applyAlignment="1">
      <alignment horizontal="center" vertical="center" wrapText="1"/>
    </xf>
    <xf numFmtId="0" fontId="22" fillId="4" borderId="65" xfId="23" applyFont="1" applyFill="1" applyBorder="1" applyAlignment="1">
      <alignment horizontal="center" vertical="center" wrapText="1"/>
    </xf>
    <xf numFmtId="0" fontId="22" fillId="4" borderId="66" xfId="23" applyFont="1" applyFill="1" applyBorder="1" applyAlignment="1">
      <alignment horizontal="center" vertical="center" wrapText="1"/>
    </xf>
    <xf numFmtId="0" fontId="1" fillId="2" borderId="7" xfId="12" applyFont="1" applyFill="1" applyBorder="1" applyAlignment="1">
      <alignment horizontal="center" vertical="center"/>
    </xf>
    <xf numFmtId="0" fontId="12" fillId="2" borderId="35" xfId="8" quotePrefix="1" applyFont="1" applyFill="1" applyBorder="1" applyAlignment="1">
      <alignment horizontal="center" vertical="center" wrapText="1"/>
    </xf>
    <xf numFmtId="0" fontId="12" fillId="2" borderId="59" xfId="8" applyFont="1" applyFill="1" applyBorder="1" applyAlignment="1">
      <alignment horizontal="center" vertical="center" wrapText="1"/>
    </xf>
    <xf numFmtId="0" fontId="12" fillId="2" borderId="78" xfId="8" applyFont="1" applyFill="1" applyBorder="1" applyAlignment="1">
      <alignment horizontal="center" vertical="center" wrapText="1"/>
    </xf>
    <xf numFmtId="0" fontId="12" fillId="2" borderId="35" xfId="6" quotePrefix="1" applyFont="1" applyFill="1" applyBorder="1" applyAlignment="1">
      <alignment horizontal="center" vertical="center" wrapText="1"/>
    </xf>
    <xf numFmtId="0" fontId="12" fillId="2" borderId="59" xfId="6" applyFont="1" applyFill="1" applyBorder="1" applyAlignment="1">
      <alignment horizontal="center" vertical="center" wrapText="1"/>
    </xf>
    <xf numFmtId="0" fontId="12" fillId="2" borderId="78" xfId="6" applyFont="1" applyFill="1" applyBorder="1" applyAlignment="1">
      <alignment horizontal="center" vertical="center" wrapText="1"/>
    </xf>
    <xf numFmtId="0" fontId="1" fillId="2" borderId="59" xfId="12" applyFont="1" applyFill="1" applyBorder="1" applyAlignment="1">
      <alignment horizontal="center" vertical="center"/>
    </xf>
    <xf numFmtId="0" fontId="2" fillId="2" borderId="43" xfId="12" applyFont="1" applyFill="1" applyBorder="1" applyAlignment="1">
      <alignment horizontal="center" vertical="center" wrapText="1"/>
    </xf>
    <xf numFmtId="0" fontId="2" fillId="2" borderId="44" xfId="12" applyFont="1" applyFill="1" applyBorder="1" applyAlignment="1">
      <alignment horizontal="center" vertical="center" wrapText="1"/>
    </xf>
    <xf numFmtId="0" fontId="6" fillId="2" borderId="2" xfId="12" applyFont="1" applyFill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/>
    </xf>
    <xf numFmtId="0" fontId="6" fillId="2" borderId="73" xfId="12" applyFont="1" applyFill="1" applyBorder="1" applyAlignment="1">
      <alignment horizontal="center" vertical="center"/>
    </xf>
    <xf numFmtId="0" fontId="6" fillId="2" borderId="74" xfId="12" applyFont="1" applyFill="1" applyBorder="1" applyAlignment="1">
      <alignment horizontal="center" vertical="center"/>
    </xf>
    <xf numFmtId="0" fontId="6" fillId="2" borderId="75" xfId="12" applyFont="1" applyFill="1" applyBorder="1" applyAlignment="1">
      <alignment horizontal="center" vertical="center"/>
    </xf>
    <xf numFmtId="0" fontId="60" fillId="2" borderId="0" xfId="12" applyFont="1" applyFill="1" applyAlignment="1">
      <alignment horizontal="center"/>
    </xf>
    <xf numFmtId="0" fontId="60" fillId="2" borderId="7" xfId="12" applyFont="1" applyFill="1" applyBorder="1" applyAlignment="1">
      <alignment horizontal="center"/>
    </xf>
    <xf numFmtId="0" fontId="2" fillId="2" borderId="2" xfId="12" applyFont="1" applyFill="1" applyBorder="1" applyAlignment="1">
      <alignment horizontal="center" vertical="center"/>
    </xf>
    <xf numFmtId="0" fontId="2" fillId="2" borderId="3" xfId="12" applyFont="1" applyFill="1" applyBorder="1" applyAlignment="1">
      <alignment horizontal="center" vertical="center"/>
    </xf>
    <xf numFmtId="0" fontId="2" fillId="2" borderId="4" xfId="12" applyFont="1" applyFill="1" applyBorder="1" applyAlignment="1">
      <alignment horizontal="center" vertical="center"/>
    </xf>
    <xf numFmtId="0" fontId="2" fillId="2" borderId="14" xfId="12" applyFont="1" applyFill="1" applyBorder="1" applyAlignment="1">
      <alignment horizontal="center" vertical="center"/>
    </xf>
    <xf numFmtId="0" fontId="2" fillId="2" borderId="68" xfId="12" applyFont="1" applyFill="1" applyBorder="1" applyAlignment="1">
      <alignment horizontal="center" vertical="center"/>
    </xf>
    <xf numFmtId="0" fontId="2" fillId="2" borderId="72" xfId="12" applyFont="1" applyFill="1" applyBorder="1" applyAlignment="1">
      <alignment horizontal="center" vertical="center"/>
    </xf>
    <xf numFmtId="0" fontId="60" fillId="2" borderId="3" xfId="12" applyFont="1" applyFill="1" applyBorder="1" applyAlignment="1">
      <alignment horizontal="center"/>
    </xf>
    <xf numFmtId="0" fontId="60" fillId="2" borderId="0" xfId="12" applyFont="1" applyFill="1" applyAlignment="1">
      <alignment horizontal="center" vertical="center"/>
    </xf>
    <xf numFmtId="0" fontId="6" fillId="2" borderId="3" xfId="12" applyFont="1" applyFill="1" applyBorder="1" applyAlignment="1">
      <alignment horizontal="center" vertical="center"/>
    </xf>
    <xf numFmtId="0" fontId="6" fillId="2" borderId="14" xfId="12" applyFont="1" applyFill="1" applyBorder="1" applyAlignment="1">
      <alignment horizontal="center" vertical="center"/>
    </xf>
    <xf numFmtId="0" fontId="6" fillId="2" borderId="68" xfId="12" applyFont="1" applyFill="1" applyBorder="1" applyAlignment="1">
      <alignment horizontal="center" vertical="center"/>
    </xf>
    <xf numFmtId="0" fontId="6" fillId="2" borderId="72" xfId="12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left" vertical="center" wrapText="1"/>
    </xf>
    <xf numFmtId="0" fontId="8" fillId="2" borderId="150" xfId="12" applyFont="1" applyFill="1" applyBorder="1" applyAlignment="1">
      <alignment horizontal="center"/>
    </xf>
    <xf numFmtId="0" fontId="8" fillId="2" borderId="151" xfId="12" applyFont="1" applyFill="1" applyBorder="1" applyAlignment="1">
      <alignment horizontal="center"/>
    </xf>
    <xf numFmtId="0" fontId="8" fillId="2" borderId="173" xfId="12" applyFont="1" applyFill="1" applyBorder="1" applyAlignment="1">
      <alignment horizontal="center"/>
    </xf>
    <xf numFmtId="0" fontId="8" fillId="2" borderId="152" xfId="12" applyFont="1" applyFill="1" applyBorder="1" applyAlignment="1">
      <alignment horizontal="center"/>
    </xf>
    <xf numFmtId="0" fontId="8" fillId="2" borderId="174" xfId="12" applyFont="1" applyFill="1" applyBorder="1" applyAlignment="1">
      <alignment horizontal="center"/>
    </xf>
    <xf numFmtId="0" fontId="8" fillId="2" borderId="614" xfId="12" applyFont="1" applyFill="1" applyBorder="1" applyAlignment="1">
      <alignment horizontal="center"/>
    </xf>
    <xf numFmtId="0" fontId="8" fillId="2" borderId="615" xfId="12" applyFont="1" applyFill="1" applyBorder="1" applyAlignment="1">
      <alignment horizontal="center"/>
    </xf>
    <xf numFmtId="0" fontId="8" fillId="2" borderId="616" xfId="12" applyFont="1" applyFill="1" applyBorder="1" applyAlignment="1">
      <alignment horizontal="center"/>
    </xf>
    <xf numFmtId="0" fontId="8" fillId="2" borderId="366" xfId="12" applyFont="1" applyFill="1" applyBorder="1" applyAlignment="1">
      <alignment horizontal="center"/>
    </xf>
    <xf numFmtId="0" fontId="8" fillId="2" borderId="427" xfId="12" applyFont="1" applyFill="1" applyBorder="1" applyAlignment="1">
      <alignment horizontal="center"/>
    </xf>
    <xf numFmtId="0" fontId="8" fillId="2" borderId="445" xfId="12" applyFont="1" applyFill="1" applyBorder="1" applyAlignment="1">
      <alignment horizontal="center"/>
    </xf>
    <xf numFmtId="0" fontId="72" fillId="2" borderId="49" xfId="0" applyFont="1" applyFill="1" applyBorder="1" applyAlignment="1">
      <alignment horizontal="left" vertical="center" wrapText="1"/>
    </xf>
    <xf numFmtId="0" fontId="8" fillId="2" borderId="179" xfId="12" applyFont="1" applyFill="1" applyBorder="1" applyAlignment="1">
      <alignment horizontal="center"/>
    </xf>
    <xf numFmtId="0" fontId="72" fillId="2" borderId="12" xfId="0" applyFont="1" applyFill="1" applyBorder="1" applyAlignment="1">
      <alignment horizontal="left" vertical="center" wrapText="1"/>
    </xf>
    <xf numFmtId="0" fontId="8" fillId="2" borderId="10" xfId="12" applyFont="1" applyFill="1" applyBorder="1" applyAlignment="1">
      <alignment horizontal="center"/>
    </xf>
    <xf numFmtId="0" fontId="8" fillId="2" borderId="11" xfId="12" applyFont="1" applyFill="1" applyBorder="1" applyAlignment="1">
      <alignment horizontal="center"/>
    </xf>
    <xf numFmtId="0" fontId="8" fillId="2" borderId="61" xfId="12" applyFont="1" applyFill="1" applyBorder="1" applyAlignment="1">
      <alignment horizontal="center"/>
    </xf>
    <xf numFmtId="0" fontId="8" fillId="2" borderId="12" xfId="12" applyFont="1" applyFill="1" applyBorder="1" applyAlignment="1">
      <alignment horizontal="center"/>
    </xf>
    <xf numFmtId="0" fontId="8" fillId="2" borderId="70" xfId="12" applyFont="1" applyFill="1" applyBorder="1" applyAlignment="1">
      <alignment horizontal="center"/>
    </xf>
    <xf numFmtId="0" fontId="8" fillId="2" borderId="47" xfId="12" applyFont="1" applyFill="1" applyBorder="1" applyAlignment="1">
      <alignment horizontal="center"/>
    </xf>
    <xf numFmtId="0" fontId="8" fillId="2" borderId="4" xfId="12" applyFont="1" applyFill="1" applyBorder="1" applyAlignment="1">
      <alignment horizontal="center"/>
    </xf>
    <xf numFmtId="0" fontId="8" fillId="2" borderId="13" xfId="12" applyFont="1" applyFill="1" applyBorder="1" applyAlignment="1">
      <alignment horizontal="center"/>
    </xf>
    <xf numFmtId="0" fontId="8" fillId="2" borderId="67" xfId="12" applyFont="1" applyFill="1" applyBorder="1" applyAlignment="1">
      <alignment horizontal="center"/>
    </xf>
    <xf numFmtId="0" fontId="8" fillId="2" borderId="415" xfId="12" applyFont="1" applyFill="1" applyBorder="1" applyAlignment="1">
      <alignment horizontal="center"/>
    </xf>
    <xf numFmtId="0" fontId="72" fillId="2" borderId="374" xfId="0" applyFont="1" applyFill="1" applyBorder="1" applyAlignment="1">
      <alignment horizontal="left" vertical="center" wrapText="1"/>
    </xf>
    <xf numFmtId="0" fontId="72" fillId="2" borderId="40" xfId="0" applyFont="1" applyFill="1" applyBorder="1" applyAlignment="1">
      <alignment horizontal="left" vertical="center" wrapText="1"/>
    </xf>
    <xf numFmtId="0" fontId="72" fillId="2" borderId="53" xfId="0" applyFont="1" applyFill="1" applyBorder="1" applyAlignment="1">
      <alignment horizontal="left" vertical="center" wrapText="1"/>
    </xf>
    <xf numFmtId="0" fontId="8" fillId="2" borderId="52" xfId="12" applyFont="1" applyFill="1" applyBorder="1" applyAlignment="1">
      <alignment horizontal="center"/>
    </xf>
    <xf numFmtId="0" fontId="8" fillId="2" borderId="54" xfId="12" applyFont="1" applyFill="1" applyBorder="1" applyAlignment="1">
      <alignment horizontal="center"/>
    </xf>
    <xf numFmtId="0" fontId="8" fillId="2" borderId="73" xfId="12" applyFont="1" applyFill="1" applyBorder="1" applyAlignment="1">
      <alignment horizontal="center"/>
    </xf>
    <xf numFmtId="0" fontId="8" fillId="2" borderId="75" xfId="12" applyFont="1" applyFill="1" applyBorder="1" applyAlignment="1">
      <alignment horizontal="center"/>
    </xf>
    <xf numFmtId="0" fontId="40" fillId="2" borderId="1090" xfId="15" quotePrefix="1" applyFont="1" applyFill="1" applyBorder="1" applyAlignment="1">
      <alignment horizontal="center" vertical="center" wrapText="1"/>
    </xf>
    <xf numFmtId="0" fontId="11" fillId="2" borderId="621" xfId="13" quotePrefix="1" applyFont="1" applyFill="1" applyBorder="1" applyAlignment="1">
      <alignment horizontal="center" vertical="center" wrapText="1"/>
    </xf>
    <xf numFmtId="0" fontId="11" fillId="2" borderId="867" xfId="13" quotePrefix="1" applyFont="1" applyFill="1" applyBorder="1" applyAlignment="1">
      <alignment horizontal="center" vertical="center" wrapText="1"/>
    </xf>
    <xf numFmtId="0" fontId="11" fillId="2" borderId="840" xfId="13" quotePrefix="1" applyFont="1" applyFill="1" applyBorder="1" applyAlignment="1">
      <alignment horizontal="center" vertical="center" wrapText="1"/>
    </xf>
    <xf numFmtId="0" fontId="11" fillId="2" borderId="422" xfId="11" quotePrefix="1" applyFont="1" applyFill="1" applyBorder="1" applyAlignment="1">
      <alignment horizontal="center" vertical="center" textRotation="255" wrapText="1"/>
    </xf>
    <xf numFmtId="0" fontId="11" fillId="2" borderId="412" xfId="11" quotePrefix="1" applyFont="1" applyFill="1" applyBorder="1" applyAlignment="1">
      <alignment horizontal="center" vertical="center" textRotation="255" wrapText="1"/>
    </xf>
    <xf numFmtId="0" fontId="11" fillId="2" borderId="424" xfId="11" quotePrefix="1" applyFont="1" applyFill="1" applyBorder="1" applyAlignment="1">
      <alignment horizontal="center" vertical="center" textRotation="255" wrapText="1"/>
    </xf>
    <xf numFmtId="0" fontId="11" fillId="2" borderId="1156" xfId="11" quotePrefix="1" applyFont="1" applyFill="1" applyBorder="1" applyAlignment="1">
      <alignment horizontal="center" vertical="center" textRotation="255" wrapText="1"/>
    </xf>
    <xf numFmtId="0" fontId="11" fillId="2" borderId="1157" xfId="11" quotePrefix="1" applyFont="1" applyFill="1" applyBorder="1" applyAlignment="1">
      <alignment horizontal="center" vertical="center" textRotation="255" wrapText="1"/>
    </xf>
    <xf numFmtId="0" fontId="11" fillId="2" borderId="1158" xfId="11" quotePrefix="1" applyFont="1" applyFill="1" applyBorder="1" applyAlignment="1">
      <alignment horizontal="center" vertical="center" textRotation="255" wrapText="1"/>
    </xf>
    <xf numFmtId="0" fontId="40" fillId="2" borderId="1088" xfId="13" quotePrefix="1" applyFont="1" applyFill="1" applyBorder="1" applyAlignment="1">
      <alignment vertical="center" wrapText="1"/>
    </xf>
    <xf numFmtId="0" fontId="40" fillId="2" borderId="1089" xfId="13" quotePrefix="1" applyFont="1" applyFill="1" applyBorder="1" applyAlignment="1">
      <alignment vertical="center" wrapText="1"/>
    </xf>
    <xf numFmtId="0" fontId="11" fillId="2" borderId="1090" xfId="13" quotePrefix="1" applyFont="1" applyFill="1" applyBorder="1" applyAlignment="1">
      <alignment vertical="center" wrapText="1"/>
    </xf>
    <xf numFmtId="0" fontId="11" fillId="2" borderId="422" xfId="13" quotePrefix="1" applyFont="1" applyFill="1" applyBorder="1" applyAlignment="1">
      <alignment horizontal="center" vertical="center" wrapText="1"/>
    </xf>
    <xf numFmtId="0" fontId="11" fillId="2" borderId="412" xfId="13" quotePrefix="1" applyFont="1" applyFill="1" applyBorder="1" applyAlignment="1">
      <alignment horizontal="center" vertical="center" wrapText="1"/>
    </xf>
    <xf numFmtId="0" fontId="11" fillId="2" borderId="424" xfId="13" quotePrefix="1" applyFont="1" applyFill="1" applyBorder="1" applyAlignment="1">
      <alignment horizontal="center" vertical="center" wrapText="1"/>
    </xf>
    <xf numFmtId="0" fontId="11" fillId="2" borderId="1156" xfId="13" quotePrefix="1" applyFont="1" applyFill="1" applyBorder="1" applyAlignment="1">
      <alignment horizontal="center" vertical="center" wrapText="1"/>
    </xf>
    <xf numFmtId="0" fontId="11" fillId="2" borderId="1157" xfId="13" quotePrefix="1" applyFont="1" applyFill="1" applyBorder="1" applyAlignment="1">
      <alignment horizontal="center" vertical="center" wrapText="1"/>
    </xf>
    <xf numFmtId="0" fontId="11" fillId="2" borderId="1158" xfId="13" quotePrefix="1" applyFont="1" applyFill="1" applyBorder="1" applyAlignment="1">
      <alignment horizontal="center" vertical="center" wrapText="1"/>
    </xf>
    <xf numFmtId="0" fontId="57" fillId="2" borderId="1090" xfId="15" quotePrefix="1" applyFont="1" applyFill="1" applyBorder="1" applyAlignment="1">
      <alignment horizontal="center" vertical="center" wrapText="1"/>
    </xf>
    <xf numFmtId="0" fontId="11" fillId="2" borderId="621" xfId="15" quotePrefix="1" applyFont="1" applyFill="1" applyBorder="1" applyAlignment="1">
      <alignment horizontal="center" vertical="center" wrapText="1"/>
    </xf>
    <xf numFmtId="0" fontId="11" fillId="2" borderId="867" xfId="15" quotePrefix="1" applyFont="1" applyFill="1" applyBorder="1" applyAlignment="1">
      <alignment horizontal="center" vertical="center" wrapText="1"/>
    </xf>
    <xf numFmtId="0" fontId="11" fillId="2" borderId="840" xfId="15" quotePrefix="1" applyFont="1" applyFill="1" applyBorder="1" applyAlignment="1">
      <alignment horizontal="center" vertical="center" wrapText="1"/>
    </xf>
    <xf numFmtId="0" fontId="57" fillId="2" borderId="364" xfId="15" quotePrefix="1" applyFont="1" applyFill="1" applyBorder="1" applyAlignment="1">
      <alignment horizontal="center" vertical="center" wrapText="1"/>
    </xf>
    <xf numFmtId="0" fontId="57" fillId="2" borderId="400" xfId="15" quotePrefix="1" applyFont="1" applyFill="1" applyBorder="1" applyAlignment="1">
      <alignment horizontal="center" vertical="center" wrapText="1"/>
    </xf>
    <xf numFmtId="0" fontId="40" fillId="2" borderId="1156" xfId="13" quotePrefix="1" applyFont="1" applyFill="1" applyBorder="1" applyAlignment="1">
      <alignment horizontal="center" vertical="center" wrapText="1"/>
    </xf>
    <xf numFmtId="0" fontId="40" fillId="2" borderId="1157" xfId="13" quotePrefix="1" applyFont="1" applyFill="1" applyBorder="1" applyAlignment="1">
      <alignment horizontal="center" vertical="center" wrapText="1"/>
    </xf>
    <xf numFmtId="0" fontId="40" fillId="2" borderId="1158" xfId="13" quotePrefix="1" applyFont="1" applyFill="1" applyBorder="1" applyAlignment="1">
      <alignment horizontal="center" vertical="center" wrapText="1"/>
    </xf>
    <xf numFmtId="0" fontId="57" fillId="2" borderId="1088" xfId="0" applyFont="1" applyFill="1" applyBorder="1" applyAlignment="1">
      <alignment horizontal="center" vertical="center"/>
    </xf>
    <xf numFmtId="0" fontId="57" fillId="2" borderId="1089" xfId="0" applyFont="1" applyFill="1" applyBorder="1" applyAlignment="1">
      <alignment horizontal="center" vertical="center"/>
    </xf>
    <xf numFmtId="0" fontId="57" fillId="2" borderId="364" xfId="0" applyFont="1" applyFill="1" applyBorder="1" applyAlignment="1">
      <alignment horizontal="center" vertical="center"/>
    </xf>
    <xf numFmtId="0" fontId="57" fillId="2" borderId="400" xfId="0" applyFont="1" applyFill="1" applyBorder="1" applyAlignment="1">
      <alignment horizontal="center" vertical="center"/>
    </xf>
    <xf numFmtId="0" fontId="60" fillId="2" borderId="1088" xfId="0" applyFont="1" applyFill="1" applyBorder="1" applyAlignment="1">
      <alignment horizontal="center" vertical="center" wrapText="1"/>
    </xf>
    <xf numFmtId="0" fontId="60" fillId="2" borderId="1089" xfId="0" applyFont="1" applyFill="1" applyBorder="1" applyAlignment="1">
      <alignment horizontal="center" vertical="center" wrapText="1"/>
    </xf>
    <xf numFmtId="0" fontId="60" fillId="2" borderId="1090" xfId="0" applyFont="1" applyFill="1" applyBorder="1" applyAlignment="1">
      <alignment horizontal="center" vertical="center" wrapText="1"/>
    </xf>
    <xf numFmtId="0" fontId="60" fillId="2" borderId="462" xfId="0" applyFont="1" applyFill="1" applyBorder="1" applyAlignment="1">
      <alignment horizontal="center" vertical="center" wrapText="1"/>
    </xf>
    <xf numFmtId="0" fontId="60" fillId="2" borderId="1160" xfId="0" applyFont="1" applyFill="1" applyBorder="1" applyAlignment="1">
      <alignment horizontal="center" vertical="center" wrapText="1"/>
    </xf>
    <xf numFmtId="0" fontId="147" fillId="2" borderId="971" xfId="13" quotePrefix="1" applyFont="1" applyFill="1" applyBorder="1" applyAlignment="1">
      <alignment horizontal="center" vertical="center" wrapText="1"/>
    </xf>
    <xf numFmtId="0" fontId="60" fillId="2" borderId="1161" xfId="0" applyFont="1" applyFill="1" applyBorder="1" applyAlignment="1">
      <alignment horizontal="left" vertical="center" wrapText="1"/>
    </xf>
    <xf numFmtId="0" fontId="60" fillId="2" borderId="1162" xfId="0" applyFont="1" applyFill="1" applyBorder="1" applyAlignment="1">
      <alignment horizontal="center" vertical="center" wrapText="1"/>
    </xf>
    <xf numFmtId="0" fontId="60" fillId="2" borderId="1163" xfId="0" applyFont="1" applyFill="1" applyBorder="1" applyAlignment="1">
      <alignment horizontal="center" vertical="center" wrapText="1"/>
    </xf>
    <xf numFmtId="0" fontId="60" fillId="2" borderId="1164" xfId="0" applyFont="1" applyFill="1" applyBorder="1" applyAlignment="1">
      <alignment horizontal="center" vertical="center" wrapText="1"/>
    </xf>
    <xf numFmtId="0" fontId="60" fillId="2" borderId="1161" xfId="0" applyFont="1" applyFill="1" applyBorder="1" applyAlignment="1">
      <alignment horizontal="left" vertical="center"/>
    </xf>
    <xf numFmtId="0" fontId="146" fillId="2" borderId="1161" xfId="0" applyFont="1" applyFill="1" applyBorder="1" applyAlignment="1">
      <alignment horizontal="left" vertical="center" wrapText="1"/>
    </xf>
    <xf numFmtId="0" fontId="147" fillId="2" borderId="1162" xfId="13" quotePrefix="1" applyFont="1" applyFill="1" applyBorder="1" applyAlignment="1">
      <alignment horizontal="center" vertical="center" wrapText="1"/>
    </xf>
    <xf numFmtId="0" fontId="147" fillId="2" borderId="1163" xfId="13" quotePrefix="1" applyFont="1" applyFill="1" applyBorder="1" applyAlignment="1">
      <alignment horizontal="center" vertical="center" wrapText="1"/>
    </xf>
    <xf numFmtId="0" fontId="147" fillId="2" borderId="1164" xfId="13" quotePrefix="1" applyFont="1" applyFill="1" applyBorder="1" applyAlignment="1">
      <alignment horizontal="center" vertical="center" wrapText="1"/>
    </xf>
    <xf numFmtId="0" fontId="11" fillId="2" borderId="1162" xfId="13" quotePrefix="1" applyFont="1" applyFill="1" applyBorder="1" applyAlignment="1">
      <alignment horizontal="center" vertical="center" wrapText="1"/>
    </xf>
    <xf numFmtId="0" fontId="11" fillId="2" borderId="1163" xfId="13" quotePrefix="1" applyFont="1" applyFill="1" applyBorder="1" applyAlignment="1">
      <alignment horizontal="center" vertical="center" wrapText="1"/>
    </xf>
    <xf numFmtId="0" fontId="11" fillId="2" borderId="1164" xfId="13" quotePrefix="1" applyFont="1" applyFill="1" applyBorder="1" applyAlignment="1">
      <alignment horizontal="center" vertical="center" wrapText="1"/>
    </xf>
    <xf numFmtId="0" fontId="57" fillId="2" borderId="510" xfId="15" quotePrefix="1" applyFont="1" applyFill="1" applyBorder="1" applyAlignment="1">
      <alignment horizontal="center" vertical="center" wrapText="1"/>
    </xf>
    <xf numFmtId="0" fontId="57" fillId="2" borderId="391" xfId="15" quotePrefix="1" applyFont="1" applyFill="1" applyBorder="1" applyAlignment="1">
      <alignment horizontal="center" vertical="center" wrapText="1"/>
    </xf>
    <xf numFmtId="0" fontId="57" fillId="2" borderId="547" xfId="15" quotePrefix="1" applyFont="1" applyFill="1" applyBorder="1" applyAlignment="1">
      <alignment horizontal="center" vertical="center" wrapText="1"/>
    </xf>
    <xf numFmtId="0" fontId="40" fillId="2" borderId="510" xfId="15" quotePrefix="1" applyFont="1" applyFill="1" applyBorder="1" applyAlignment="1">
      <alignment horizontal="center" vertical="center" wrapText="1"/>
    </xf>
    <xf numFmtId="0" fontId="40" fillId="2" borderId="1059" xfId="15" applyFont="1" applyFill="1" applyBorder="1" applyAlignment="1">
      <alignment vertical="center" wrapText="1"/>
    </xf>
    <xf numFmtId="0" fontId="40" fillId="2" borderId="1011" xfId="15" quotePrefix="1" applyFont="1" applyFill="1" applyBorder="1" applyAlignment="1">
      <alignment horizontal="center" vertical="center" wrapText="1"/>
    </xf>
    <xf numFmtId="0" fontId="11" fillId="2" borderId="1009" xfId="13" applyFont="1" applyFill="1" applyBorder="1" applyAlignment="1">
      <alignment horizontal="center" vertical="center" wrapText="1"/>
    </xf>
    <xf numFmtId="0" fontId="11" fillId="2" borderId="1010" xfId="13" applyFont="1" applyFill="1" applyBorder="1" applyAlignment="1">
      <alignment horizontal="center" vertical="center" wrapText="1"/>
    </xf>
    <xf numFmtId="0" fontId="11" fillId="2" borderId="1011" xfId="13" applyFont="1" applyFill="1" applyBorder="1" applyAlignment="1">
      <alignment horizontal="center" vertical="center" wrapText="1"/>
    </xf>
    <xf numFmtId="0" fontId="11" fillId="2" borderId="1161" xfId="15" quotePrefix="1" applyFont="1" applyFill="1" applyBorder="1" applyAlignment="1">
      <alignment vertical="center" wrapText="1"/>
    </xf>
    <xf numFmtId="0" fontId="60" fillId="2" borderId="1165" xfId="0" applyFont="1" applyFill="1" applyBorder="1" applyAlignment="1">
      <alignment horizontal="left" vertical="center" wrapText="1"/>
    </xf>
    <xf numFmtId="0" fontId="60" fillId="2" borderId="654" xfId="0" applyFont="1" applyFill="1" applyBorder="1" applyAlignment="1">
      <alignment horizontal="left" vertical="center" wrapText="1"/>
    </xf>
    <xf numFmtId="0" fontId="40" fillId="2" borderId="621" xfId="13" quotePrefix="1" applyFont="1" applyFill="1" applyBorder="1" applyAlignment="1">
      <alignment horizontal="center" vertical="center" wrapText="1"/>
    </xf>
    <xf numFmtId="0" fontId="40" fillId="2" borderId="867" xfId="13" quotePrefix="1" applyFont="1" applyFill="1" applyBorder="1" applyAlignment="1">
      <alignment horizontal="center" vertical="center" wrapText="1"/>
    </xf>
    <xf numFmtId="0" fontId="11" fillId="2" borderId="621" xfId="13" applyFont="1" applyFill="1" applyBorder="1" applyAlignment="1">
      <alignment horizontal="center" vertical="center" wrapText="1"/>
    </xf>
    <xf numFmtId="0" fontId="11" fillId="2" borderId="867" xfId="13" applyFont="1" applyFill="1" applyBorder="1" applyAlignment="1">
      <alignment horizontal="center" vertical="center" wrapText="1"/>
    </xf>
    <xf numFmtId="0" fontId="11" fillId="2" borderId="840" xfId="13" applyFont="1" applyFill="1" applyBorder="1" applyAlignment="1">
      <alignment horizontal="center" vertical="center" wrapText="1"/>
    </xf>
    <xf numFmtId="0" fontId="57" fillId="2" borderId="3" xfId="0" applyFont="1" applyFill="1" applyBorder="1" applyAlignment="1">
      <alignment wrapText="1"/>
    </xf>
    <xf numFmtId="0" fontId="57" fillId="2" borderId="4" xfId="0" applyFont="1" applyFill="1" applyBorder="1" applyAlignment="1">
      <alignment wrapText="1"/>
    </xf>
    <xf numFmtId="0" fontId="57" fillId="2" borderId="40" xfId="0" applyFont="1" applyFill="1" applyBorder="1" applyAlignment="1">
      <alignment wrapText="1"/>
    </xf>
    <xf numFmtId="0" fontId="57" fillId="2" borderId="0" xfId="0" applyFont="1" applyFill="1" applyBorder="1" applyAlignment="1">
      <alignment wrapText="1"/>
    </xf>
    <xf numFmtId="0" fontId="57" fillId="2" borderId="93" xfId="0" applyFont="1" applyFill="1" applyBorder="1" applyAlignment="1">
      <alignment wrapText="1"/>
    </xf>
    <xf numFmtId="0" fontId="63" fillId="2" borderId="76" xfId="11" quotePrefix="1" applyFont="1" applyFill="1" applyBorder="1" applyAlignment="1">
      <alignment horizontal="center" vertical="center" wrapText="1"/>
    </xf>
    <xf numFmtId="0" fontId="63" fillId="2" borderId="1" xfId="11" quotePrefix="1" applyFont="1" applyFill="1" applyBorder="1" applyAlignment="1">
      <alignment horizontal="center" vertical="center" wrapText="1"/>
    </xf>
    <xf numFmtId="0" fontId="57" fillId="2" borderId="946" xfId="15" applyFont="1" applyFill="1" applyBorder="1" applyAlignment="1">
      <alignment horizontal="center" vertical="center" wrapText="1"/>
    </xf>
    <xf numFmtId="0" fontId="57" fillId="2" borderId="959" xfId="15" applyFont="1" applyFill="1" applyBorder="1" applyAlignment="1">
      <alignment horizontal="center" vertical="center" wrapText="1"/>
    </xf>
    <xf numFmtId="0" fontId="57" fillId="2" borderId="961" xfId="15" applyFont="1" applyFill="1" applyBorder="1" applyAlignment="1">
      <alignment horizontal="center" vertical="center" wrapText="1"/>
    </xf>
    <xf numFmtId="0" fontId="57" fillId="2" borderId="963" xfId="15" applyFont="1" applyFill="1" applyBorder="1" applyAlignment="1">
      <alignment horizontal="center" vertical="center" wrapText="1"/>
    </xf>
    <xf numFmtId="0" fontId="57" fillId="2" borderId="969" xfId="15" applyFont="1" applyFill="1" applyBorder="1" applyAlignment="1">
      <alignment horizontal="center" vertical="center" wrapText="1"/>
    </xf>
    <xf numFmtId="0" fontId="57" fillId="2" borderId="970" xfId="15" applyFont="1" applyFill="1" applyBorder="1" applyAlignment="1">
      <alignment horizontal="center" vertical="center" wrapText="1"/>
    </xf>
    <xf numFmtId="0" fontId="57" fillId="2" borderId="1002" xfId="15" applyFont="1" applyFill="1" applyBorder="1" applyAlignment="1">
      <alignment horizontal="center" vertical="center" wrapText="1"/>
    </xf>
    <xf numFmtId="0" fontId="57" fillId="2" borderId="964" xfId="15" applyFont="1" applyFill="1" applyBorder="1" applyAlignment="1">
      <alignment horizontal="center" vertical="center" wrapText="1"/>
    </xf>
    <xf numFmtId="0" fontId="57" fillId="2" borderId="1003" xfId="15" applyFont="1" applyFill="1" applyBorder="1" applyAlignment="1">
      <alignment horizontal="center" vertical="center" wrapText="1"/>
    </xf>
    <xf numFmtId="0" fontId="11" fillId="2" borderId="946" xfId="13" applyFont="1" applyFill="1" applyBorder="1" applyAlignment="1">
      <alignment horizontal="center" vertical="center" wrapText="1"/>
    </xf>
    <xf numFmtId="0" fontId="11" fillId="2" borderId="959" xfId="13" applyFont="1" applyFill="1" applyBorder="1" applyAlignment="1">
      <alignment horizontal="center" vertical="center" wrapText="1"/>
    </xf>
    <xf numFmtId="0" fontId="11" fillId="2" borderId="961" xfId="13" applyFont="1" applyFill="1" applyBorder="1" applyAlignment="1">
      <alignment horizontal="center" vertical="center" wrapText="1"/>
    </xf>
    <xf numFmtId="0" fontId="40" fillId="2" borderId="621" xfId="13" applyFont="1" applyFill="1" applyBorder="1" applyAlignment="1">
      <alignment horizontal="center" vertical="center" wrapText="1"/>
    </xf>
    <xf numFmtId="0" fontId="40" fillId="2" borderId="622" xfId="13" quotePrefix="1" applyFont="1" applyFill="1" applyBorder="1" applyAlignment="1">
      <alignment horizontal="center" vertical="center" wrapText="1"/>
    </xf>
    <xf numFmtId="0" fontId="11" fillId="2" borderId="629" xfId="13" applyFont="1" applyFill="1" applyBorder="1" applyAlignment="1">
      <alignment horizontal="center" vertical="center" wrapText="1"/>
    </xf>
    <xf numFmtId="0" fontId="40" fillId="2" borderId="444" xfId="15" applyFont="1" applyFill="1" applyBorder="1" applyAlignment="1">
      <alignment horizontal="center" vertical="center" wrapText="1"/>
    </xf>
    <xf numFmtId="0" fontId="40" fillId="2" borderId="963" xfId="15" applyFont="1" applyFill="1" applyBorder="1" applyAlignment="1">
      <alignment horizontal="center" vertical="center" wrapText="1"/>
    </xf>
    <xf numFmtId="0" fontId="11" fillId="2" borderId="622" xfId="13" applyFont="1" applyFill="1" applyBorder="1" applyAlignment="1">
      <alignment horizontal="center" vertical="center" wrapText="1"/>
    </xf>
    <xf numFmtId="0" fontId="40" fillId="2" borderId="953" xfId="13" applyFont="1" applyFill="1" applyBorder="1" applyAlignment="1">
      <alignment horizontal="center" vertical="center" wrapText="1"/>
    </xf>
    <xf numFmtId="0" fontId="60" fillId="2" borderId="943" xfId="0" applyFont="1" applyFill="1" applyBorder="1" applyAlignment="1">
      <alignment horizontal="center" vertical="center" wrapText="1"/>
    </xf>
    <xf numFmtId="0" fontId="60" fillId="2" borderId="952" xfId="0" applyFont="1" applyFill="1" applyBorder="1" applyAlignment="1">
      <alignment horizontal="center" vertical="center" wrapText="1"/>
    </xf>
    <xf numFmtId="0" fontId="60" fillId="2" borderId="953" xfId="0" applyFont="1" applyFill="1" applyBorder="1" applyAlignment="1">
      <alignment horizontal="center" vertical="center" wrapText="1"/>
    </xf>
    <xf numFmtId="0" fontId="11" fillId="2" borderId="846" xfId="13" applyFont="1" applyFill="1" applyBorder="1" applyAlignment="1">
      <alignment horizontal="center" vertical="center" wrapText="1"/>
    </xf>
    <xf numFmtId="0" fontId="11" fillId="5" borderId="1166" xfId="4" quotePrefix="1" applyFont="1" applyFill="1" applyBorder="1" applyAlignment="1">
      <alignment horizontal="center" vertical="center" wrapText="1"/>
    </xf>
    <xf numFmtId="0" fontId="11" fillId="5" borderId="1161" xfId="8" quotePrefix="1" applyFont="1" applyFill="1" applyBorder="1" applyAlignment="1">
      <alignment horizontal="center" vertical="center" wrapText="1"/>
    </xf>
    <xf numFmtId="0" fontId="11" fillId="5" borderId="1167" xfId="8" quotePrefix="1" applyFont="1" applyFill="1" applyBorder="1" applyAlignment="1">
      <alignment horizontal="center" vertical="center" wrapText="1"/>
    </xf>
    <xf numFmtId="0" fontId="11" fillId="5" borderId="1160" xfId="8" quotePrefix="1" applyFont="1" applyFill="1" applyBorder="1" applyAlignment="1">
      <alignment horizontal="center" vertical="center" wrapText="1"/>
    </xf>
    <xf numFmtId="0" fontId="11" fillId="5" borderId="1168" xfId="6" quotePrefix="1" applyFont="1" applyFill="1" applyBorder="1" applyAlignment="1">
      <alignment horizontal="center" vertical="center" wrapText="1"/>
    </xf>
    <xf numFmtId="0" fontId="11" fillId="5" borderId="1169" xfId="6" quotePrefix="1" applyFont="1" applyFill="1" applyBorder="1" applyAlignment="1">
      <alignment horizontal="center" vertical="center" wrapText="1"/>
    </xf>
    <xf numFmtId="0" fontId="11" fillId="5" borderId="1170" xfId="6" quotePrefix="1" applyFont="1" applyFill="1" applyBorder="1" applyAlignment="1">
      <alignment horizontal="center" vertical="center" wrapText="1"/>
    </xf>
    <xf numFmtId="0" fontId="11" fillId="5" borderId="1165" xfId="6" quotePrefix="1" applyFont="1" applyFill="1" applyBorder="1" applyAlignment="1">
      <alignment horizontal="center" vertical="center" wrapText="1"/>
    </xf>
    <xf numFmtId="0" fontId="11" fillId="5" borderId="1171" xfId="6" quotePrefix="1" applyFont="1" applyFill="1" applyBorder="1" applyAlignment="1">
      <alignment horizontal="center" vertical="center" wrapText="1"/>
    </xf>
    <xf numFmtId="0" fontId="11" fillId="5" borderId="1172" xfId="6" quotePrefix="1" applyFont="1" applyFill="1" applyBorder="1" applyAlignment="1">
      <alignment horizontal="center" vertical="center" wrapText="1"/>
    </xf>
    <xf numFmtId="0" fontId="11" fillId="5" borderId="1173" xfId="6" quotePrefix="1" applyFont="1" applyFill="1" applyBorder="1" applyAlignment="1">
      <alignment horizontal="center" vertical="center" wrapText="1"/>
    </xf>
    <xf numFmtId="0" fontId="11" fillId="5" borderId="975" xfId="6" quotePrefix="1" applyFont="1" applyFill="1" applyBorder="1" applyAlignment="1">
      <alignment horizontal="center" vertical="center" wrapText="1"/>
    </xf>
    <xf numFmtId="0" fontId="36" fillId="5" borderId="1174" xfId="11" quotePrefix="1" applyFont="1" applyFill="1" applyBorder="1" applyAlignment="1">
      <alignment horizontal="center" vertical="center" wrapText="1"/>
    </xf>
    <xf numFmtId="0" fontId="37" fillId="5" borderId="1174" xfId="11" quotePrefix="1" applyFont="1" applyFill="1" applyBorder="1" applyAlignment="1">
      <alignment horizontal="center" vertical="center" wrapText="1"/>
    </xf>
    <xf numFmtId="0" fontId="38" fillId="5" borderId="1166" xfId="11" quotePrefix="1" applyFont="1" applyFill="1" applyBorder="1" applyAlignment="1">
      <alignment horizontal="center" vertical="center" wrapText="1"/>
    </xf>
    <xf numFmtId="0" fontId="11" fillId="2" borderId="1089" xfId="13" quotePrefix="1" applyFont="1" applyFill="1" applyBorder="1" applyAlignment="1">
      <alignment vertical="center" wrapText="1"/>
    </xf>
    <xf numFmtId="0" fontId="40" fillId="2" borderId="1156" xfId="15" applyFont="1" applyFill="1" applyBorder="1" applyAlignment="1">
      <alignment vertical="center" wrapText="1"/>
    </xf>
    <xf numFmtId="0" fontId="40" fillId="2" borderId="1157" xfId="15" quotePrefix="1" applyFont="1" applyFill="1" applyBorder="1" applyAlignment="1">
      <alignment horizontal="center" vertical="center" wrapText="1"/>
    </xf>
    <xf numFmtId="0" fontId="60" fillId="2" borderId="1157" xfId="0" applyFont="1" applyFill="1" applyBorder="1" applyAlignment="1">
      <alignment horizontal="center" vertical="center" wrapText="1"/>
    </xf>
    <xf numFmtId="0" fontId="60" fillId="2" borderId="1158" xfId="0" applyFont="1" applyFill="1" applyBorder="1" applyAlignment="1">
      <alignment horizontal="center" vertical="center" wrapText="1"/>
    </xf>
    <xf numFmtId="0" fontId="40" fillId="2" borderId="1088" xfId="15" applyFont="1" applyFill="1" applyBorder="1" applyAlignment="1">
      <alignment vertical="center" wrapText="1"/>
    </xf>
    <xf numFmtId="0" fontId="40" fillId="2" borderId="1088" xfId="3" applyFont="1" applyFill="1" applyBorder="1" applyAlignment="1">
      <alignment vertical="center"/>
    </xf>
    <xf numFmtId="0" fontId="40" fillId="2" borderId="1088" xfId="3" applyFont="1" applyFill="1" applyBorder="1" applyAlignment="1">
      <alignment vertical="center" wrapText="1"/>
    </xf>
    <xf numFmtId="0" fontId="60" fillId="2" borderId="1088" xfId="0" applyFont="1" applyFill="1" applyBorder="1" applyAlignment="1">
      <alignment horizontal="left" vertical="center" wrapText="1"/>
    </xf>
    <xf numFmtId="0" fontId="11" fillId="5" borderId="1174" xfId="15" quotePrefix="1" applyFont="1" applyFill="1" applyBorder="1" applyAlignment="1">
      <alignment vertical="center" wrapText="1"/>
    </xf>
    <xf numFmtId="0" fontId="40" fillId="5" borderId="1175" xfId="15" quotePrefix="1" applyFont="1" applyFill="1" applyBorder="1" applyAlignment="1">
      <alignment vertical="center" wrapText="1"/>
    </xf>
    <xf numFmtId="0" fontId="60" fillId="5" borderId="1175" xfId="0" applyFont="1" applyFill="1" applyBorder="1" applyAlignment="1">
      <alignment horizontal="left" vertical="center" wrapText="1"/>
    </xf>
    <xf numFmtId="0" fontId="60" fillId="5" borderId="1176" xfId="0" applyFont="1" applyFill="1" applyBorder="1" applyAlignment="1">
      <alignment horizontal="left" vertical="center" wrapText="1"/>
    </xf>
    <xf numFmtId="0" fontId="40" fillId="2" borderId="621" xfId="3" applyFont="1" applyFill="1" applyBorder="1" applyAlignment="1">
      <alignment vertical="center" wrapText="1"/>
    </xf>
    <xf numFmtId="0" fontId="60" fillId="2" borderId="867" xfId="0" applyFont="1" applyFill="1" applyBorder="1" applyAlignment="1">
      <alignment horizontal="center" vertical="center" wrapText="1"/>
    </xf>
    <xf numFmtId="0" fontId="60" fillId="2" borderId="840" xfId="0" applyFont="1" applyFill="1" applyBorder="1" applyAlignment="1">
      <alignment horizontal="center" vertical="center" wrapText="1"/>
    </xf>
    <xf numFmtId="0" fontId="60" fillId="2" borderId="510" xfId="0" applyFont="1" applyFill="1" applyBorder="1" applyAlignment="1">
      <alignment horizontal="left" vertical="center" wrapText="1"/>
    </xf>
    <xf numFmtId="0" fontId="40" fillId="2" borderId="391" xfId="13" quotePrefix="1" applyFont="1" applyFill="1" applyBorder="1" applyAlignment="1">
      <alignment horizontal="center" vertical="center" wrapText="1"/>
    </xf>
    <xf numFmtId="0" fontId="40" fillId="2" borderId="547" xfId="13" quotePrefix="1" applyFont="1" applyFill="1" applyBorder="1" applyAlignment="1">
      <alignment horizontal="center" vertical="center" wrapText="1"/>
    </xf>
    <xf numFmtId="0" fontId="11" fillId="2" borderId="1009" xfId="15" applyFont="1" applyFill="1" applyBorder="1" applyAlignment="1">
      <alignment vertical="center" wrapText="1"/>
    </xf>
    <xf numFmtId="0" fontId="40" fillId="2" borderId="1010" xfId="13" quotePrefix="1" applyFont="1" applyFill="1" applyBorder="1" applyAlignment="1">
      <alignment vertical="center" wrapText="1"/>
    </xf>
    <xf numFmtId="0" fontId="11" fillId="2" borderId="1010" xfId="13" quotePrefix="1" applyFont="1" applyFill="1" applyBorder="1" applyAlignment="1">
      <alignment vertical="center" wrapText="1"/>
    </xf>
    <xf numFmtId="0" fontId="11" fillId="2" borderId="1011" xfId="13" quotePrefix="1" applyFont="1" applyFill="1" applyBorder="1" applyAlignment="1">
      <alignment vertical="center" wrapText="1"/>
    </xf>
    <xf numFmtId="0" fontId="60" fillId="2" borderId="1156" xfId="0" applyFont="1" applyFill="1" applyBorder="1" applyAlignment="1">
      <alignment horizontal="left" vertical="center" wrapText="1"/>
    </xf>
    <xf numFmtId="0" fontId="40" fillId="2" borderId="1157" xfId="13" quotePrefix="1" applyFont="1" applyFill="1" applyBorder="1" applyAlignment="1">
      <alignment vertical="center" wrapText="1"/>
    </xf>
    <xf numFmtId="0" fontId="11" fillId="2" borderId="1157" xfId="13" quotePrefix="1" applyFont="1" applyFill="1" applyBorder="1" applyAlignment="1">
      <alignment vertical="center" wrapText="1"/>
    </xf>
    <xf numFmtId="0" fontId="11" fillId="2" borderId="1158" xfId="13" quotePrefix="1" applyFont="1" applyFill="1" applyBorder="1" applyAlignment="1">
      <alignment vertical="center" wrapText="1"/>
    </xf>
    <xf numFmtId="0" fontId="11" fillId="2" borderId="621" xfId="15" applyFont="1" applyFill="1" applyBorder="1" applyAlignment="1">
      <alignment vertical="center" wrapText="1"/>
    </xf>
    <xf numFmtId="0" fontId="11" fillId="2" borderId="1162" xfId="15" quotePrefix="1" applyFont="1" applyFill="1" applyBorder="1" applyAlignment="1">
      <alignment horizontal="left" vertical="center" wrapText="1"/>
    </xf>
    <xf numFmtId="0" fontId="11" fillId="2" borderId="1163" xfId="15" quotePrefix="1" applyFont="1" applyFill="1" applyBorder="1" applyAlignment="1">
      <alignment horizontal="center" vertical="center" wrapText="1"/>
    </xf>
    <xf numFmtId="0" fontId="11" fillId="2" borderId="1164" xfId="15" quotePrefix="1" applyFont="1" applyFill="1" applyBorder="1" applyAlignment="1">
      <alignment horizontal="center" vertical="center" wrapText="1"/>
    </xf>
    <xf numFmtId="0" fontId="60" fillId="2" borderId="1162" xfId="0" applyFont="1" applyFill="1" applyBorder="1" applyAlignment="1">
      <alignment horizontal="left" vertical="center" wrapText="1"/>
    </xf>
    <xf numFmtId="0" fontId="60" fillId="2" borderId="1163" xfId="0" applyFont="1" applyFill="1" applyBorder="1" applyAlignment="1">
      <alignment horizontal="center" vertical="center"/>
    </xf>
    <xf numFmtId="0" fontId="60" fillId="2" borderId="1164" xfId="0" applyFont="1" applyFill="1" applyBorder="1" applyAlignment="1">
      <alignment horizontal="center" vertical="center"/>
    </xf>
    <xf numFmtId="0" fontId="11" fillId="5" borderId="1161" xfId="6" quotePrefix="1" applyFont="1" applyFill="1" applyBorder="1" applyAlignment="1">
      <alignment horizontal="center" vertical="center" wrapText="1"/>
    </xf>
    <xf numFmtId="0" fontId="11" fillId="5" borderId="1167" xfId="6" quotePrefix="1" applyFont="1" applyFill="1" applyBorder="1" applyAlignment="1">
      <alignment horizontal="center" vertical="center" wrapText="1"/>
    </xf>
    <xf numFmtId="0" fontId="11" fillId="5" borderId="1160" xfId="6" quotePrefix="1" applyFont="1" applyFill="1" applyBorder="1" applyAlignment="1">
      <alignment horizontal="center" vertical="center" wrapText="1"/>
    </xf>
    <xf numFmtId="0" fontId="40" fillId="2" borderId="985" xfId="15" applyFont="1" applyFill="1" applyBorder="1" applyAlignment="1">
      <alignment vertical="center" wrapText="1"/>
    </xf>
    <xf numFmtId="0" fontId="40" fillId="2" borderId="985" xfId="3" applyFont="1" applyFill="1" applyBorder="1" applyAlignment="1">
      <alignment vertical="center" wrapText="1"/>
    </xf>
    <xf numFmtId="0" fontId="40" fillId="2" borderId="985" xfId="3" applyFont="1" applyFill="1" applyBorder="1" applyAlignment="1">
      <alignment vertical="center"/>
    </xf>
    <xf numFmtId="0" fontId="34" fillId="5" borderId="1159" xfId="0" applyFont="1" applyFill="1" applyBorder="1"/>
    <xf numFmtId="0" fontId="11" fillId="2" borderId="1165" xfId="15" quotePrefix="1" applyFont="1" applyFill="1" applyBorder="1" applyAlignment="1">
      <alignment vertical="center" wrapText="1"/>
    </xf>
    <xf numFmtId="0" fontId="11" fillId="2" borderId="1156" xfId="15" quotePrefix="1" applyFont="1" applyFill="1" applyBorder="1" applyAlignment="1">
      <alignment vertical="center" wrapText="1"/>
    </xf>
    <xf numFmtId="0" fontId="11" fillId="2" borderId="1157" xfId="15" quotePrefix="1" applyFont="1" applyFill="1" applyBorder="1" applyAlignment="1">
      <alignment vertical="center" wrapText="1"/>
    </xf>
    <xf numFmtId="0" fontId="40" fillId="2" borderId="1158" xfId="15" quotePrefix="1" applyFont="1" applyFill="1" applyBorder="1" applyAlignment="1">
      <alignment vertical="center" wrapText="1"/>
    </xf>
    <xf numFmtId="0" fontId="60" fillId="2" borderId="1157" xfId="0" applyFont="1" applyFill="1" applyBorder="1" applyAlignment="1">
      <alignment horizontal="left" vertical="center" wrapText="1"/>
    </xf>
    <xf numFmtId="0" fontId="60" fillId="2" borderId="1158" xfId="0" applyFont="1" applyFill="1" applyBorder="1" applyAlignment="1">
      <alignment horizontal="left" vertical="center" wrapText="1"/>
    </xf>
    <xf numFmtId="0" fontId="11" fillId="2" borderId="1156" xfId="13" quotePrefix="1" applyFont="1" applyFill="1" applyBorder="1" applyAlignment="1">
      <alignment vertical="center" wrapText="1"/>
    </xf>
    <xf numFmtId="0" fontId="60" fillId="2" borderId="985" xfId="0" applyFont="1" applyFill="1" applyBorder="1" applyAlignment="1">
      <alignment horizontal="left" vertical="center" wrapText="1"/>
    </xf>
    <xf numFmtId="0" fontId="11" fillId="2" borderId="1088" xfId="13" quotePrefix="1" applyFont="1" applyFill="1" applyBorder="1" applyAlignment="1">
      <alignment vertical="center" wrapText="1"/>
    </xf>
    <xf numFmtId="0" fontId="40" fillId="2" borderId="1090" xfId="13" quotePrefix="1" applyFont="1" applyFill="1" applyBorder="1" applyAlignment="1">
      <alignment vertical="center" wrapText="1"/>
    </xf>
    <xf numFmtId="0" fontId="11" fillId="2" borderId="1165" xfId="15" applyFont="1" applyFill="1" applyBorder="1" applyAlignment="1">
      <alignment vertical="center" wrapText="1"/>
    </xf>
    <xf numFmtId="0" fontId="40" fillId="2" borderId="1009" xfId="13" quotePrefix="1" applyFont="1" applyFill="1" applyBorder="1" applyAlignment="1">
      <alignment vertical="center" wrapText="1"/>
    </xf>
    <xf numFmtId="0" fontId="40" fillId="2" borderId="1011" xfId="13" quotePrefix="1" applyFont="1" applyFill="1" applyBorder="1" applyAlignment="1">
      <alignment vertical="center" wrapText="1"/>
    </xf>
    <xf numFmtId="0" fontId="60" fillId="2" borderId="1009" xfId="0" applyFont="1" applyFill="1" applyBorder="1" applyAlignment="1">
      <alignment vertical="center" wrapText="1"/>
    </xf>
    <xf numFmtId="0" fontId="60" fillId="2" borderId="1010" xfId="0" applyFont="1" applyFill="1" applyBorder="1" applyAlignment="1">
      <alignment vertical="center" wrapText="1"/>
    </xf>
    <xf numFmtId="0" fontId="60" fillId="2" borderId="1011" xfId="0" applyFont="1" applyFill="1" applyBorder="1" applyAlignment="1">
      <alignment vertical="center" wrapText="1"/>
    </xf>
    <xf numFmtId="0" fontId="11" fillId="2" borderId="654" xfId="15" quotePrefix="1" applyFont="1" applyFill="1" applyBorder="1" applyAlignment="1">
      <alignment vertical="center" wrapText="1"/>
    </xf>
    <xf numFmtId="0" fontId="11" fillId="2" borderId="557" xfId="13" quotePrefix="1" applyFont="1" applyFill="1" applyBorder="1" applyAlignment="1">
      <alignment horizontal="center" vertical="center" wrapText="1"/>
    </xf>
    <xf numFmtId="0" fontId="11" fillId="2" borderId="162" xfId="13" quotePrefix="1" applyFont="1" applyFill="1" applyBorder="1" applyAlignment="1">
      <alignment horizontal="center" vertical="center" wrapText="1"/>
    </xf>
    <xf numFmtId="0" fontId="11" fillId="2" borderId="163" xfId="13" quotePrefix="1" applyFont="1" applyFill="1" applyBorder="1" applyAlignment="1">
      <alignment horizontal="center" vertical="center" wrapText="1"/>
    </xf>
    <xf numFmtId="0" fontId="60" fillId="2" borderId="1162" xfId="0" applyFont="1" applyFill="1" applyBorder="1" applyAlignment="1">
      <alignment horizontal="center" vertical="center"/>
    </xf>
    <xf numFmtId="0" fontId="40" fillId="2" borderId="546" xfId="3" applyFont="1" applyFill="1" applyBorder="1" applyAlignment="1">
      <alignment vertical="center" wrapText="1"/>
    </xf>
    <xf numFmtId="0" fontId="60" fillId="2" borderId="510" xfId="0" applyFont="1" applyFill="1" applyBorder="1" applyAlignment="1">
      <alignment horizontal="center" vertical="center" wrapText="1"/>
    </xf>
    <xf numFmtId="0" fontId="60" fillId="2" borderId="547" xfId="0" applyFont="1" applyFill="1" applyBorder="1" applyAlignment="1">
      <alignment horizontal="center" vertical="center" wrapText="1"/>
    </xf>
    <xf numFmtId="0" fontId="11" fillId="2" borderId="1161" xfId="15" quotePrefix="1" applyFont="1" applyFill="1" applyBorder="1" applyAlignment="1">
      <alignment horizontal="left" vertical="center" wrapText="1"/>
    </xf>
    <xf numFmtId="0" fontId="11" fillId="2" borderId="1162" xfId="15" quotePrefix="1" applyFont="1" applyFill="1" applyBorder="1" applyAlignment="1">
      <alignment horizontal="center" vertical="center" wrapText="1"/>
    </xf>
    <xf numFmtId="0" fontId="57" fillId="2" borderId="546" xfId="15" applyFont="1" applyFill="1" applyBorder="1" applyAlignment="1">
      <alignment vertical="center" wrapText="1"/>
    </xf>
    <xf numFmtId="0" fontId="60" fillId="2" borderId="1173" xfId="0" applyFont="1" applyFill="1" applyBorder="1" applyAlignment="1">
      <alignment horizontal="left" vertical="center" wrapText="1"/>
    </xf>
    <xf numFmtId="0" fontId="146" fillId="2" borderId="1177" xfId="0" applyFont="1" applyFill="1" applyBorder="1" applyAlignment="1">
      <alignment horizontal="center" vertical="center"/>
    </xf>
    <xf numFmtId="0" fontId="146" fillId="2" borderId="1000" xfId="0" applyFont="1" applyFill="1" applyBorder="1" applyAlignment="1">
      <alignment horizontal="center" vertical="center"/>
    </xf>
    <xf numFmtId="0" fontId="146" fillId="2" borderId="1001" xfId="0" applyFont="1" applyFill="1" applyBorder="1" applyAlignment="1">
      <alignment horizontal="center" vertical="center"/>
    </xf>
    <xf numFmtId="0" fontId="137" fillId="2" borderId="1177" xfId="0" applyFont="1" applyFill="1" applyBorder="1" applyAlignment="1">
      <alignment horizontal="center" vertical="center"/>
    </xf>
    <xf numFmtId="0" fontId="137" fillId="2" borderId="1000" xfId="0" applyFont="1" applyFill="1" applyBorder="1" applyAlignment="1">
      <alignment horizontal="center" vertical="center"/>
    </xf>
    <xf numFmtId="0" fontId="137" fillId="2" borderId="1001" xfId="0" applyFont="1" applyFill="1" applyBorder="1" applyAlignment="1">
      <alignment horizontal="center" vertical="center"/>
    </xf>
    <xf numFmtId="0" fontId="137" fillId="2" borderId="971" xfId="0" applyFont="1" applyFill="1" applyBorder="1" applyAlignment="1">
      <alignment horizontal="center" vertical="center"/>
    </xf>
    <xf numFmtId="0" fontId="11" fillId="2" borderId="1178" xfId="15" quotePrefix="1" applyFont="1" applyFill="1" applyBorder="1" applyAlignment="1">
      <alignment horizontal="center" vertical="center" wrapText="1"/>
    </xf>
    <xf numFmtId="0" fontId="11" fillId="2" borderId="1178" xfId="13" quotePrefix="1" applyFont="1" applyFill="1" applyBorder="1" applyAlignment="1">
      <alignment horizontal="center" vertical="center" wrapText="1"/>
    </xf>
  </cellXfs>
  <cellStyles count="34">
    <cellStyle name="Excel Built-in Normal" xfId="19"/>
    <cellStyle name="S0" xfId="8"/>
    <cellStyle name="S0 2" xfId="20"/>
    <cellStyle name="S1" xfId="11"/>
    <cellStyle name="S1 2" xfId="21"/>
    <cellStyle name="S10" xfId="10"/>
    <cellStyle name="S11" xfId="13"/>
    <cellStyle name="S11 2" xfId="5"/>
    <cellStyle name="S11_Контингент_д вост" xfId="3"/>
    <cellStyle name="S12" xfId="14"/>
    <cellStyle name="S13" xfId="15"/>
    <cellStyle name="S13 2" xfId="22"/>
    <cellStyle name="S14" xfId="18"/>
    <cellStyle name="S15" xfId="1"/>
    <cellStyle name="S2" xfId="6"/>
    <cellStyle name="S2 2" xfId="7"/>
    <cellStyle name="S3" xfId="4"/>
    <cellStyle name="S3 2" xfId="23"/>
    <cellStyle name="S4" xfId="16"/>
    <cellStyle name="S5" xfId="17"/>
    <cellStyle name="S6" xfId="24"/>
    <cellStyle name="S7" xfId="25"/>
    <cellStyle name="S8" xfId="26"/>
    <cellStyle name="S9" xfId="27"/>
    <cellStyle name="S9_Контингент_юрфакД" xfId="28"/>
    <cellStyle name="Денежный" xfId="2" builtinId="4"/>
    <cellStyle name="Денежный 2" xfId="29"/>
    <cellStyle name="Обычный" xfId="0" builtinId="0"/>
    <cellStyle name="Обычный 2" xfId="9"/>
    <cellStyle name="Обычный 2 2" xfId="30"/>
    <cellStyle name="Обычный 2 3" xfId="31"/>
    <cellStyle name="Обычный 2 4" xfId="32"/>
    <cellStyle name="Обычный 3" xfId="12"/>
    <cellStyle name="Стиль 1" xfId="3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1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5;&#1090;&#1080;&#1085;&#1075;&#1077;&#1085;&#1090;%20&#1089;&#1090;&#1088;&#1091;&#1082;&#1090;&#1091;&#1088;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10.2021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4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12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01.12.2021 г.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1"/>
  <sheetViews>
    <sheetView zoomScale="50" zoomScaleNormal="50" workbookViewId="0">
      <selection activeCell="C32" sqref="C32"/>
    </sheetView>
  </sheetViews>
  <sheetFormatPr defaultRowHeight="25.5" outlineLevelRow="1"/>
  <cols>
    <col min="1" max="1" width="3" style="80" customWidth="1"/>
    <col min="2" max="2" width="57" style="80" customWidth="1"/>
    <col min="3" max="3" width="13.85546875" style="80" customWidth="1"/>
    <col min="4" max="6" width="14.28515625" style="80" customWidth="1"/>
    <col min="7" max="7" width="13.28515625" style="80" customWidth="1"/>
    <col min="8" max="8" width="12.42578125" style="80" customWidth="1"/>
    <col min="9" max="9" width="13.7109375" style="80" customWidth="1"/>
    <col min="10" max="10" width="13.28515625" style="80" customWidth="1"/>
    <col min="11" max="11" width="12.85546875" style="80" customWidth="1"/>
    <col min="12" max="12" width="14.7109375" style="80" customWidth="1"/>
    <col min="13" max="13" width="14.140625" style="80" customWidth="1"/>
    <col min="14" max="14" width="12.5703125" style="80" customWidth="1"/>
    <col min="15" max="15" width="14.28515625" style="80" customWidth="1"/>
    <col min="16" max="16" width="13.7109375" style="80" customWidth="1"/>
    <col min="17" max="17" width="12.85546875" style="80" customWidth="1"/>
    <col min="18" max="19" width="14" style="80" customWidth="1"/>
    <col min="20" max="20" width="13.42578125" style="80" customWidth="1"/>
    <col min="21" max="21" width="15.28515625" style="80" customWidth="1"/>
    <col min="22" max="22" width="14.85546875" style="80" customWidth="1"/>
    <col min="23" max="23" width="16.28515625" style="80" customWidth="1"/>
    <col min="24" max="24" width="14.28515625" style="80" customWidth="1"/>
    <col min="25" max="25" width="10.5703125" style="80" bestFit="1" customWidth="1"/>
    <col min="26" max="26" width="9.28515625" style="80" bestFit="1" customWidth="1"/>
    <col min="27" max="16384" width="9.140625" style="80"/>
  </cols>
  <sheetData>
    <row r="1" spans="1:23" ht="25.5" customHeight="1">
      <c r="A1" s="5384" t="s">
        <v>0</v>
      </c>
      <c r="B1" s="5384"/>
      <c r="C1" s="5384"/>
      <c r="D1" s="5384"/>
      <c r="E1" s="5384"/>
      <c r="F1" s="5384"/>
      <c r="G1" s="5384"/>
      <c r="H1" s="5384"/>
      <c r="I1" s="5384"/>
      <c r="J1" s="5384"/>
      <c r="K1" s="5384"/>
      <c r="L1" s="5384"/>
      <c r="M1" s="5384"/>
      <c r="N1" s="5384"/>
      <c r="O1" s="5384"/>
      <c r="P1" s="5384"/>
      <c r="Q1" s="5384"/>
      <c r="R1" s="5384"/>
      <c r="S1" s="5384"/>
      <c r="T1" s="5384"/>
      <c r="U1" s="5384"/>
      <c r="V1" s="5384"/>
      <c r="W1" s="5384"/>
    </row>
    <row r="2" spans="1:23" ht="9.75" customHeight="1">
      <c r="A2" s="5385"/>
      <c r="B2" s="5385"/>
      <c r="C2" s="5385"/>
      <c r="D2" s="5385"/>
      <c r="E2" s="5385"/>
      <c r="F2" s="5385"/>
      <c r="G2" s="5385"/>
      <c r="H2" s="5385"/>
      <c r="I2" s="5385"/>
      <c r="J2" s="5385"/>
      <c r="K2" s="5385"/>
      <c r="L2" s="5385"/>
      <c r="M2" s="5385"/>
      <c r="N2" s="5385"/>
      <c r="O2" s="5385"/>
      <c r="P2" s="5385"/>
      <c r="Q2" s="5385"/>
      <c r="R2" s="5385"/>
      <c r="S2" s="5385"/>
      <c r="T2" s="5385"/>
      <c r="U2" s="5385"/>
      <c r="V2" s="5385"/>
      <c r="W2" s="5385"/>
    </row>
    <row r="3" spans="1:23" ht="30" customHeight="1">
      <c r="A3" s="5386" t="s">
        <v>395</v>
      </c>
      <c r="B3" s="5386"/>
      <c r="C3" s="5386"/>
      <c r="D3" s="5386"/>
      <c r="E3" s="5386"/>
      <c r="F3" s="5386"/>
      <c r="G3" s="5386"/>
      <c r="H3" s="5386"/>
      <c r="I3" s="5386"/>
      <c r="J3" s="5386"/>
      <c r="K3" s="5386"/>
      <c r="L3" s="5386"/>
      <c r="M3" s="5386"/>
      <c r="N3" s="5386"/>
      <c r="O3" s="5386"/>
      <c r="P3" s="5386"/>
      <c r="Q3" s="5386"/>
      <c r="R3" s="5386"/>
      <c r="S3" s="5386"/>
      <c r="T3" s="5386"/>
      <c r="U3" s="5386"/>
      <c r="V3" s="5386"/>
      <c r="W3" s="5386"/>
    </row>
    <row r="4" spans="1:23" ht="22.5" customHeight="1" thickBot="1">
      <c r="B4" s="612"/>
    </row>
    <row r="5" spans="1:23" ht="33" customHeight="1">
      <c r="B5" s="5388" t="s">
        <v>1</v>
      </c>
      <c r="C5" s="5391" t="s">
        <v>2</v>
      </c>
      <c r="D5" s="5392"/>
      <c r="E5" s="5393"/>
      <c r="F5" s="5391" t="s">
        <v>3</v>
      </c>
      <c r="G5" s="5392"/>
      <c r="H5" s="5393"/>
      <c r="I5" s="5391" t="s">
        <v>4</v>
      </c>
      <c r="J5" s="5392"/>
      <c r="K5" s="5393"/>
      <c r="L5" s="5391" t="s">
        <v>5</v>
      </c>
      <c r="M5" s="5392"/>
      <c r="N5" s="5393"/>
      <c r="O5" s="5391">
        <v>5</v>
      </c>
      <c r="P5" s="5392"/>
      <c r="Q5" s="5393"/>
      <c r="R5" s="5391">
        <v>6</v>
      </c>
      <c r="S5" s="5392"/>
      <c r="T5" s="5393"/>
      <c r="U5" s="5397" t="s">
        <v>6</v>
      </c>
      <c r="V5" s="5398"/>
      <c r="W5" s="5399"/>
    </row>
    <row r="6" spans="1:23" ht="16.5" customHeight="1" thickBot="1">
      <c r="B6" s="5389"/>
      <c r="C6" s="5394"/>
      <c r="D6" s="5395"/>
      <c r="E6" s="5396"/>
      <c r="F6" s="5394"/>
      <c r="G6" s="5395"/>
      <c r="H6" s="5396"/>
      <c r="I6" s="5394"/>
      <c r="J6" s="5395"/>
      <c r="K6" s="5396"/>
      <c r="L6" s="5394"/>
      <c r="M6" s="5395"/>
      <c r="N6" s="5396"/>
      <c r="O6" s="5394"/>
      <c r="P6" s="5395"/>
      <c r="Q6" s="5396"/>
      <c r="R6" s="5394"/>
      <c r="S6" s="5395"/>
      <c r="T6" s="5396"/>
      <c r="U6" s="5400"/>
      <c r="V6" s="5401"/>
      <c r="W6" s="5402"/>
    </row>
    <row r="7" spans="1:23" ht="92.25" customHeight="1" thickBot="1">
      <c r="B7" s="5390"/>
      <c r="C7" s="613" t="s">
        <v>7</v>
      </c>
      <c r="D7" s="614" t="s">
        <v>8</v>
      </c>
      <c r="E7" s="615" t="s">
        <v>9</v>
      </c>
      <c r="F7" s="613" t="s">
        <v>7</v>
      </c>
      <c r="G7" s="614" t="s">
        <v>8</v>
      </c>
      <c r="H7" s="615" t="s">
        <v>9</v>
      </c>
      <c r="I7" s="613" t="s">
        <v>7</v>
      </c>
      <c r="J7" s="614" t="s">
        <v>8</v>
      </c>
      <c r="K7" s="615" t="s">
        <v>9</v>
      </c>
      <c r="L7" s="613" t="s">
        <v>7</v>
      </c>
      <c r="M7" s="614" t="s">
        <v>8</v>
      </c>
      <c r="N7" s="615" t="s">
        <v>9</v>
      </c>
      <c r="O7" s="613" t="s">
        <v>7</v>
      </c>
      <c r="P7" s="614" t="s">
        <v>8</v>
      </c>
      <c r="Q7" s="615" t="s">
        <v>9</v>
      </c>
      <c r="R7" s="613" t="s">
        <v>7</v>
      </c>
      <c r="S7" s="614" t="s">
        <v>8</v>
      </c>
      <c r="T7" s="615" t="s">
        <v>9</v>
      </c>
      <c r="U7" s="613" t="s">
        <v>7</v>
      </c>
      <c r="V7" s="614" t="s">
        <v>8</v>
      </c>
      <c r="W7" s="615" t="s">
        <v>9</v>
      </c>
    </row>
    <row r="8" spans="1:23" ht="34.5" customHeight="1" outlineLevel="1" thickBot="1">
      <c r="B8" s="616" t="s">
        <v>10</v>
      </c>
      <c r="C8" s="617"/>
      <c r="D8" s="618"/>
      <c r="E8" s="619"/>
      <c r="F8" s="620"/>
      <c r="G8" s="618"/>
      <c r="H8" s="618"/>
      <c r="I8" s="618"/>
      <c r="J8" s="618"/>
      <c r="K8" s="619"/>
      <c r="L8" s="617"/>
      <c r="M8" s="618"/>
      <c r="N8" s="618"/>
      <c r="O8" s="618"/>
      <c r="P8" s="618"/>
      <c r="Q8" s="619"/>
      <c r="R8" s="617"/>
      <c r="S8" s="621"/>
      <c r="T8" s="618"/>
      <c r="U8" s="620"/>
      <c r="V8" s="622"/>
      <c r="W8" s="622"/>
    </row>
    <row r="9" spans="1:23" ht="31.5" customHeight="1" outlineLevel="1">
      <c r="B9" s="4359" t="s">
        <v>11</v>
      </c>
      <c r="C9" s="4383">
        <v>339</v>
      </c>
      <c r="D9" s="4384">
        <v>236</v>
      </c>
      <c r="E9" s="4385">
        <v>575</v>
      </c>
      <c r="F9" s="4383">
        <v>340</v>
      </c>
      <c r="G9" s="4384">
        <v>663</v>
      </c>
      <c r="H9" s="4384">
        <v>1003</v>
      </c>
      <c r="I9" s="4384">
        <v>331</v>
      </c>
      <c r="J9" s="4384">
        <v>341</v>
      </c>
      <c r="K9" s="4385">
        <v>672</v>
      </c>
      <c r="L9" s="4383">
        <v>328</v>
      </c>
      <c r="M9" s="4384">
        <v>296</v>
      </c>
      <c r="N9" s="4384">
        <v>624</v>
      </c>
      <c r="O9" s="4384">
        <v>292</v>
      </c>
      <c r="P9" s="4384">
        <v>230</v>
      </c>
      <c r="Q9" s="4385">
        <v>522</v>
      </c>
      <c r="R9" s="4383">
        <v>299</v>
      </c>
      <c r="S9" s="4384">
        <v>149</v>
      </c>
      <c r="T9" s="4384">
        <v>448</v>
      </c>
      <c r="U9" s="623">
        <f t="shared" ref="U9:W11" si="0">C9+F9+I9+L9+O9+R9</f>
        <v>1929</v>
      </c>
      <c r="V9" s="624">
        <f t="shared" si="0"/>
        <v>1915</v>
      </c>
      <c r="W9" s="625">
        <f t="shared" si="0"/>
        <v>3844</v>
      </c>
    </row>
    <row r="10" spans="1:23" ht="27.75" customHeight="1" outlineLevel="1">
      <c r="B10" s="4365" t="s">
        <v>12</v>
      </c>
      <c r="C10" s="4366">
        <v>102</v>
      </c>
      <c r="D10" s="4367">
        <v>21</v>
      </c>
      <c r="E10" s="4368">
        <v>123</v>
      </c>
      <c r="F10" s="4366">
        <v>91</v>
      </c>
      <c r="G10" s="4367">
        <v>25</v>
      </c>
      <c r="H10" s="4367">
        <v>116</v>
      </c>
      <c r="I10" s="4367">
        <v>100</v>
      </c>
      <c r="J10" s="4367">
        <v>43</v>
      </c>
      <c r="K10" s="4368">
        <v>143</v>
      </c>
      <c r="L10" s="4366">
        <v>101</v>
      </c>
      <c r="M10" s="4367">
        <v>46</v>
      </c>
      <c r="N10" s="4367">
        <v>147</v>
      </c>
      <c r="O10" s="4367">
        <v>77</v>
      </c>
      <c r="P10" s="4367">
        <v>7</v>
      </c>
      <c r="Q10" s="4368">
        <v>84</v>
      </c>
      <c r="R10" s="4366">
        <v>68</v>
      </c>
      <c r="S10" s="4367">
        <v>6</v>
      </c>
      <c r="T10" s="4367">
        <v>74</v>
      </c>
      <c r="U10" s="626">
        <f t="shared" si="0"/>
        <v>539</v>
      </c>
      <c r="V10" s="627">
        <f t="shared" si="0"/>
        <v>148</v>
      </c>
      <c r="W10" s="628">
        <f t="shared" si="0"/>
        <v>687</v>
      </c>
    </row>
    <row r="11" spans="1:23" ht="34.5" customHeight="1" outlineLevel="1" thickBot="1">
      <c r="B11" s="2581" t="s">
        <v>13</v>
      </c>
      <c r="C11" s="4386">
        <v>30</v>
      </c>
      <c r="D11" s="4387">
        <v>81</v>
      </c>
      <c r="E11" s="4388">
        <v>111</v>
      </c>
      <c r="F11" s="4386">
        <v>27</v>
      </c>
      <c r="G11" s="4387">
        <v>130</v>
      </c>
      <c r="H11" s="4387">
        <v>157</v>
      </c>
      <c r="I11" s="4387">
        <v>31</v>
      </c>
      <c r="J11" s="4387">
        <v>100</v>
      </c>
      <c r="K11" s="4388">
        <v>131</v>
      </c>
      <c r="L11" s="4386">
        <v>35</v>
      </c>
      <c r="M11" s="4387">
        <v>122</v>
      </c>
      <c r="N11" s="4387">
        <v>157</v>
      </c>
      <c r="O11" s="4387">
        <v>31</v>
      </c>
      <c r="P11" s="4387">
        <v>59</v>
      </c>
      <c r="Q11" s="4388">
        <v>90</v>
      </c>
      <c r="R11" s="4386"/>
      <c r="S11" s="4387"/>
      <c r="T11" s="4387"/>
      <c r="U11" s="1647">
        <f t="shared" si="0"/>
        <v>154</v>
      </c>
      <c r="V11" s="1648">
        <f t="shared" si="0"/>
        <v>492</v>
      </c>
      <c r="W11" s="1649">
        <f t="shared" si="0"/>
        <v>646</v>
      </c>
    </row>
    <row r="12" spans="1:23" ht="48" customHeight="1" outlineLevel="1" thickBot="1">
      <c r="B12" s="1650" t="s">
        <v>14</v>
      </c>
      <c r="C12" s="1656">
        <f t="shared" ref="C12:W12" si="1">SUM(C9:C11)</f>
        <v>471</v>
      </c>
      <c r="D12" s="1657">
        <f t="shared" si="1"/>
        <v>338</v>
      </c>
      <c r="E12" s="1658">
        <f t="shared" si="1"/>
        <v>809</v>
      </c>
      <c r="F12" s="1656">
        <f t="shared" si="1"/>
        <v>458</v>
      </c>
      <c r="G12" s="1657">
        <f t="shared" si="1"/>
        <v>818</v>
      </c>
      <c r="H12" s="1658">
        <f t="shared" si="1"/>
        <v>1276</v>
      </c>
      <c r="I12" s="1656">
        <f t="shared" si="1"/>
        <v>462</v>
      </c>
      <c r="J12" s="1657">
        <f t="shared" si="1"/>
        <v>484</v>
      </c>
      <c r="K12" s="1658">
        <f t="shared" si="1"/>
        <v>946</v>
      </c>
      <c r="L12" s="1656">
        <f t="shared" si="1"/>
        <v>464</v>
      </c>
      <c r="M12" s="1657">
        <f t="shared" si="1"/>
        <v>464</v>
      </c>
      <c r="N12" s="1658">
        <f t="shared" si="1"/>
        <v>928</v>
      </c>
      <c r="O12" s="1656">
        <f t="shared" si="1"/>
        <v>400</v>
      </c>
      <c r="P12" s="1657">
        <f t="shared" si="1"/>
        <v>296</v>
      </c>
      <c r="Q12" s="1658">
        <f t="shared" si="1"/>
        <v>696</v>
      </c>
      <c r="R12" s="1656">
        <f t="shared" si="1"/>
        <v>367</v>
      </c>
      <c r="S12" s="1657">
        <f t="shared" si="1"/>
        <v>155</v>
      </c>
      <c r="T12" s="1658">
        <f t="shared" si="1"/>
        <v>522</v>
      </c>
      <c r="U12" s="1656">
        <f t="shared" si="1"/>
        <v>2622</v>
      </c>
      <c r="V12" s="1657">
        <f t="shared" si="1"/>
        <v>2555</v>
      </c>
      <c r="W12" s="1658">
        <f t="shared" si="1"/>
        <v>5177</v>
      </c>
    </row>
    <row r="13" spans="1:23" ht="36" customHeight="1" thickBot="1">
      <c r="B13" s="629" t="s">
        <v>15</v>
      </c>
      <c r="C13" s="1101"/>
      <c r="D13" s="1102"/>
      <c r="E13" s="1103"/>
      <c r="F13" s="1101"/>
      <c r="G13" s="1102"/>
      <c r="H13" s="1103"/>
      <c r="I13" s="1101"/>
      <c r="J13" s="1102"/>
      <c r="K13" s="1103"/>
      <c r="L13" s="1420"/>
      <c r="M13" s="1421"/>
      <c r="N13" s="1422"/>
      <c r="O13" s="1101"/>
      <c r="P13" s="1102"/>
      <c r="Q13" s="1103"/>
      <c r="R13" s="1101"/>
      <c r="S13" s="1102"/>
      <c r="T13" s="1103"/>
      <c r="U13" s="630"/>
      <c r="V13" s="631"/>
      <c r="W13" s="632"/>
    </row>
    <row r="14" spans="1:23" ht="30.75" customHeight="1" thickBot="1">
      <c r="B14" s="1646" t="s">
        <v>16</v>
      </c>
      <c r="C14" s="4351"/>
      <c r="D14" s="4352"/>
      <c r="E14" s="4353"/>
      <c r="F14" s="4354"/>
      <c r="G14" s="4352"/>
      <c r="H14" s="4353"/>
      <c r="I14" s="4354"/>
      <c r="J14" s="4352"/>
      <c r="K14" s="4353"/>
      <c r="L14" s="4355"/>
      <c r="M14" s="4356"/>
      <c r="N14" s="4357"/>
      <c r="O14" s="4354"/>
      <c r="P14" s="4352"/>
      <c r="Q14" s="4353"/>
      <c r="R14" s="4358"/>
      <c r="S14" s="4350"/>
      <c r="T14" s="1104"/>
      <c r="U14" s="633"/>
      <c r="V14" s="585"/>
      <c r="W14" s="586"/>
    </row>
    <row r="15" spans="1:23" ht="30.75" customHeight="1" outlineLevel="1">
      <c r="B15" s="4359" t="s">
        <v>11</v>
      </c>
      <c r="C15" s="4375">
        <v>327</v>
      </c>
      <c r="D15" s="4376">
        <v>62</v>
      </c>
      <c r="E15" s="4377">
        <v>389</v>
      </c>
      <c r="F15" s="4375">
        <v>315</v>
      </c>
      <c r="G15" s="4376">
        <v>116</v>
      </c>
      <c r="H15" s="4376">
        <v>431</v>
      </c>
      <c r="I15" s="4376">
        <v>320</v>
      </c>
      <c r="J15" s="4376">
        <v>74</v>
      </c>
      <c r="K15" s="4377">
        <v>394</v>
      </c>
      <c r="L15" s="4375">
        <v>314</v>
      </c>
      <c r="M15" s="4376">
        <v>76</v>
      </c>
      <c r="N15" s="4376">
        <v>390</v>
      </c>
      <c r="O15" s="4376">
        <v>277</v>
      </c>
      <c r="P15" s="4376">
        <v>26</v>
      </c>
      <c r="Q15" s="4377">
        <v>303</v>
      </c>
      <c r="R15" s="4375">
        <v>280</v>
      </c>
      <c r="S15" s="4376">
        <v>15</v>
      </c>
      <c r="T15" s="4376">
        <v>295</v>
      </c>
      <c r="U15" s="623">
        <f t="shared" ref="U15:W18" si="2">C15+F15+I15+L15+O15+R15</f>
        <v>1833</v>
      </c>
      <c r="V15" s="624">
        <f t="shared" si="2"/>
        <v>369</v>
      </c>
      <c r="W15" s="625">
        <f t="shared" si="2"/>
        <v>2202</v>
      </c>
    </row>
    <row r="16" spans="1:23" ht="30" customHeight="1" outlineLevel="1">
      <c r="B16" s="4365" t="s">
        <v>12</v>
      </c>
      <c r="C16" s="4378">
        <v>101</v>
      </c>
      <c r="D16" s="4379">
        <v>21</v>
      </c>
      <c r="E16" s="4380">
        <v>122</v>
      </c>
      <c r="F16" s="4381">
        <v>89</v>
      </c>
      <c r="G16" s="4379">
        <v>25</v>
      </c>
      <c r="H16" s="4379">
        <v>114</v>
      </c>
      <c r="I16" s="4379">
        <v>99</v>
      </c>
      <c r="J16" s="4379">
        <v>43</v>
      </c>
      <c r="K16" s="4380">
        <v>142</v>
      </c>
      <c r="L16" s="4381">
        <v>101</v>
      </c>
      <c r="M16" s="4382">
        <v>46</v>
      </c>
      <c r="N16" s="4382">
        <v>147</v>
      </c>
      <c r="O16" s="4379">
        <v>76</v>
      </c>
      <c r="P16" s="4379">
        <v>6</v>
      </c>
      <c r="Q16" s="4380">
        <v>82</v>
      </c>
      <c r="R16" s="4381">
        <v>68</v>
      </c>
      <c r="S16" s="4379">
        <v>6</v>
      </c>
      <c r="T16" s="4379">
        <v>74</v>
      </c>
      <c r="U16" s="626">
        <f t="shared" si="2"/>
        <v>534</v>
      </c>
      <c r="V16" s="627">
        <f t="shared" si="2"/>
        <v>147</v>
      </c>
      <c r="W16" s="628">
        <f t="shared" si="2"/>
        <v>681</v>
      </c>
    </row>
    <row r="17" spans="2:23" ht="25.5" customHeight="1" outlineLevel="1" thickBot="1">
      <c r="B17" s="2581" t="s">
        <v>13</v>
      </c>
      <c r="C17" s="4371">
        <v>25</v>
      </c>
      <c r="D17" s="4372">
        <v>75</v>
      </c>
      <c r="E17" s="4373">
        <v>100</v>
      </c>
      <c r="F17" s="4371">
        <v>24</v>
      </c>
      <c r="G17" s="4372">
        <v>117</v>
      </c>
      <c r="H17" s="4372">
        <v>141</v>
      </c>
      <c r="I17" s="4372">
        <v>30</v>
      </c>
      <c r="J17" s="4372">
        <v>95</v>
      </c>
      <c r="K17" s="4373">
        <v>125</v>
      </c>
      <c r="L17" s="4371">
        <v>30</v>
      </c>
      <c r="M17" s="4372">
        <v>109</v>
      </c>
      <c r="N17" s="4372">
        <v>139</v>
      </c>
      <c r="O17" s="4372">
        <v>30</v>
      </c>
      <c r="P17" s="4372">
        <v>48</v>
      </c>
      <c r="Q17" s="4373">
        <v>78</v>
      </c>
      <c r="R17" s="4371"/>
      <c r="S17" s="4372"/>
      <c r="T17" s="4372"/>
      <c r="U17" s="1647">
        <f t="shared" si="2"/>
        <v>139</v>
      </c>
      <c r="V17" s="1648">
        <f t="shared" si="2"/>
        <v>444</v>
      </c>
      <c r="W17" s="628">
        <f t="shared" si="2"/>
        <v>583</v>
      </c>
    </row>
    <row r="18" spans="2:23" ht="30" customHeight="1" outlineLevel="1" thickBot="1">
      <c r="B18" s="1659" t="s">
        <v>17</v>
      </c>
      <c r="C18" s="1660">
        <f t="shared" ref="C18:T18" si="3">SUM(C15:C17)</f>
        <v>453</v>
      </c>
      <c r="D18" s="1661">
        <f t="shared" si="3"/>
        <v>158</v>
      </c>
      <c r="E18" s="1662">
        <f t="shared" si="3"/>
        <v>611</v>
      </c>
      <c r="F18" s="1660">
        <f t="shared" si="3"/>
        <v>428</v>
      </c>
      <c r="G18" s="1661">
        <f t="shared" si="3"/>
        <v>258</v>
      </c>
      <c r="H18" s="1662">
        <f t="shared" si="3"/>
        <v>686</v>
      </c>
      <c r="I18" s="1660">
        <f t="shared" si="3"/>
        <v>449</v>
      </c>
      <c r="J18" s="1661">
        <f t="shared" si="3"/>
        <v>212</v>
      </c>
      <c r="K18" s="1662">
        <f t="shared" si="3"/>
        <v>661</v>
      </c>
      <c r="L18" s="1660">
        <f t="shared" si="3"/>
        <v>445</v>
      </c>
      <c r="M18" s="1661">
        <f t="shared" si="3"/>
        <v>231</v>
      </c>
      <c r="N18" s="1662">
        <f t="shared" si="3"/>
        <v>676</v>
      </c>
      <c r="O18" s="1660">
        <f t="shared" si="3"/>
        <v>383</v>
      </c>
      <c r="P18" s="1661">
        <f t="shared" si="3"/>
        <v>80</v>
      </c>
      <c r="Q18" s="1662">
        <f t="shared" si="3"/>
        <v>463</v>
      </c>
      <c r="R18" s="1660">
        <f t="shared" si="3"/>
        <v>348</v>
      </c>
      <c r="S18" s="1661">
        <f t="shared" si="3"/>
        <v>21</v>
      </c>
      <c r="T18" s="1662">
        <f t="shared" si="3"/>
        <v>369</v>
      </c>
      <c r="U18" s="1663">
        <f t="shared" si="2"/>
        <v>2506</v>
      </c>
      <c r="V18" s="1664">
        <f t="shared" si="2"/>
        <v>960</v>
      </c>
      <c r="W18" s="1665">
        <f t="shared" si="2"/>
        <v>3466</v>
      </c>
    </row>
    <row r="19" spans="2:23" ht="53.25" customHeight="1" thickBot="1">
      <c r="B19" s="1666" t="s">
        <v>18</v>
      </c>
      <c r="C19" s="1667"/>
      <c r="D19" s="1668"/>
      <c r="E19" s="1669"/>
      <c r="F19" s="1667"/>
      <c r="G19" s="1668"/>
      <c r="H19" s="1669"/>
      <c r="I19" s="1667"/>
      <c r="J19" s="1668"/>
      <c r="K19" s="1669"/>
      <c r="L19" s="1667"/>
      <c r="M19" s="1670"/>
      <c r="N19" s="1671"/>
      <c r="O19" s="1667"/>
      <c r="P19" s="1668"/>
      <c r="Q19" s="1669"/>
      <c r="R19" s="1667"/>
      <c r="S19" s="1668"/>
      <c r="T19" s="1669"/>
      <c r="U19" s="1672"/>
      <c r="V19" s="1673"/>
      <c r="W19" s="1674"/>
    </row>
    <row r="20" spans="2:23" ht="38.25" customHeight="1" outlineLevel="1">
      <c r="B20" s="4359" t="s">
        <v>11</v>
      </c>
      <c r="C20" s="4360">
        <v>12</v>
      </c>
      <c r="D20" s="4361">
        <v>174</v>
      </c>
      <c r="E20" s="4362">
        <v>186</v>
      </c>
      <c r="F20" s="4360">
        <v>25</v>
      </c>
      <c r="G20" s="4361">
        <v>547</v>
      </c>
      <c r="H20" s="4361">
        <v>572</v>
      </c>
      <c r="I20" s="4361">
        <v>11</v>
      </c>
      <c r="J20" s="4361">
        <v>267</v>
      </c>
      <c r="K20" s="4362">
        <v>278</v>
      </c>
      <c r="L20" s="4360">
        <v>14</v>
      </c>
      <c r="M20" s="4361">
        <v>220</v>
      </c>
      <c r="N20" s="4361">
        <v>234</v>
      </c>
      <c r="O20" s="4361">
        <v>15</v>
      </c>
      <c r="P20" s="4361">
        <v>204</v>
      </c>
      <c r="Q20" s="4362">
        <v>219</v>
      </c>
      <c r="R20" s="4360">
        <v>19</v>
      </c>
      <c r="S20" s="4361">
        <v>134</v>
      </c>
      <c r="T20" s="4361">
        <v>153</v>
      </c>
      <c r="U20" s="4363">
        <f t="shared" ref="U20:W22" si="4">C20+F20+I20+L20+O20+R20</f>
        <v>96</v>
      </c>
      <c r="V20" s="4364">
        <f t="shared" si="4"/>
        <v>1546</v>
      </c>
      <c r="W20" s="625">
        <f t="shared" si="4"/>
        <v>1642</v>
      </c>
    </row>
    <row r="21" spans="2:23" ht="29.25" customHeight="1" outlineLevel="1">
      <c r="B21" s="4365" t="s">
        <v>12</v>
      </c>
      <c r="C21" s="4366">
        <v>1</v>
      </c>
      <c r="D21" s="4367">
        <v>0</v>
      </c>
      <c r="E21" s="4368">
        <v>1</v>
      </c>
      <c r="F21" s="4366">
        <v>2</v>
      </c>
      <c r="G21" s="4367">
        <v>0</v>
      </c>
      <c r="H21" s="4367">
        <v>2</v>
      </c>
      <c r="I21" s="4367">
        <v>1</v>
      </c>
      <c r="J21" s="4367">
        <v>0</v>
      </c>
      <c r="K21" s="4368">
        <v>1</v>
      </c>
      <c r="L21" s="4366">
        <v>0</v>
      </c>
      <c r="M21" s="4367">
        <v>0</v>
      </c>
      <c r="N21" s="4367">
        <v>0</v>
      </c>
      <c r="O21" s="4367">
        <v>1</v>
      </c>
      <c r="P21" s="4367">
        <v>1</v>
      </c>
      <c r="Q21" s="4368">
        <v>2</v>
      </c>
      <c r="R21" s="4366">
        <v>0</v>
      </c>
      <c r="S21" s="4367">
        <v>0</v>
      </c>
      <c r="T21" s="4367">
        <v>0</v>
      </c>
      <c r="U21" s="4369">
        <f t="shared" si="4"/>
        <v>5</v>
      </c>
      <c r="V21" s="4370">
        <f t="shared" si="4"/>
        <v>1</v>
      </c>
      <c r="W21" s="628">
        <f t="shared" si="4"/>
        <v>6</v>
      </c>
    </row>
    <row r="22" spans="2:23" ht="29.25" customHeight="1" outlineLevel="1" thickBot="1">
      <c r="B22" s="2581" t="s">
        <v>13</v>
      </c>
      <c r="C22" s="4371">
        <v>5</v>
      </c>
      <c r="D22" s="4372">
        <v>6</v>
      </c>
      <c r="E22" s="4373">
        <v>11</v>
      </c>
      <c r="F22" s="4371">
        <v>3</v>
      </c>
      <c r="G22" s="4372">
        <v>13</v>
      </c>
      <c r="H22" s="4372">
        <v>16</v>
      </c>
      <c r="I22" s="4372">
        <v>1</v>
      </c>
      <c r="J22" s="4372">
        <v>5</v>
      </c>
      <c r="K22" s="4373">
        <v>6</v>
      </c>
      <c r="L22" s="4371">
        <v>5</v>
      </c>
      <c r="M22" s="4372">
        <v>13</v>
      </c>
      <c r="N22" s="4372">
        <v>18</v>
      </c>
      <c r="O22" s="4372">
        <v>1</v>
      </c>
      <c r="P22" s="4372">
        <v>11</v>
      </c>
      <c r="Q22" s="4373">
        <v>12</v>
      </c>
      <c r="R22" s="4371"/>
      <c r="S22" s="4372"/>
      <c r="T22" s="4372"/>
      <c r="U22" s="2585">
        <f t="shared" si="4"/>
        <v>15</v>
      </c>
      <c r="V22" s="4374">
        <f t="shared" si="4"/>
        <v>48</v>
      </c>
      <c r="W22" s="1649">
        <f t="shared" si="4"/>
        <v>63</v>
      </c>
    </row>
    <row r="23" spans="2:23" ht="47.25" customHeight="1" outlineLevel="1" thickBot="1">
      <c r="B23" s="1650" t="s">
        <v>19</v>
      </c>
      <c r="C23" s="1651">
        <f t="shared" ref="C23:W23" si="5">SUM(C20:C22)</f>
        <v>18</v>
      </c>
      <c r="D23" s="1652">
        <f t="shared" si="5"/>
        <v>180</v>
      </c>
      <c r="E23" s="1653">
        <f t="shared" si="5"/>
        <v>198</v>
      </c>
      <c r="F23" s="1651">
        <f t="shared" si="5"/>
        <v>30</v>
      </c>
      <c r="G23" s="1652">
        <f t="shared" si="5"/>
        <v>560</v>
      </c>
      <c r="H23" s="1653">
        <f t="shared" si="5"/>
        <v>590</v>
      </c>
      <c r="I23" s="1651">
        <f t="shared" si="5"/>
        <v>13</v>
      </c>
      <c r="J23" s="1652">
        <f t="shared" si="5"/>
        <v>272</v>
      </c>
      <c r="K23" s="1653">
        <f t="shared" si="5"/>
        <v>285</v>
      </c>
      <c r="L23" s="1651">
        <f t="shared" si="5"/>
        <v>19</v>
      </c>
      <c r="M23" s="1651">
        <f t="shared" si="5"/>
        <v>233</v>
      </c>
      <c r="N23" s="1654">
        <f t="shared" si="5"/>
        <v>252</v>
      </c>
      <c r="O23" s="1651">
        <f t="shared" si="5"/>
        <v>17</v>
      </c>
      <c r="P23" s="1652">
        <f t="shared" si="5"/>
        <v>216</v>
      </c>
      <c r="Q23" s="1653">
        <f t="shared" si="5"/>
        <v>233</v>
      </c>
      <c r="R23" s="1655">
        <f t="shared" si="5"/>
        <v>19</v>
      </c>
      <c r="S23" s="1652">
        <f t="shared" si="5"/>
        <v>134</v>
      </c>
      <c r="T23" s="1653">
        <f t="shared" si="5"/>
        <v>153</v>
      </c>
      <c r="U23" s="1651">
        <f t="shared" si="5"/>
        <v>116</v>
      </c>
      <c r="V23" s="1652">
        <f t="shared" si="5"/>
        <v>1595</v>
      </c>
      <c r="W23" s="1653">
        <f t="shared" si="5"/>
        <v>1711</v>
      </c>
    </row>
    <row r="24" spans="2:23" ht="39" customHeight="1" thickBot="1">
      <c r="B24" s="4389" t="s">
        <v>20</v>
      </c>
      <c r="C24" s="635">
        <f t="shared" ref="C24:W24" si="6">C18+C23</f>
        <v>471</v>
      </c>
      <c r="D24" s="635">
        <f t="shared" si="6"/>
        <v>338</v>
      </c>
      <c r="E24" s="635">
        <f t="shared" si="6"/>
        <v>809</v>
      </c>
      <c r="F24" s="635">
        <f t="shared" si="6"/>
        <v>458</v>
      </c>
      <c r="G24" s="635">
        <f t="shared" si="6"/>
        <v>818</v>
      </c>
      <c r="H24" s="635">
        <f t="shared" si="6"/>
        <v>1276</v>
      </c>
      <c r="I24" s="635">
        <f t="shared" si="6"/>
        <v>462</v>
      </c>
      <c r="J24" s="635">
        <f t="shared" si="6"/>
        <v>484</v>
      </c>
      <c r="K24" s="635">
        <f t="shared" si="6"/>
        <v>946</v>
      </c>
      <c r="L24" s="635">
        <f t="shared" si="6"/>
        <v>464</v>
      </c>
      <c r="M24" s="635">
        <f t="shared" si="6"/>
        <v>464</v>
      </c>
      <c r="N24" s="635">
        <f t="shared" si="6"/>
        <v>928</v>
      </c>
      <c r="O24" s="635">
        <f t="shared" si="6"/>
        <v>400</v>
      </c>
      <c r="P24" s="635">
        <f t="shared" si="6"/>
        <v>296</v>
      </c>
      <c r="Q24" s="635">
        <f t="shared" si="6"/>
        <v>696</v>
      </c>
      <c r="R24" s="635">
        <f t="shared" si="6"/>
        <v>367</v>
      </c>
      <c r="S24" s="635">
        <f t="shared" si="6"/>
        <v>155</v>
      </c>
      <c r="T24" s="635">
        <f t="shared" si="6"/>
        <v>522</v>
      </c>
      <c r="U24" s="635">
        <f t="shared" si="6"/>
        <v>2622</v>
      </c>
      <c r="V24" s="635">
        <f t="shared" si="6"/>
        <v>2555</v>
      </c>
      <c r="W24" s="636">
        <f t="shared" si="6"/>
        <v>5177</v>
      </c>
    </row>
    <row r="25" spans="2:23">
      <c r="B25" s="110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</row>
    <row r="26" spans="2:23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09"/>
      <c r="O26" s="109"/>
      <c r="P26" s="109"/>
      <c r="Q26" s="109"/>
      <c r="R26" s="109"/>
      <c r="S26" s="110"/>
      <c r="T26" s="109"/>
      <c r="U26" s="109"/>
      <c r="V26" s="109"/>
      <c r="W26" s="109"/>
    </row>
    <row r="27" spans="2:23">
      <c r="B27" s="5387"/>
      <c r="C27" s="5387"/>
      <c r="D27" s="5387"/>
      <c r="E27" s="5387"/>
      <c r="F27" s="5387"/>
      <c r="G27" s="5387"/>
      <c r="H27" s="5387"/>
      <c r="I27" s="5387"/>
      <c r="J27" s="5387"/>
      <c r="K27" s="5387"/>
      <c r="L27" s="5387"/>
      <c r="M27" s="5387"/>
      <c r="N27" s="5387"/>
      <c r="O27" s="5387"/>
      <c r="P27" s="5387"/>
      <c r="Q27" s="5387"/>
      <c r="R27" s="5387"/>
      <c r="S27" s="5387"/>
      <c r="T27" s="5387"/>
      <c r="U27" s="5387"/>
      <c r="V27" s="5387"/>
      <c r="W27" s="5387"/>
    </row>
    <row r="28" spans="2:23">
      <c r="B28" s="637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</row>
    <row r="30" spans="2:23">
      <c r="B30" s="110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</row>
    <row r="31" spans="2:23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</row>
  </sheetData>
  <mergeCells count="12">
    <mergeCell ref="A1:W1"/>
    <mergeCell ref="A2:W2"/>
    <mergeCell ref="A3:W3"/>
    <mergeCell ref="B27:W27"/>
    <mergeCell ref="B5:B7"/>
    <mergeCell ref="C5:E6"/>
    <mergeCell ref="F5:H6"/>
    <mergeCell ref="I5:K6"/>
    <mergeCell ref="L5:N6"/>
    <mergeCell ref="O5:Q6"/>
    <mergeCell ref="R5:T6"/>
    <mergeCell ref="U5:W6"/>
  </mergeCells>
  <pageMargins left="0.70866141732283505" right="0.70866141732283505" top="0.74803149606299202" bottom="0.74803149606299202" header="0.31496062992126" footer="0.31496062992126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2"/>
  <sheetViews>
    <sheetView zoomScale="50" zoomScaleNormal="50" workbookViewId="0">
      <selection activeCell="R25" sqref="R25"/>
    </sheetView>
  </sheetViews>
  <sheetFormatPr defaultRowHeight="25.5"/>
  <cols>
    <col min="1" max="1" width="72.28515625" style="80" customWidth="1"/>
    <col min="2" max="2" width="13.85546875" style="80" customWidth="1"/>
    <col min="3" max="3" width="12.140625" style="80" customWidth="1"/>
    <col min="4" max="4" width="11" style="80" customWidth="1"/>
    <col min="5" max="5" width="14.140625" style="80" customWidth="1"/>
    <col min="6" max="6" width="11.85546875" style="80" customWidth="1"/>
    <col min="7" max="7" width="9.5703125" style="80" customWidth="1"/>
    <col min="8" max="8" width="14.7109375" style="80" customWidth="1"/>
    <col min="9" max="10" width="9.5703125" style="80" customWidth="1"/>
    <col min="11" max="11" width="14.28515625" style="80" customWidth="1"/>
    <col min="12" max="12" width="13.140625" style="80" customWidth="1"/>
    <col min="13" max="15" width="10.7109375" style="80" customWidth="1"/>
    <col min="16" max="16" width="9.140625" style="80"/>
    <col min="17" max="17" width="12.85546875" style="80" customWidth="1"/>
    <col min="18" max="18" width="23.42578125" style="80" customWidth="1"/>
    <col min="19" max="20" width="9.140625" style="80"/>
    <col min="21" max="21" width="10.5703125" style="80" bestFit="1" customWidth="1"/>
    <col min="22" max="22" width="11.28515625" style="80" customWidth="1"/>
    <col min="23" max="256" width="9.140625" style="80"/>
    <col min="257" max="257" width="72.28515625" style="80" customWidth="1"/>
    <col min="258" max="258" width="13.85546875" style="80" customWidth="1"/>
    <col min="259" max="259" width="12.140625" style="80" customWidth="1"/>
    <col min="260" max="260" width="11" style="80" customWidth="1"/>
    <col min="261" max="261" width="14.140625" style="80" customWidth="1"/>
    <col min="262" max="262" width="11.85546875" style="80" customWidth="1"/>
    <col min="263" max="263" width="9.5703125" style="80" customWidth="1"/>
    <col min="264" max="264" width="14.7109375" style="80" customWidth="1"/>
    <col min="265" max="266" width="9.5703125" style="80" customWidth="1"/>
    <col min="267" max="267" width="14.28515625" style="80" customWidth="1"/>
    <col min="268" max="268" width="13.140625" style="80" customWidth="1"/>
    <col min="269" max="271" width="10.7109375" style="80" customWidth="1"/>
    <col min="272" max="272" width="9.140625" style="80"/>
    <col min="273" max="273" width="12.85546875" style="80" customWidth="1"/>
    <col min="274" max="274" width="23.42578125" style="80" customWidth="1"/>
    <col min="275" max="276" width="9.140625" style="80"/>
    <col min="277" max="277" width="10.5703125" style="80" bestFit="1" customWidth="1"/>
    <col min="278" max="278" width="11.28515625" style="80" customWidth="1"/>
    <col min="279" max="512" width="9.140625" style="80"/>
    <col min="513" max="513" width="72.28515625" style="80" customWidth="1"/>
    <col min="514" max="514" width="13.85546875" style="80" customWidth="1"/>
    <col min="515" max="515" width="12.140625" style="80" customWidth="1"/>
    <col min="516" max="516" width="11" style="80" customWidth="1"/>
    <col min="517" max="517" width="14.140625" style="80" customWidth="1"/>
    <col min="518" max="518" width="11.85546875" style="80" customWidth="1"/>
    <col min="519" max="519" width="9.5703125" style="80" customWidth="1"/>
    <col min="520" max="520" width="14.7109375" style="80" customWidth="1"/>
    <col min="521" max="522" width="9.5703125" style="80" customWidth="1"/>
    <col min="523" max="523" width="14.28515625" style="80" customWidth="1"/>
    <col min="524" max="524" width="13.140625" style="80" customWidth="1"/>
    <col min="525" max="527" width="10.7109375" style="80" customWidth="1"/>
    <col min="528" max="528" width="9.140625" style="80"/>
    <col min="529" max="529" width="12.85546875" style="80" customWidth="1"/>
    <col min="530" max="530" width="23.42578125" style="80" customWidth="1"/>
    <col min="531" max="532" width="9.140625" style="80"/>
    <col min="533" max="533" width="10.5703125" style="80" bestFit="1" customWidth="1"/>
    <col min="534" max="534" width="11.28515625" style="80" customWidth="1"/>
    <col min="535" max="768" width="9.140625" style="80"/>
    <col min="769" max="769" width="72.28515625" style="80" customWidth="1"/>
    <col min="770" max="770" width="13.85546875" style="80" customWidth="1"/>
    <col min="771" max="771" width="12.140625" style="80" customWidth="1"/>
    <col min="772" max="772" width="11" style="80" customWidth="1"/>
    <col min="773" max="773" width="14.140625" style="80" customWidth="1"/>
    <col min="774" max="774" width="11.85546875" style="80" customWidth="1"/>
    <col min="775" max="775" width="9.5703125" style="80" customWidth="1"/>
    <col min="776" max="776" width="14.7109375" style="80" customWidth="1"/>
    <col min="777" max="778" width="9.5703125" style="80" customWidth="1"/>
    <col min="779" max="779" width="14.28515625" style="80" customWidth="1"/>
    <col min="780" max="780" width="13.140625" style="80" customWidth="1"/>
    <col min="781" max="783" width="10.7109375" style="80" customWidth="1"/>
    <col min="784" max="784" width="9.140625" style="80"/>
    <col min="785" max="785" width="12.85546875" style="80" customWidth="1"/>
    <col min="786" max="786" width="23.42578125" style="80" customWidth="1"/>
    <col min="787" max="788" width="9.140625" style="80"/>
    <col min="789" max="789" width="10.5703125" style="80" bestFit="1" customWidth="1"/>
    <col min="790" max="790" width="11.28515625" style="80" customWidth="1"/>
    <col min="791" max="1024" width="9.140625" style="80"/>
    <col min="1025" max="1025" width="72.28515625" style="80" customWidth="1"/>
    <col min="1026" max="1026" width="13.85546875" style="80" customWidth="1"/>
    <col min="1027" max="1027" width="12.140625" style="80" customWidth="1"/>
    <col min="1028" max="1028" width="11" style="80" customWidth="1"/>
    <col min="1029" max="1029" width="14.140625" style="80" customWidth="1"/>
    <col min="1030" max="1030" width="11.85546875" style="80" customWidth="1"/>
    <col min="1031" max="1031" width="9.5703125" style="80" customWidth="1"/>
    <col min="1032" max="1032" width="14.7109375" style="80" customWidth="1"/>
    <col min="1033" max="1034" width="9.5703125" style="80" customWidth="1"/>
    <col min="1035" max="1035" width="14.28515625" style="80" customWidth="1"/>
    <col min="1036" max="1036" width="13.140625" style="80" customWidth="1"/>
    <col min="1037" max="1039" width="10.7109375" style="80" customWidth="1"/>
    <col min="1040" max="1040" width="9.140625" style="80"/>
    <col min="1041" max="1041" width="12.85546875" style="80" customWidth="1"/>
    <col min="1042" max="1042" width="23.42578125" style="80" customWidth="1"/>
    <col min="1043" max="1044" width="9.140625" style="80"/>
    <col min="1045" max="1045" width="10.5703125" style="80" bestFit="1" customWidth="1"/>
    <col min="1046" max="1046" width="11.28515625" style="80" customWidth="1"/>
    <col min="1047" max="1280" width="9.140625" style="80"/>
    <col min="1281" max="1281" width="72.28515625" style="80" customWidth="1"/>
    <col min="1282" max="1282" width="13.85546875" style="80" customWidth="1"/>
    <col min="1283" max="1283" width="12.140625" style="80" customWidth="1"/>
    <col min="1284" max="1284" width="11" style="80" customWidth="1"/>
    <col min="1285" max="1285" width="14.140625" style="80" customWidth="1"/>
    <col min="1286" max="1286" width="11.85546875" style="80" customWidth="1"/>
    <col min="1287" max="1287" width="9.5703125" style="80" customWidth="1"/>
    <col min="1288" max="1288" width="14.7109375" style="80" customWidth="1"/>
    <col min="1289" max="1290" width="9.5703125" style="80" customWidth="1"/>
    <col min="1291" max="1291" width="14.28515625" style="80" customWidth="1"/>
    <col min="1292" max="1292" width="13.140625" style="80" customWidth="1"/>
    <col min="1293" max="1295" width="10.7109375" style="80" customWidth="1"/>
    <col min="1296" max="1296" width="9.140625" style="80"/>
    <col min="1297" max="1297" width="12.85546875" style="80" customWidth="1"/>
    <col min="1298" max="1298" width="23.42578125" style="80" customWidth="1"/>
    <col min="1299" max="1300" width="9.140625" style="80"/>
    <col min="1301" max="1301" width="10.5703125" style="80" bestFit="1" customWidth="1"/>
    <col min="1302" max="1302" width="11.28515625" style="80" customWidth="1"/>
    <col min="1303" max="1536" width="9.140625" style="80"/>
    <col min="1537" max="1537" width="72.28515625" style="80" customWidth="1"/>
    <col min="1538" max="1538" width="13.85546875" style="80" customWidth="1"/>
    <col min="1539" max="1539" width="12.140625" style="80" customWidth="1"/>
    <col min="1540" max="1540" width="11" style="80" customWidth="1"/>
    <col min="1541" max="1541" width="14.140625" style="80" customWidth="1"/>
    <col min="1542" max="1542" width="11.85546875" style="80" customWidth="1"/>
    <col min="1543" max="1543" width="9.5703125" style="80" customWidth="1"/>
    <col min="1544" max="1544" width="14.7109375" style="80" customWidth="1"/>
    <col min="1545" max="1546" width="9.5703125" style="80" customWidth="1"/>
    <col min="1547" max="1547" width="14.28515625" style="80" customWidth="1"/>
    <col min="1548" max="1548" width="13.140625" style="80" customWidth="1"/>
    <col min="1549" max="1551" width="10.7109375" style="80" customWidth="1"/>
    <col min="1552" max="1552" width="9.140625" style="80"/>
    <col min="1553" max="1553" width="12.85546875" style="80" customWidth="1"/>
    <col min="1554" max="1554" width="23.42578125" style="80" customWidth="1"/>
    <col min="1555" max="1556" width="9.140625" style="80"/>
    <col min="1557" max="1557" width="10.5703125" style="80" bestFit="1" customWidth="1"/>
    <col min="1558" max="1558" width="11.28515625" style="80" customWidth="1"/>
    <col min="1559" max="1792" width="9.140625" style="80"/>
    <col min="1793" max="1793" width="72.28515625" style="80" customWidth="1"/>
    <col min="1794" max="1794" width="13.85546875" style="80" customWidth="1"/>
    <col min="1795" max="1795" width="12.140625" style="80" customWidth="1"/>
    <col min="1796" max="1796" width="11" style="80" customWidth="1"/>
    <col min="1797" max="1797" width="14.140625" style="80" customWidth="1"/>
    <col min="1798" max="1798" width="11.85546875" style="80" customWidth="1"/>
    <col min="1799" max="1799" width="9.5703125" style="80" customWidth="1"/>
    <col min="1800" max="1800" width="14.7109375" style="80" customWidth="1"/>
    <col min="1801" max="1802" width="9.5703125" style="80" customWidth="1"/>
    <col min="1803" max="1803" width="14.28515625" style="80" customWidth="1"/>
    <col min="1804" max="1804" width="13.140625" style="80" customWidth="1"/>
    <col min="1805" max="1807" width="10.7109375" style="80" customWidth="1"/>
    <col min="1808" max="1808" width="9.140625" style="80"/>
    <col min="1809" max="1809" width="12.85546875" style="80" customWidth="1"/>
    <col min="1810" max="1810" width="23.42578125" style="80" customWidth="1"/>
    <col min="1811" max="1812" width="9.140625" style="80"/>
    <col min="1813" max="1813" width="10.5703125" style="80" bestFit="1" customWidth="1"/>
    <col min="1814" max="1814" width="11.28515625" style="80" customWidth="1"/>
    <col min="1815" max="2048" width="9.140625" style="80"/>
    <col min="2049" max="2049" width="72.28515625" style="80" customWidth="1"/>
    <col min="2050" max="2050" width="13.85546875" style="80" customWidth="1"/>
    <col min="2051" max="2051" width="12.140625" style="80" customWidth="1"/>
    <col min="2052" max="2052" width="11" style="80" customWidth="1"/>
    <col min="2053" max="2053" width="14.140625" style="80" customWidth="1"/>
    <col min="2054" max="2054" width="11.85546875" style="80" customWidth="1"/>
    <col min="2055" max="2055" width="9.5703125" style="80" customWidth="1"/>
    <col min="2056" max="2056" width="14.7109375" style="80" customWidth="1"/>
    <col min="2057" max="2058" width="9.5703125" style="80" customWidth="1"/>
    <col min="2059" max="2059" width="14.28515625" style="80" customWidth="1"/>
    <col min="2060" max="2060" width="13.140625" style="80" customWidth="1"/>
    <col min="2061" max="2063" width="10.7109375" style="80" customWidth="1"/>
    <col min="2064" max="2064" width="9.140625" style="80"/>
    <col min="2065" max="2065" width="12.85546875" style="80" customWidth="1"/>
    <col min="2066" max="2066" width="23.42578125" style="80" customWidth="1"/>
    <col min="2067" max="2068" width="9.140625" style="80"/>
    <col min="2069" max="2069" width="10.5703125" style="80" bestFit="1" customWidth="1"/>
    <col min="2070" max="2070" width="11.28515625" style="80" customWidth="1"/>
    <col min="2071" max="2304" width="9.140625" style="80"/>
    <col min="2305" max="2305" width="72.28515625" style="80" customWidth="1"/>
    <col min="2306" max="2306" width="13.85546875" style="80" customWidth="1"/>
    <col min="2307" max="2307" width="12.140625" style="80" customWidth="1"/>
    <col min="2308" max="2308" width="11" style="80" customWidth="1"/>
    <col min="2309" max="2309" width="14.140625" style="80" customWidth="1"/>
    <col min="2310" max="2310" width="11.85546875" style="80" customWidth="1"/>
    <col min="2311" max="2311" width="9.5703125" style="80" customWidth="1"/>
    <col min="2312" max="2312" width="14.7109375" style="80" customWidth="1"/>
    <col min="2313" max="2314" width="9.5703125" style="80" customWidth="1"/>
    <col min="2315" max="2315" width="14.28515625" style="80" customWidth="1"/>
    <col min="2316" max="2316" width="13.140625" style="80" customWidth="1"/>
    <col min="2317" max="2319" width="10.7109375" style="80" customWidth="1"/>
    <col min="2320" max="2320" width="9.140625" style="80"/>
    <col min="2321" max="2321" width="12.85546875" style="80" customWidth="1"/>
    <col min="2322" max="2322" width="23.42578125" style="80" customWidth="1"/>
    <col min="2323" max="2324" width="9.140625" style="80"/>
    <col min="2325" max="2325" width="10.5703125" style="80" bestFit="1" customWidth="1"/>
    <col min="2326" max="2326" width="11.28515625" style="80" customWidth="1"/>
    <col min="2327" max="2560" width="9.140625" style="80"/>
    <col min="2561" max="2561" width="72.28515625" style="80" customWidth="1"/>
    <col min="2562" max="2562" width="13.85546875" style="80" customWidth="1"/>
    <col min="2563" max="2563" width="12.140625" style="80" customWidth="1"/>
    <col min="2564" max="2564" width="11" style="80" customWidth="1"/>
    <col min="2565" max="2565" width="14.140625" style="80" customWidth="1"/>
    <col min="2566" max="2566" width="11.85546875" style="80" customWidth="1"/>
    <col min="2567" max="2567" width="9.5703125" style="80" customWidth="1"/>
    <col min="2568" max="2568" width="14.7109375" style="80" customWidth="1"/>
    <col min="2569" max="2570" width="9.5703125" style="80" customWidth="1"/>
    <col min="2571" max="2571" width="14.28515625" style="80" customWidth="1"/>
    <col min="2572" max="2572" width="13.140625" style="80" customWidth="1"/>
    <col min="2573" max="2575" width="10.7109375" style="80" customWidth="1"/>
    <col min="2576" max="2576" width="9.140625" style="80"/>
    <col min="2577" max="2577" width="12.85546875" style="80" customWidth="1"/>
    <col min="2578" max="2578" width="23.42578125" style="80" customWidth="1"/>
    <col min="2579" max="2580" width="9.140625" style="80"/>
    <col min="2581" max="2581" width="10.5703125" style="80" bestFit="1" customWidth="1"/>
    <col min="2582" max="2582" width="11.28515625" style="80" customWidth="1"/>
    <col min="2583" max="2816" width="9.140625" style="80"/>
    <col min="2817" max="2817" width="72.28515625" style="80" customWidth="1"/>
    <col min="2818" max="2818" width="13.85546875" style="80" customWidth="1"/>
    <col min="2819" max="2819" width="12.140625" style="80" customWidth="1"/>
    <col min="2820" max="2820" width="11" style="80" customWidth="1"/>
    <col min="2821" max="2821" width="14.140625" style="80" customWidth="1"/>
    <col min="2822" max="2822" width="11.85546875" style="80" customWidth="1"/>
    <col min="2823" max="2823" width="9.5703125" style="80" customWidth="1"/>
    <col min="2824" max="2824" width="14.7109375" style="80" customWidth="1"/>
    <col min="2825" max="2826" width="9.5703125" style="80" customWidth="1"/>
    <col min="2827" max="2827" width="14.28515625" style="80" customWidth="1"/>
    <col min="2828" max="2828" width="13.140625" style="80" customWidth="1"/>
    <col min="2829" max="2831" width="10.7109375" style="80" customWidth="1"/>
    <col min="2832" max="2832" width="9.140625" style="80"/>
    <col min="2833" max="2833" width="12.85546875" style="80" customWidth="1"/>
    <col min="2834" max="2834" width="23.42578125" style="80" customWidth="1"/>
    <col min="2835" max="2836" width="9.140625" style="80"/>
    <col min="2837" max="2837" width="10.5703125" style="80" bestFit="1" customWidth="1"/>
    <col min="2838" max="2838" width="11.28515625" style="80" customWidth="1"/>
    <col min="2839" max="3072" width="9.140625" style="80"/>
    <col min="3073" max="3073" width="72.28515625" style="80" customWidth="1"/>
    <col min="3074" max="3074" width="13.85546875" style="80" customWidth="1"/>
    <col min="3075" max="3075" width="12.140625" style="80" customWidth="1"/>
    <col min="3076" max="3076" width="11" style="80" customWidth="1"/>
    <col min="3077" max="3077" width="14.140625" style="80" customWidth="1"/>
    <col min="3078" max="3078" width="11.85546875" style="80" customWidth="1"/>
    <col min="3079" max="3079" width="9.5703125" style="80" customWidth="1"/>
    <col min="3080" max="3080" width="14.7109375" style="80" customWidth="1"/>
    <col min="3081" max="3082" width="9.5703125" style="80" customWidth="1"/>
    <col min="3083" max="3083" width="14.28515625" style="80" customWidth="1"/>
    <col min="3084" max="3084" width="13.140625" style="80" customWidth="1"/>
    <col min="3085" max="3087" width="10.7109375" style="80" customWidth="1"/>
    <col min="3088" max="3088" width="9.140625" style="80"/>
    <col min="3089" max="3089" width="12.85546875" style="80" customWidth="1"/>
    <col min="3090" max="3090" width="23.42578125" style="80" customWidth="1"/>
    <col min="3091" max="3092" width="9.140625" style="80"/>
    <col min="3093" max="3093" width="10.5703125" style="80" bestFit="1" customWidth="1"/>
    <col min="3094" max="3094" width="11.28515625" style="80" customWidth="1"/>
    <col min="3095" max="3328" width="9.140625" style="80"/>
    <col min="3329" max="3329" width="72.28515625" style="80" customWidth="1"/>
    <col min="3330" max="3330" width="13.85546875" style="80" customWidth="1"/>
    <col min="3331" max="3331" width="12.140625" style="80" customWidth="1"/>
    <col min="3332" max="3332" width="11" style="80" customWidth="1"/>
    <col min="3333" max="3333" width="14.140625" style="80" customWidth="1"/>
    <col min="3334" max="3334" width="11.85546875" style="80" customWidth="1"/>
    <col min="3335" max="3335" width="9.5703125" style="80" customWidth="1"/>
    <col min="3336" max="3336" width="14.7109375" style="80" customWidth="1"/>
    <col min="3337" max="3338" width="9.5703125" style="80" customWidth="1"/>
    <col min="3339" max="3339" width="14.28515625" style="80" customWidth="1"/>
    <col min="3340" max="3340" width="13.140625" style="80" customWidth="1"/>
    <col min="3341" max="3343" width="10.7109375" style="80" customWidth="1"/>
    <col min="3344" max="3344" width="9.140625" style="80"/>
    <col min="3345" max="3345" width="12.85546875" style="80" customWidth="1"/>
    <col min="3346" max="3346" width="23.42578125" style="80" customWidth="1"/>
    <col min="3347" max="3348" width="9.140625" style="80"/>
    <col min="3349" max="3349" width="10.5703125" style="80" bestFit="1" customWidth="1"/>
    <col min="3350" max="3350" width="11.28515625" style="80" customWidth="1"/>
    <col min="3351" max="3584" width="9.140625" style="80"/>
    <col min="3585" max="3585" width="72.28515625" style="80" customWidth="1"/>
    <col min="3586" max="3586" width="13.85546875" style="80" customWidth="1"/>
    <col min="3587" max="3587" width="12.140625" style="80" customWidth="1"/>
    <col min="3588" max="3588" width="11" style="80" customWidth="1"/>
    <col min="3589" max="3589" width="14.140625" style="80" customWidth="1"/>
    <col min="3590" max="3590" width="11.85546875" style="80" customWidth="1"/>
    <col min="3591" max="3591" width="9.5703125" style="80" customWidth="1"/>
    <col min="3592" max="3592" width="14.7109375" style="80" customWidth="1"/>
    <col min="3593" max="3594" width="9.5703125" style="80" customWidth="1"/>
    <col min="3595" max="3595" width="14.28515625" style="80" customWidth="1"/>
    <col min="3596" max="3596" width="13.140625" style="80" customWidth="1"/>
    <col min="3597" max="3599" width="10.7109375" style="80" customWidth="1"/>
    <col min="3600" max="3600" width="9.140625" style="80"/>
    <col min="3601" max="3601" width="12.85546875" style="80" customWidth="1"/>
    <col min="3602" max="3602" width="23.42578125" style="80" customWidth="1"/>
    <col min="3603" max="3604" width="9.140625" style="80"/>
    <col min="3605" max="3605" width="10.5703125" style="80" bestFit="1" customWidth="1"/>
    <col min="3606" max="3606" width="11.28515625" style="80" customWidth="1"/>
    <col min="3607" max="3840" width="9.140625" style="80"/>
    <col min="3841" max="3841" width="72.28515625" style="80" customWidth="1"/>
    <col min="3842" max="3842" width="13.85546875" style="80" customWidth="1"/>
    <col min="3843" max="3843" width="12.140625" style="80" customWidth="1"/>
    <col min="3844" max="3844" width="11" style="80" customWidth="1"/>
    <col min="3845" max="3845" width="14.140625" style="80" customWidth="1"/>
    <col min="3846" max="3846" width="11.85546875" style="80" customWidth="1"/>
    <col min="3847" max="3847" width="9.5703125" style="80" customWidth="1"/>
    <col min="3848" max="3848" width="14.7109375" style="80" customWidth="1"/>
    <col min="3849" max="3850" width="9.5703125" style="80" customWidth="1"/>
    <col min="3851" max="3851" width="14.28515625" style="80" customWidth="1"/>
    <col min="3852" max="3852" width="13.140625" style="80" customWidth="1"/>
    <col min="3853" max="3855" width="10.7109375" style="80" customWidth="1"/>
    <col min="3856" max="3856" width="9.140625" style="80"/>
    <col min="3857" max="3857" width="12.85546875" style="80" customWidth="1"/>
    <col min="3858" max="3858" width="23.42578125" style="80" customWidth="1"/>
    <col min="3859" max="3860" width="9.140625" style="80"/>
    <col min="3861" max="3861" width="10.5703125" style="80" bestFit="1" customWidth="1"/>
    <col min="3862" max="3862" width="11.28515625" style="80" customWidth="1"/>
    <col min="3863" max="4096" width="9.140625" style="80"/>
    <col min="4097" max="4097" width="72.28515625" style="80" customWidth="1"/>
    <col min="4098" max="4098" width="13.85546875" style="80" customWidth="1"/>
    <col min="4099" max="4099" width="12.140625" style="80" customWidth="1"/>
    <col min="4100" max="4100" width="11" style="80" customWidth="1"/>
    <col min="4101" max="4101" width="14.140625" style="80" customWidth="1"/>
    <col min="4102" max="4102" width="11.85546875" style="80" customWidth="1"/>
    <col min="4103" max="4103" width="9.5703125" style="80" customWidth="1"/>
    <col min="4104" max="4104" width="14.7109375" style="80" customWidth="1"/>
    <col min="4105" max="4106" width="9.5703125" style="80" customWidth="1"/>
    <col min="4107" max="4107" width="14.28515625" style="80" customWidth="1"/>
    <col min="4108" max="4108" width="13.140625" style="80" customWidth="1"/>
    <col min="4109" max="4111" width="10.7109375" style="80" customWidth="1"/>
    <col min="4112" max="4112" width="9.140625" style="80"/>
    <col min="4113" max="4113" width="12.85546875" style="80" customWidth="1"/>
    <col min="4114" max="4114" width="23.42578125" style="80" customWidth="1"/>
    <col min="4115" max="4116" width="9.140625" style="80"/>
    <col min="4117" max="4117" width="10.5703125" style="80" bestFit="1" customWidth="1"/>
    <col min="4118" max="4118" width="11.28515625" style="80" customWidth="1"/>
    <col min="4119" max="4352" width="9.140625" style="80"/>
    <col min="4353" max="4353" width="72.28515625" style="80" customWidth="1"/>
    <col min="4354" max="4354" width="13.85546875" style="80" customWidth="1"/>
    <col min="4355" max="4355" width="12.140625" style="80" customWidth="1"/>
    <col min="4356" max="4356" width="11" style="80" customWidth="1"/>
    <col min="4357" max="4357" width="14.140625" style="80" customWidth="1"/>
    <col min="4358" max="4358" width="11.85546875" style="80" customWidth="1"/>
    <col min="4359" max="4359" width="9.5703125" style="80" customWidth="1"/>
    <col min="4360" max="4360" width="14.7109375" style="80" customWidth="1"/>
    <col min="4361" max="4362" width="9.5703125" style="80" customWidth="1"/>
    <col min="4363" max="4363" width="14.28515625" style="80" customWidth="1"/>
    <col min="4364" max="4364" width="13.140625" style="80" customWidth="1"/>
    <col min="4365" max="4367" width="10.7109375" style="80" customWidth="1"/>
    <col min="4368" max="4368" width="9.140625" style="80"/>
    <col min="4369" max="4369" width="12.85546875" style="80" customWidth="1"/>
    <col min="4370" max="4370" width="23.42578125" style="80" customWidth="1"/>
    <col min="4371" max="4372" width="9.140625" style="80"/>
    <col min="4373" max="4373" width="10.5703125" style="80" bestFit="1" customWidth="1"/>
    <col min="4374" max="4374" width="11.28515625" style="80" customWidth="1"/>
    <col min="4375" max="4608" width="9.140625" style="80"/>
    <col min="4609" max="4609" width="72.28515625" style="80" customWidth="1"/>
    <col min="4610" max="4610" width="13.85546875" style="80" customWidth="1"/>
    <col min="4611" max="4611" width="12.140625" style="80" customWidth="1"/>
    <col min="4612" max="4612" width="11" style="80" customWidth="1"/>
    <col min="4613" max="4613" width="14.140625" style="80" customWidth="1"/>
    <col min="4614" max="4614" width="11.85546875" style="80" customWidth="1"/>
    <col min="4615" max="4615" width="9.5703125" style="80" customWidth="1"/>
    <col min="4616" max="4616" width="14.7109375" style="80" customWidth="1"/>
    <col min="4617" max="4618" width="9.5703125" style="80" customWidth="1"/>
    <col min="4619" max="4619" width="14.28515625" style="80" customWidth="1"/>
    <col min="4620" max="4620" width="13.140625" style="80" customWidth="1"/>
    <col min="4621" max="4623" width="10.7109375" style="80" customWidth="1"/>
    <col min="4624" max="4624" width="9.140625" style="80"/>
    <col min="4625" max="4625" width="12.85546875" style="80" customWidth="1"/>
    <col min="4626" max="4626" width="23.42578125" style="80" customWidth="1"/>
    <col min="4627" max="4628" width="9.140625" style="80"/>
    <col min="4629" max="4629" width="10.5703125" style="80" bestFit="1" customWidth="1"/>
    <col min="4630" max="4630" width="11.28515625" style="80" customWidth="1"/>
    <col min="4631" max="4864" width="9.140625" style="80"/>
    <col min="4865" max="4865" width="72.28515625" style="80" customWidth="1"/>
    <col min="4866" max="4866" width="13.85546875" style="80" customWidth="1"/>
    <col min="4867" max="4867" width="12.140625" style="80" customWidth="1"/>
    <col min="4868" max="4868" width="11" style="80" customWidth="1"/>
    <col min="4869" max="4869" width="14.140625" style="80" customWidth="1"/>
    <col min="4870" max="4870" width="11.85546875" style="80" customWidth="1"/>
    <col min="4871" max="4871" width="9.5703125" style="80" customWidth="1"/>
    <col min="4872" max="4872" width="14.7109375" style="80" customWidth="1"/>
    <col min="4873" max="4874" width="9.5703125" style="80" customWidth="1"/>
    <col min="4875" max="4875" width="14.28515625" style="80" customWidth="1"/>
    <col min="4876" max="4876" width="13.140625" style="80" customWidth="1"/>
    <col min="4877" max="4879" width="10.7109375" style="80" customWidth="1"/>
    <col min="4880" max="4880" width="9.140625" style="80"/>
    <col min="4881" max="4881" width="12.85546875" style="80" customWidth="1"/>
    <col min="4882" max="4882" width="23.42578125" style="80" customWidth="1"/>
    <col min="4883" max="4884" width="9.140625" style="80"/>
    <col min="4885" max="4885" width="10.5703125" style="80" bestFit="1" customWidth="1"/>
    <col min="4886" max="4886" width="11.28515625" style="80" customWidth="1"/>
    <col min="4887" max="5120" width="9.140625" style="80"/>
    <col min="5121" max="5121" width="72.28515625" style="80" customWidth="1"/>
    <col min="5122" max="5122" width="13.85546875" style="80" customWidth="1"/>
    <col min="5123" max="5123" width="12.140625" style="80" customWidth="1"/>
    <col min="5124" max="5124" width="11" style="80" customWidth="1"/>
    <col min="5125" max="5125" width="14.140625" style="80" customWidth="1"/>
    <col min="5126" max="5126" width="11.85546875" style="80" customWidth="1"/>
    <col min="5127" max="5127" width="9.5703125" style="80" customWidth="1"/>
    <col min="5128" max="5128" width="14.7109375" style="80" customWidth="1"/>
    <col min="5129" max="5130" width="9.5703125" style="80" customWidth="1"/>
    <col min="5131" max="5131" width="14.28515625" style="80" customWidth="1"/>
    <col min="5132" max="5132" width="13.140625" style="80" customWidth="1"/>
    <col min="5133" max="5135" width="10.7109375" style="80" customWidth="1"/>
    <col min="5136" max="5136" width="9.140625" style="80"/>
    <col min="5137" max="5137" width="12.85546875" style="80" customWidth="1"/>
    <col min="5138" max="5138" width="23.42578125" style="80" customWidth="1"/>
    <col min="5139" max="5140" width="9.140625" style="80"/>
    <col min="5141" max="5141" width="10.5703125" style="80" bestFit="1" customWidth="1"/>
    <col min="5142" max="5142" width="11.28515625" style="80" customWidth="1"/>
    <col min="5143" max="5376" width="9.140625" style="80"/>
    <col min="5377" max="5377" width="72.28515625" style="80" customWidth="1"/>
    <col min="5378" max="5378" width="13.85546875" style="80" customWidth="1"/>
    <col min="5379" max="5379" width="12.140625" style="80" customWidth="1"/>
    <col min="5380" max="5380" width="11" style="80" customWidth="1"/>
    <col min="5381" max="5381" width="14.140625" style="80" customWidth="1"/>
    <col min="5382" max="5382" width="11.85546875" style="80" customWidth="1"/>
    <col min="5383" max="5383" width="9.5703125" style="80" customWidth="1"/>
    <col min="5384" max="5384" width="14.7109375" style="80" customWidth="1"/>
    <col min="5385" max="5386" width="9.5703125" style="80" customWidth="1"/>
    <col min="5387" max="5387" width="14.28515625" style="80" customWidth="1"/>
    <col min="5388" max="5388" width="13.140625" style="80" customWidth="1"/>
    <col min="5389" max="5391" width="10.7109375" style="80" customWidth="1"/>
    <col min="5392" max="5392" width="9.140625" style="80"/>
    <col min="5393" max="5393" width="12.85546875" style="80" customWidth="1"/>
    <col min="5394" max="5394" width="23.42578125" style="80" customWidth="1"/>
    <col min="5395" max="5396" width="9.140625" style="80"/>
    <col min="5397" max="5397" width="10.5703125" style="80" bestFit="1" customWidth="1"/>
    <col min="5398" max="5398" width="11.28515625" style="80" customWidth="1"/>
    <col min="5399" max="5632" width="9.140625" style="80"/>
    <col min="5633" max="5633" width="72.28515625" style="80" customWidth="1"/>
    <col min="5634" max="5634" width="13.85546875" style="80" customWidth="1"/>
    <col min="5635" max="5635" width="12.140625" style="80" customWidth="1"/>
    <col min="5636" max="5636" width="11" style="80" customWidth="1"/>
    <col min="5637" max="5637" width="14.140625" style="80" customWidth="1"/>
    <col min="5638" max="5638" width="11.85546875" style="80" customWidth="1"/>
    <col min="5639" max="5639" width="9.5703125" style="80" customWidth="1"/>
    <col min="5640" max="5640" width="14.7109375" style="80" customWidth="1"/>
    <col min="5641" max="5642" width="9.5703125" style="80" customWidth="1"/>
    <col min="5643" max="5643" width="14.28515625" style="80" customWidth="1"/>
    <col min="5644" max="5644" width="13.140625" style="80" customWidth="1"/>
    <col min="5645" max="5647" width="10.7109375" style="80" customWidth="1"/>
    <col min="5648" max="5648" width="9.140625" style="80"/>
    <col min="5649" max="5649" width="12.85546875" style="80" customWidth="1"/>
    <col min="5650" max="5650" width="23.42578125" style="80" customWidth="1"/>
    <col min="5651" max="5652" width="9.140625" style="80"/>
    <col min="5653" max="5653" width="10.5703125" style="80" bestFit="1" customWidth="1"/>
    <col min="5654" max="5654" width="11.28515625" style="80" customWidth="1"/>
    <col min="5655" max="5888" width="9.140625" style="80"/>
    <col min="5889" max="5889" width="72.28515625" style="80" customWidth="1"/>
    <col min="5890" max="5890" width="13.85546875" style="80" customWidth="1"/>
    <col min="5891" max="5891" width="12.140625" style="80" customWidth="1"/>
    <col min="5892" max="5892" width="11" style="80" customWidth="1"/>
    <col min="5893" max="5893" width="14.140625" style="80" customWidth="1"/>
    <col min="5894" max="5894" width="11.85546875" style="80" customWidth="1"/>
    <col min="5895" max="5895" width="9.5703125" style="80" customWidth="1"/>
    <col min="5896" max="5896" width="14.7109375" style="80" customWidth="1"/>
    <col min="5897" max="5898" width="9.5703125" style="80" customWidth="1"/>
    <col min="5899" max="5899" width="14.28515625" style="80" customWidth="1"/>
    <col min="5900" max="5900" width="13.140625" style="80" customWidth="1"/>
    <col min="5901" max="5903" width="10.7109375" style="80" customWidth="1"/>
    <col min="5904" max="5904" width="9.140625" style="80"/>
    <col min="5905" max="5905" width="12.85546875" style="80" customWidth="1"/>
    <col min="5906" max="5906" width="23.42578125" style="80" customWidth="1"/>
    <col min="5907" max="5908" width="9.140625" style="80"/>
    <col min="5909" max="5909" width="10.5703125" style="80" bestFit="1" customWidth="1"/>
    <col min="5910" max="5910" width="11.28515625" style="80" customWidth="1"/>
    <col min="5911" max="6144" width="9.140625" style="80"/>
    <col min="6145" max="6145" width="72.28515625" style="80" customWidth="1"/>
    <col min="6146" max="6146" width="13.85546875" style="80" customWidth="1"/>
    <col min="6147" max="6147" width="12.140625" style="80" customWidth="1"/>
    <col min="6148" max="6148" width="11" style="80" customWidth="1"/>
    <col min="6149" max="6149" width="14.140625" style="80" customWidth="1"/>
    <col min="6150" max="6150" width="11.85546875" style="80" customWidth="1"/>
    <col min="6151" max="6151" width="9.5703125" style="80" customWidth="1"/>
    <col min="6152" max="6152" width="14.7109375" style="80" customWidth="1"/>
    <col min="6153" max="6154" width="9.5703125" style="80" customWidth="1"/>
    <col min="6155" max="6155" width="14.28515625" style="80" customWidth="1"/>
    <col min="6156" max="6156" width="13.140625" style="80" customWidth="1"/>
    <col min="6157" max="6159" width="10.7109375" style="80" customWidth="1"/>
    <col min="6160" max="6160" width="9.140625" style="80"/>
    <col min="6161" max="6161" width="12.85546875" style="80" customWidth="1"/>
    <col min="6162" max="6162" width="23.42578125" style="80" customWidth="1"/>
    <col min="6163" max="6164" width="9.140625" style="80"/>
    <col min="6165" max="6165" width="10.5703125" style="80" bestFit="1" customWidth="1"/>
    <col min="6166" max="6166" width="11.28515625" style="80" customWidth="1"/>
    <col min="6167" max="6400" width="9.140625" style="80"/>
    <col min="6401" max="6401" width="72.28515625" style="80" customWidth="1"/>
    <col min="6402" max="6402" width="13.85546875" style="80" customWidth="1"/>
    <col min="6403" max="6403" width="12.140625" style="80" customWidth="1"/>
    <col min="6404" max="6404" width="11" style="80" customWidth="1"/>
    <col min="6405" max="6405" width="14.140625" style="80" customWidth="1"/>
    <col min="6406" max="6406" width="11.85546875" style="80" customWidth="1"/>
    <col min="6407" max="6407" width="9.5703125" style="80" customWidth="1"/>
    <col min="6408" max="6408" width="14.7109375" style="80" customWidth="1"/>
    <col min="6409" max="6410" width="9.5703125" style="80" customWidth="1"/>
    <col min="6411" max="6411" width="14.28515625" style="80" customWidth="1"/>
    <col min="6412" max="6412" width="13.140625" style="80" customWidth="1"/>
    <col min="6413" max="6415" width="10.7109375" style="80" customWidth="1"/>
    <col min="6416" max="6416" width="9.140625" style="80"/>
    <col min="6417" max="6417" width="12.85546875" style="80" customWidth="1"/>
    <col min="6418" max="6418" width="23.42578125" style="80" customWidth="1"/>
    <col min="6419" max="6420" width="9.140625" style="80"/>
    <col min="6421" max="6421" width="10.5703125" style="80" bestFit="1" customWidth="1"/>
    <col min="6422" max="6422" width="11.28515625" style="80" customWidth="1"/>
    <col min="6423" max="6656" width="9.140625" style="80"/>
    <col min="6657" max="6657" width="72.28515625" style="80" customWidth="1"/>
    <col min="6658" max="6658" width="13.85546875" style="80" customWidth="1"/>
    <col min="6659" max="6659" width="12.140625" style="80" customWidth="1"/>
    <col min="6660" max="6660" width="11" style="80" customWidth="1"/>
    <col min="6661" max="6661" width="14.140625" style="80" customWidth="1"/>
    <col min="6662" max="6662" width="11.85546875" style="80" customWidth="1"/>
    <col min="6663" max="6663" width="9.5703125" style="80" customWidth="1"/>
    <col min="6664" max="6664" width="14.7109375" style="80" customWidth="1"/>
    <col min="6665" max="6666" width="9.5703125" style="80" customWidth="1"/>
    <col min="6667" max="6667" width="14.28515625" style="80" customWidth="1"/>
    <col min="6668" max="6668" width="13.140625" style="80" customWidth="1"/>
    <col min="6669" max="6671" width="10.7109375" style="80" customWidth="1"/>
    <col min="6672" max="6672" width="9.140625" style="80"/>
    <col min="6673" max="6673" width="12.85546875" style="80" customWidth="1"/>
    <col min="6674" max="6674" width="23.42578125" style="80" customWidth="1"/>
    <col min="6675" max="6676" width="9.140625" style="80"/>
    <col min="6677" max="6677" width="10.5703125" style="80" bestFit="1" customWidth="1"/>
    <col min="6678" max="6678" width="11.28515625" style="80" customWidth="1"/>
    <col min="6679" max="6912" width="9.140625" style="80"/>
    <col min="6913" max="6913" width="72.28515625" style="80" customWidth="1"/>
    <col min="6914" max="6914" width="13.85546875" style="80" customWidth="1"/>
    <col min="6915" max="6915" width="12.140625" style="80" customWidth="1"/>
    <col min="6916" max="6916" width="11" style="80" customWidth="1"/>
    <col min="6917" max="6917" width="14.140625" style="80" customWidth="1"/>
    <col min="6918" max="6918" width="11.85546875" style="80" customWidth="1"/>
    <col min="6919" max="6919" width="9.5703125" style="80" customWidth="1"/>
    <col min="6920" max="6920" width="14.7109375" style="80" customWidth="1"/>
    <col min="6921" max="6922" width="9.5703125" style="80" customWidth="1"/>
    <col min="6923" max="6923" width="14.28515625" style="80" customWidth="1"/>
    <col min="6924" max="6924" width="13.140625" style="80" customWidth="1"/>
    <col min="6925" max="6927" width="10.7109375" style="80" customWidth="1"/>
    <col min="6928" max="6928" width="9.140625" style="80"/>
    <col min="6929" max="6929" width="12.85546875" style="80" customWidth="1"/>
    <col min="6930" max="6930" width="23.42578125" style="80" customWidth="1"/>
    <col min="6931" max="6932" width="9.140625" style="80"/>
    <col min="6933" max="6933" width="10.5703125" style="80" bestFit="1" customWidth="1"/>
    <col min="6934" max="6934" width="11.28515625" style="80" customWidth="1"/>
    <col min="6935" max="7168" width="9.140625" style="80"/>
    <col min="7169" max="7169" width="72.28515625" style="80" customWidth="1"/>
    <col min="7170" max="7170" width="13.85546875" style="80" customWidth="1"/>
    <col min="7171" max="7171" width="12.140625" style="80" customWidth="1"/>
    <col min="7172" max="7172" width="11" style="80" customWidth="1"/>
    <col min="7173" max="7173" width="14.140625" style="80" customWidth="1"/>
    <col min="7174" max="7174" width="11.85546875" style="80" customWidth="1"/>
    <col min="7175" max="7175" width="9.5703125" style="80" customWidth="1"/>
    <col min="7176" max="7176" width="14.7109375" style="80" customWidth="1"/>
    <col min="7177" max="7178" width="9.5703125" style="80" customWidth="1"/>
    <col min="7179" max="7179" width="14.28515625" style="80" customWidth="1"/>
    <col min="7180" max="7180" width="13.140625" style="80" customWidth="1"/>
    <col min="7181" max="7183" width="10.7109375" style="80" customWidth="1"/>
    <col min="7184" max="7184" width="9.140625" style="80"/>
    <col min="7185" max="7185" width="12.85546875" style="80" customWidth="1"/>
    <col min="7186" max="7186" width="23.42578125" style="80" customWidth="1"/>
    <col min="7187" max="7188" width="9.140625" style="80"/>
    <col min="7189" max="7189" width="10.5703125" style="80" bestFit="1" customWidth="1"/>
    <col min="7190" max="7190" width="11.28515625" style="80" customWidth="1"/>
    <col min="7191" max="7424" width="9.140625" style="80"/>
    <col min="7425" max="7425" width="72.28515625" style="80" customWidth="1"/>
    <col min="7426" max="7426" width="13.85546875" style="80" customWidth="1"/>
    <col min="7427" max="7427" width="12.140625" style="80" customWidth="1"/>
    <col min="7428" max="7428" width="11" style="80" customWidth="1"/>
    <col min="7429" max="7429" width="14.140625" style="80" customWidth="1"/>
    <col min="7430" max="7430" width="11.85546875" style="80" customWidth="1"/>
    <col min="7431" max="7431" width="9.5703125" style="80" customWidth="1"/>
    <col min="7432" max="7432" width="14.7109375" style="80" customWidth="1"/>
    <col min="7433" max="7434" width="9.5703125" style="80" customWidth="1"/>
    <col min="7435" max="7435" width="14.28515625" style="80" customWidth="1"/>
    <col min="7436" max="7436" width="13.140625" style="80" customWidth="1"/>
    <col min="7437" max="7439" width="10.7109375" style="80" customWidth="1"/>
    <col min="7440" max="7440" width="9.140625" style="80"/>
    <col min="7441" max="7441" width="12.85546875" style="80" customWidth="1"/>
    <col min="7442" max="7442" width="23.42578125" style="80" customWidth="1"/>
    <col min="7443" max="7444" width="9.140625" style="80"/>
    <col min="7445" max="7445" width="10.5703125" style="80" bestFit="1" customWidth="1"/>
    <col min="7446" max="7446" width="11.28515625" style="80" customWidth="1"/>
    <col min="7447" max="7680" width="9.140625" style="80"/>
    <col min="7681" max="7681" width="72.28515625" style="80" customWidth="1"/>
    <col min="7682" max="7682" width="13.85546875" style="80" customWidth="1"/>
    <col min="7683" max="7683" width="12.140625" style="80" customWidth="1"/>
    <col min="7684" max="7684" width="11" style="80" customWidth="1"/>
    <col min="7685" max="7685" width="14.140625" style="80" customWidth="1"/>
    <col min="7686" max="7686" width="11.85546875" style="80" customWidth="1"/>
    <col min="7687" max="7687" width="9.5703125" style="80" customWidth="1"/>
    <col min="7688" max="7688" width="14.7109375" style="80" customWidth="1"/>
    <col min="7689" max="7690" width="9.5703125" style="80" customWidth="1"/>
    <col min="7691" max="7691" width="14.28515625" style="80" customWidth="1"/>
    <col min="7692" max="7692" width="13.140625" style="80" customWidth="1"/>
    <col min="7693" max="7695" width="10.7109375" style="80" customWidth="1"/>
    <col min="7696" max="7696" width="9.140625" style="80"/>
    <col min="7697" max="7697" width="12.85546875" style="80" customWidth="1"/>
    <col min="7698" max="7698" width="23.42578125" style="80" customWidth="1"/>
    <col min="7699" max="7700" width="9.140625" style="80"/>
    <col min="7701" max="7701" width="10.5703125" style="80" bestFit="1" customWidth="1"/>
    <col min="7702" max="7702" width="11.28515625" style="80" customWidth="1"/>
    <col min="7703" max="7936" width="9.140625" style="80"/>
    <col min="7937" max="7937" width="72.28515625" style="80" customWidth="1"/>
    <col min="7938" max="7938" width="13.85546875" style="80" customWidth="1"/>
    <col min="7939" max="7939" width="12.140625" style="80" customWidth="1"/>
    <col min="7940" max="7940" width="11" style="80" customWidth="1"/>
    <col min="7941" max="7941" width="14.140625" style="80" customWidth="1"/>
    <col min="7942" max="7942" width="11.85546875" style="80" customWidth="1"/>
    <col min="7943" max="7943" width="9.5703125" style="80" customWidth="1"/>
    <col min="7944" max="7944" width="14.7109375" style="80" customWidth="1"/>
    <col min="7945" max="7946" width="9.5703125" style="80" customWidth="1"/>
    <col min="7947" max="7947" width="14.28515625" style="80" customWidth="1"/>
    <col min="7948" max="7948" width="13.140625" style="80" customWidth="1"/>
    <col min="7949" max="7951" width="10.7109375" style="80" customWidth="1"/>
    <col min="7952" max="7952" width="9.140625" style="80"/>
    <col min="7953" max="7953" width="12.85546875" style="80" customWidth="1"/>
    <col min="7954" max="7954" width="23.42578125" style="80" customWidth="1"/>
    <col min="7955" max="7956" width="9.140625" style="80"/>
    <col min="7957" max="7957" width="10.5703125" style="80" bestFit="1" customWidth="1"/>
    <col min="7958" max="7958" width="11.28515625" style="80" customWidth="1"/>
    <col min="7959" max="8192" width="9.140625" style="80"/>
    <col min="8193" max="8193" width="72.28515625" style="80" customWidth="1"/>
    <col min="8194" max="8194" width="13.85546875" style="80" customWidth="1"/>
    <col min="8195" max="8195" width="12.140625" style="80" customWidth="1"/>
    <col min="8196" max="8196" width="11" style="80" customWidth="1"/>
    <col min="8197" max="8197" width="14.140625" style="80" customWidth="1"/>
    <col min="8198" max="8198" width="11.85546875" style="80" customWidth="1"/>
    <col min="8199" max="8199" width="9.5703125" style="80" customWidth="1"/>
    <col min="8200" max="8200" width="14.7109375" style="80" customWidth="1"/>
    <col min="8201" max="8202" width="9.5703125" style="80" customWidth="1"/>
    <col min="8203" max="8203" width="14.28515625" style="80" customWidth="1"/>
    <col min="8204" max="8204" width="13.140625" style="80" customWidth="1"/>
    <col min="8205" max="8207" width="10.7109375" style="80" customWidth="1"/>
    <col min="8208" max="8208" width="9.140625" style="80"/>
    <col min="8209" max="8209" width="12.85546875" style="80" customWidth="1"/>
    <col min="8210" max="8210" width="23.42578125" style="80" customWidth="1"/>
    <col min="8211" max="8212" width="9.140625" style="80"/>
    <col min="8213" max="8213" width="10.5703125" style="80" bestFit="1" customWidth="1"/>
    <col min="8214" max="8214" width="11.28515625" style="80" customWidth="1"/>
    <col min="8215" max="8448" width="9.140625" style="80"/>
    <col min="8449" max="8449" width="72.28515625" style="80" customWidth="1"/>
    <col min="8450" max="8450" width="13.85546875" style="80" customWidth="1"/>
    <col min="8451" max="8451" width="12.140625" style="80" customWidth="1"/>
    <col min="8452" max="8452" width="11" style="80" customWidth="1"/>
    <col min="8453" max="8453" width="14.140625" style="80" customWidth="1"/>
    <col min="8454" max="8454" width="11.85546875" style="80" customWidth="1"/>
    <col min="8455" max="8455" width="9.5703125" style="80" customWidth="1"/>
    <col min="8456" max="8456" width="14.7109375" style="80" customWidth="1"/>
    <col min="8457" max="8458" width="9.5703125" style="80" customWidth="1"/>
    <col min="8459" max="8459" width="14.28515625" style="80" customWidth="1"/>
    <col min="8460" max="8460" width="13.140625" style="80" customWidth="1"/>
    <col min="8461" max="8463" width="10.7109375" style="80" customWidth="1"/>
    <col min="8464" max="8464" width="9.140625" style="80"/>
    <col min="8465" max="8465" width="12.85546875" style="80" customWidth="1"/>
    <col min="8466" max="8466" width="23.42578125" style="80" customWidth="1"/>
    <col min="8467" max="8468" width="9.140625" style="80"/>
    <col min="8469" max="8469" width="10.5703125" style="80" bestFit="1" customWidth="1"/>
    <col min="8470" max="8470" width="11.28515625" style="80" customWidth="1"/>
    <col min="8471" max="8704" width="9.140625" style="80"/>
    <col min="8705" max="8705" width="72.28515625" style="80" customWidth="1"/>
    <col min="8706" max="8706" width="13.85546875" style="80" customWidth="1"/>
    <col min="8707" max="8707" width="12.140625" style="80" customWidth="1"/>
    <col min="8708" max="8708" width="11" style="80" customWidth="1"/>
    <col min="8709" max="8709" width="14.140625" style="80" customWidth="1"/>
    <col min="8710" max="8710" width="11.85546875" style="80" customWidth="1"/>
    <col min="8711" max="8711" width="9.5703125" style="80" customWidth="1"/>
    <col min="8712" max="8712" width="14.7109375" style="80" customWidth="1"/>
    <col min="8713" max="8714" width="9.5703125" style="80" customWidth="1"/>
    <col min="8715" max="8715" width="14.28515625" style="80" customWidth="1"/>
    <col min="8716" max="8716" width="13.140625" style="80" customWidth="1"/>
    <col min="8717" max="8719" width="10.7109375" style="80" customWidth="1"/>
    <col min="8720" max="8720" width="9.140625" style="80"/>
    <col min="8721" max="8721" width="12.85546875" style="80" customWidth="1"/>
    <col min="8722" max="8722" width="23.42578125" style="80" customWidth="1"/>
    <col min="8723" max="8724" width="9.140625" style="80"/>
    <col min="8725" max="8725" width="10.5703125" style="80" bestFit="1" customWidth="1"/>
    <col min="8726" max="8726" width="11.28515625" style="80" customWidth="1"/>
    <col min="8727" max="8960" width="9.140625" style="80"/>
    <col min="8961" max="8961" width="72.28515625" style="80" customWidth="1"/>
    <col min="8962" max="8962" width="13.85546875" style="80" customWidth="1"/>
    <col min="8963" max="8963" width="12.140625" style="80" customWidth="1"/>
    <col min="8964" max="8964" width="11" style="80" customWidth="1"/>
    <col min="8965" max="8965" width="14.140625" style="80" customWidth="1"/>
    <col min="8966" max="8966" width="11.85546875" style="80" customWidth="1"/>
    <col min="8967" max="8967" width="9.5703125" style="80" customWidth="1"/>
    <col min="8968" max="8968" width="14.7109375" style="80" customWidth="1"/>
    <col min="8969" max="8970" width="9.5703125" style="80" customWidth="1"/>
    <col min="8971" max="8971" width="14.28515625" style="80" customWidth="1"/>
    <col min="8972" max="8972" width="13.140625" style="80" customWidth="1"/>
    <col min="8973" max="8975" width="10.7109375" style="80" customWidth="1"/>
    <col min="8976" max="8976" width="9.140625" style="80"/>
    <col min="8977" max="8977" width="12.85546875" style="80" customWidth="1"/>
    <col min="8978" max="8978" width="23.42578125" style="80" customWidth="1"/>
    <col min="8979" max="8980" width="9.140625" style="80"/>
    <col min="8981" max="8981" width="10.5703125" style="80" bestFit="1" customWidth="1"/>
    <col min="8982" max="8982" width="11.28515625" style="80" customWidth="1"/>
    <col min="8983" max="9216" width="9.140625" style="80"/>
    <col min="9217" max="9217" width="72.28515625" style="80" customWidth="1"/>
    <col min="9218" max="9218" width="13.85546875" style="80" customWidth="1"/>
    <col min="9219" max="9219" width="12.140625" style="80" customWidth="1"/>
    <col min="9220" max="9220" width="11" style="80" customWidth="1"/>
    <col min="9221" max="9221" width="14.140625" style="80" customWidth="1"/>
    <col min="9222" max="9222" width="11.85546875" style="80" customWidth="1"/>
    <col min="9223" max="9223" width="9.5703125" style="80" customWidth="1"/>
    <col min="9224" max="9224" width="14.7109375" style="80" customWidth="1"/>
    <col min="9225" max="9226" width="9.5703125" style="80" customWidth="1"/>
    <col min="9227" max="9227" width="14.28515625" style="80" customWidth="1"/>
    <col min="9228" max="9228" width="13.140625" style="80" customWidth="1"/>
    <col min="9229" max="9231" width="10.7109375" style="80" customWidth="1"/>
    <col min="9232" max="9232" width="9.140625" style="80"/>
    <col min="9233" max="9233" width="12.85546875" style="80" customWidth="1"/>
    <col min="9234" max="9234" width="23.42578125" style="80" customWidth="1"/>
    <col min="9235" max="9236" width="9.140625" style="80"/>
    <col min="9237" max="9237" width="10.5703125" style="80" bestFit="1" customWidth="1"/>
    <col min="9238" max="9238" width="11.28515625" style="80" customWidth="1"/>
    <col min="9239" max="9472" width="9.140625" style="80"/>
    <col min="9473" max="9473" width="72.28515625" style="80" customWidth="1"/>
    <col min="9474" max="9474" width="13.85546875" style="80" customWidth="1"/>
    <col min="9475" max="9475" width="12.140625" style="80" customWidth="1"/>
    <col min="9476" max="9476" width="11" style="80" customWidth="1"/>
    <col min="9477" max="9477" width="14.140625" style="80" customWidth="1"/>
    <col min="9478" max="9478" width="11.85546875" style="80" customWidth="1"/>
    <col min="9479" max="9479" width="9.5703125" style="80" customWidth="1"/>
    <col min="9480" max="9480" width="14.7109375" style="80" customWidth="1"/>
    <col min="9481" max="9482" width="9.5703125" style="80" customWidth="1"/>
    <col min="9483" max="9483" width="14.28515625" style="80" customWidth="1"/>
    <col min="9484" max="9484" width="13.140625" style="80" customWidth="1"/>
    <col min="9485" max="9487" width="10.7109375" style="80" customWidth="1"/>
    <col min="9488" max="9488" width="9.140625" style="80"/>
    <col min="9489" max="9489" width="12.85546875" style="80" customWidth="1"/>
    <col min="9490" max="9490" width="23.42578125" style="80" customWidth="1"/>
    <col min="9491" max="9492" width="9.140625" style="80"/>
    <col min="9493" max="9493" width="10.5703125" style="80" bestFit="1" customWidth="1"/>
    <col min="9494" max="9494" width="11.28515625" style="80" customWidth="1"/>
    <col min="9495" max="9728" width="9.140625" style="80"/>
    <col min="9729" max="9729" width="72.28515625" style="80" customWidth="1"/>
    <col min="9730" max="9730" width="13.85546875" style="80" customWidth="1"/>
    <col min="9731" max="9731" width="12.140625" style="80" customWidth="1"/>
    <col min="9732" max="9732" width="11" style="80" customWidth="1"/>
    <col min="9733" max="9733" width="14.140625" style="80" customWidth="1"/>
    <col min="9734" max="9734" width="11.85546875" style="80" customWidth="1"/>
    <col min="9735" max="9735" width="9.5703125" style="80" customWidth="1"/>
    <col min="9736" max="9736" width="14.7109375" style="80" customWidth="1"/>
    <col min="9737" max="9738" width="9.5703125" style="80" customWidth="1"/>
    <col min="9739" max="9739" width="14.28515625" style="80" customWidth="1"/>
    <col min="9740" max="9740" width="13.140625" style="80" customWidth="1"/>
    <col min="9741" max="9743" width="10.7109375" style="80" customWidth="1"/>
    <col min="9744" max="9744" width="9.140625" style="80"/>
    <col min="9745" max="9745" width="12.85546875" style="80" customWidth="1"/>
    <col min="9746" max="9746" width="23.42578125" style="80" customWidth="1"/>
    <col min="9747" max="9748" width="9.140625" style="80"/>
    <col min="9749" max="9749" width="10.5703125" style="80" bestFit="1" customWidth="1"/>
    <col min="9750" max="9750" width="11.28515625" style="80" customWidth="1"/>
    <col min="9751" max="9984" width="9.140625" style="80"/>
    <col min="9985" max="9985" width="72.28515625" style="80" customWidth="1"/>
    <col min="9986" max="9986" width="13.85546875" style="80" customWidth="1"/>
    <col min="9987" max="9987" width="12.140625" style="80" customWidth="1"/>
    <col min="9988" max="9988" width="11" style="80" customWidth="1"/>
    <col min="9989" max="9989" width="14.140625" style="80" customWidth="1"/>
    <col min="9990" max="9990" width="11.85546875" style="80" customWidth="1"/>
    <col min="9991" max="9991" width="9.5703125" style="80" customWidth="1"/>
    <col min="9992" max="9992" width="14.7109375" style="80" customWidth="1"/>
    <col min="9993" max="9994" width="9.5703125" style="80" customWidth="1"/>
    <col min="9995" max="9995" width="14.28515625" style="80" customWidth="1"/>
    <col min="9996" max="9996" width="13.140625" style="80" customWidth="1"/>
    <col min="9997" max="9999" width="10.7109375" style="80" customWidth="1"/>
    <col min="10000" max="10000" width="9.140625" style="80"/>
    <col min="10001" max="10001" width="12.85546875" style="80" customWidth="1"/>
    <col min="10002" max="10002" width="23.42578125" style="80" customWidth="1"/>
    <col min="10003" max="10004" width="9.140625" style="80"/>
    <col min="10005" max="10005" width="10.5703125" style="80" bestFit="1" customWidth="1"/>
    <col min="10006" max="10006" width="11.28515625" style="80" customWidth="1"/>
    <col min="10007" max="10240" width="9.140625" style="80"/>
    <col min="10241" max="10241" width="72.28515625" style="80" customWidth="1"/>
    <col min="10242" max="10242" width="13.85546875" style="80" customWidth="1"/>
    <col min="10243" max="10243" width="12.140625" style="80" customWidth="1"/>
    <col min="10244" max="10244" width="11" style="80" customWidth="1"/>
    <col min="10245" max="10245" width="14.140625" style="80" customWidth="1"/>
    <col min="10246" max="10246" width="11.85546875" style="80" customWidth="1"/>
    <col min="10247" max="10247" width="9.5703125" style="80" customWidth="1"/>
    <col min="10248" max="10248" width="14.7109375" style="80" customWidth="1"/>
    <col min="10249" max="10250" width="9.5703125" style="80" customWidth="1"/>
    <col min="10251" max="10251" width="14.28515625" style="80" customWidth="1"/>
    <col min="10252" max="10252" width="13.140625" style="80" customWidth="1"/>
    <col min="10253" max="10255" width="10.7109375" style="80" customWidth="1"/>
    <col min="10256" max="10256" width="9.140625" style="80"/>
    <col min="10257" max="10257" width="12.85546875" style="80" customWidth="1"/>
    <col min="10258" max="10258" width="23.42578125" style="80" customWidth="1"/>
    <col min="10259" max="10260" width="9.140625" style="80"/>
    <col min="10261" max="10261" width="10.5703125" style="80" bestFit="1" customWidth="1"/>
    <col min="10262" max="10262" width="11.28515625" style="80" customWidth="1"/>
    <col min="10263" max="10496" width="9.140625" style="80"/>
    <col min="10497" max="10497" width="72.28515625" style="80" customWidth="1"/>
    <col min="10498" max="10498" width="13.85546875" style="80" customWidth="1"/>
    <col min="10499" max="10499" width="12.140625" style="80" customWidth="1"/>
    <col min="10500" max="10500" width="11" style="80" customWidth="1"/>
    <col min="10501" max="10501" width="14.140625" style="80" customWidth="1"/>
    <col min="10502" max="10502" width="11.85546875" style="80" customWidth="1"/>
    <col min="10503" max="10503" width="9.5703125" style="80" customWidth="1"/>
    <col min="10504" max="10504" width="14.7109375" style="80" customWidth="1"/>
    <col min="10505" max="10506" width="9.5703125" style="80" customWidth="1"/>
    <col min="10507" max="10507" width="14.28515625" style="80" customWidth="1"/>
    <col min="10508" max="10508" width="13.140625" style="80" customWidth="1"/>
    <col min="10509" max="10511" width="10.7109375" style="80" customWidth="1"/>
    <col min="10512" max="10512" width="9.140625" style="80"/>
    <col min="10513" max="10513" width="12.85546875" style="80" customWidth="1"/>
    <col min="10514" max="10514" width="23.42578125" style="80" customWidth="1"/>
    <col min="10515" max="10516" width="9.140625" style="80"/>
    <col min="10517" max="10517" width="10.5703125" style="80" bestFit="1" customWidth="1"/>
    <col min="10518" max="10518" width="11.28515625" style="80" customWidth="1"/>
    <col min="10519" max="10752" width="9.140625" style="80"/>
    <col min="10753" max="10753" width="72.28515625" style="80" customWidth="1"/>
    <col min="10754" max="10754" width="13.85546875" style="80" customWidth="1"/>
    <col min="10755" max="10755" width="12.140625" style="80" customWidth="1"/>
    <col min="10756" max="10756" width="11" style="80" customWidth="1"/>
    <col min="10757" max="10757" width="14.140625" style="80" customWidth="1"/>
    <col min="10758" max="10758" width="11.85546875" style="80" customWidth="1"/>
    <col min="10759" max="10759" width="9.5703125" style="80" customWidth="1"/>
    <col min="10760" max="10760" width="14.7109375" style="80" customWidth="1"/>
    <col min="10761" max="10762" width="9.5703125" style="80" customWidth="1"/>
    <col min="10763" max="10763" width="14.28515625" style="80" customWidth="1"/>
    <col min="10764" max="10764" width="13.140625" style="80" customWidth="1"/>
    <col min="10765" max="10767" width="10.7109375" style="80" customWidth="1"/>
    <col min="10768" max="10768" width="9.140625" style="80"/>
    <col min="10769" max="10769" width="12.85546875" style="80" customWidth="1"/>
    <col min="10770" max="10770" width="23.42578125" style="80" customWidth="1"/>
    <col min="10771" max="10772" width="9.140625" style="80"/>
    <col min="10773" max="10773" width="10.5703125" style="80" bestFit="1" customWidth="1"/>
    <col min="10774" max="10774" width="11.28515625" style="80" customWidth="1"/>
    <col min="10775" max="11008" width="9.140625" style="80"/>
    <col min="11009" max="11009" width="72.28515625" style="80" customWidth="1"/>
    <col min="11010" max="11010" width="13.85546875" style="80" customWidth="1"/>
    <col min="11011" max="11011" width="12.140625" style="80" customWidth="1"/>
    <col min="11012" max="11012" width="11" style="80" customWidth="1"/>
    <col min="11013" max="11013" width="14.140625" style="80" customWidth="1"/>
    <col min="11014" max="11014" width="11.85546875" style="80" customWidth="1"/>
    <col min="11015" max="11015" width="9.5703125" style="80" customWidth="1"/>
    <col min="11016" max="11016" width="14.7109375" style="80" customWidth="1"/>
    <col min="11017" max="11018" width="9.5703125" style="80" customWidth="1"/>
    <col min="11019" max="11019" width="14.28515625" style="80" customWidth="1"/>
    <col min="11020" max="11020" width="13.140625" style="80" customWidth="1"/>
    <col min="11021" max="11023" width="10.7109375" style="80" customWidth="1"/>
    <col min="11024" max="11024" width="9.140625" style="80"/>
    <col min="11025" max="11025" width="12.85546875" style="80" customWidth="1"/>
    <col min="11026" max="11026" width="23.42578125" style="80" customWidth="1"/>
    <col min="11027" max="11028" width="9.140625" style="80"/>
    <col min="11029" max="11029" width="10.5703125" style="80" bestFit="1" customWidth="1"/>
    <col min="11030" max="11030" width="11.28515625" style="80" customWidth="1"/>
    <col min="11031" max="11264" width="9.140625" style="80"/>
    <col min="11265" max="11265" width="72.28515625" style="80" customWidth="1"/>
    <col min="11266" max="11266" width="13.85546875" style="80" customWidth="1"/>
    <col min="11267" max="11267" width="12.140625" style="80" customWidth="1"/>
    <col min="11268" max="11268" width="11" style="80" customWidth="1"/>
    <col min="11269" max="11269" width="14.140625" style="80" customWidth="1"/>
    <col min="11270" max="11270" width="11.85546875" style="80" customWidth="1"/>
    <col min="11271" max="11271" width="9.5703125" style="80" customWidth="1"/>
    <col min="11272" max="11272" width="14.7109375" style="80" customWidth="1"/>
    <col min="11273" max="11274" width="9.5703125" style="80" customWidth="1"/>
    <col min="11275" max="11275" width="14.28515625" style="80" customWidth="1"/>
    <col min="11276" max="11276" width="13.140625" style="80" customWidth="1"/>
    <col min="11277" max="11279" width="10.7109375" style="80" customWidth="1"/>
    <col min="11280" max="11280" width="9.140625" style="80"/>
    <col min="11281" max="11281" width="12.85546875" style="80" customWidth="1"/>
    <col min="11282" max="11282" width="23.42578125" style="80" customWidth="1"/>
    <col min="11283" max="11284" width="9.140625" style="80"/>
    <col min="11285" max="11285" width="10.5703125" style="80" bestFit="1" customWidth="1"/>
    <col min="11286" max="11286" width="11.28515625" style="80" customWidth="1"/>
    <col min="11287" max="11520" width="9.140625" style="80"/>
    <col min="11521" max="11521" width="72.28515625" style="80" customWidth="1"/>
    <col min="11522" max="11522" width="13.85546875" style="80" customWidth="1"/>
    <col min="11523" max="11523" width="12.140625" style="80" customWidth="1"/>
    <col min="11524" max="11524" width="11" style="80" customWidth="1"/>
    <col min="11525" max="11525" width="14.140625" style="80" customWidth="1"/>
    <col min="11526" max="11526" width="11.85546875" style="80" customWidth="1"/>
    <col min="11527" max="11527" width="9.5703125" style="80" customWidth="1"/>
    <col min="11528" max="11528" width="14.7109375" style="80" customWidth="1"/>
    <col min="11529" max="11530" width="9.5703125" style="80" customWidth="1"/>
    <col min="11531" max="11531" width="14.28515625" style="80" customWidth="1"/>
    <col min="11532" max="11532" width="13.140625" style="80" customWidth="1"/>
    <col min="11533" max="11535" width="10.7109375" style="80" customWidth="1"/>
    <col min="11536" max="11536" width="9.140625" style="80"/>
    <col min="11537" max="11537" width="12.85546875" style="80" customWidth="1"/>
    <col min="11538" max="11538" width="23.42578125" style="80" customWidth="1"/>
    <col min="11539" max="11540" width="9.140625" style="80"/>
    <col min="11541" max="11541" width="10.5703125" style="80" bestFit="1" customWidth="1"/>
    <col min="11542" max="11542" width="11.28515625" style="80" customWidth="1"/>
    <col min="11543" max="11776" width="9.140625" style="80"/>
    <col min="11777" max="11777" width="72.28515625" style="80" customWidth="1"/>
    <col min="11778" max="11778" width="13.85546875" style="80" customWidth="1"/>
    <col min="11779" max="11779" width="12.140625" style="80" customWidth="1"/>
    <col min="11780" max="11780" width="11" style="80" customWidth="1"/>
    <col min="11781" max="11781" width="14.140625" style="80" customWidth="1"/>
    <col min="11782" max="11782" width="11.85546875" style="80" customWidth="1"/>
    <col min="11783" max="11783" width="9.5703125" style="80" customWidth="1"/>
    <col min="11784" max="11784" width="14.7109375" style="80" customWidth="1"/>
    <col min="11785" max="11786" width="9.5703125" style="80" customWidth="1"/>
    <col min="11787" max="11787" width="14.28515625" style="80" customWidth="1"/>
    <col min="11788" max="11788" width="13.140625" style="80" customWidth="1"/>
    <col min="11789" max="11791" width="10.7109375" style="80" customWidth="1"/>
    <col min="11792" max="11792" width="9.140625" style="80"/>
    <col min="11793" max="11793" width="12.85546875" style="80" customWidth="1"/>
    <col min="11794" max="11794" width="23.42578125" style="80" customWidth="1"/>
    <col min="11795" max="11796" width="9.140625" style="80"/>
    <col min="11797" max="11797" width="10.5703125" style="80" bestFit="1" customWidth="1"/>
    <col min="11798" max="11798" width="11.28515625" style="80" customWidth="1"/>
    <col min="11799" max="12032" width="9.140625" style="80"/>
    <col min="12033" max="12033" width="72.28515625" style="80" customWidth="1"/>
    <col min="12034" max="12034" width="13.85546875" style="80" customWidth="1"/>
    <col min="12035" max="12035" width="12.140625" style="80" customWidth="1"/>
    <col min="12036" max="12036" width="11" style="80" customWidth="1"/>
    <col min="12037" max="12037" width="14.140625" style="80" customWidth="1"/>
    <col min="12038" max="12038" width="11.85546875" style="80" customWidth="1"/>
    <col min="12039" max="12039" width="9.5703125" style="80" customWidth="1"/>
    <col min="12040" max="12040" width="14.7109375" style="80" customWidth="1"/>
    <col min="12041" max="12042" width="9.5703125" style="80" customWidth="1"/>
    <col min="12043" max="12043" width="14.28515625" style="80" customWidth="1"/>
    <col min="12044" max="12044" width="13.140625" style="80" customWidth="1"/>
    <col min="12045" max="12047" width="10.7109375" style="80" customWidth="1"/>
    <col min="12048" max="12048" width="9.140625" style="80"/>
    <col min="12049" max="12049" width="12.85546875" style="80" customWidth="1"/>
    <col min="12050" max="12050" width="23.42578125" style="80" customWidth="1"/>
    <col min="12051" max="12052" width="9.140625" style="80"/>
    <col min="12053" max="12053" width="10.5703125" style="80" bestFit="1" customWidth="1"/>
    <col min="12054" max="12054" width="11.28515625" style="80" customWidth="1"/>
    <col min="12055" max="12288" width="9.140625" style="80"/>
    <col min="12289" max="12289" width="72.28515625" style="80" customWidth="1"/>
    <col min="12290" max="12290" width="13.85546875" style="80" customWidth="1"/>
    <col min="12291" max="12291" width="12.140625" style="80" customWidth="1"/>
    <col min="12292" max="12292" width="11" style="80" customWidth="1"/>
    <col min="12293" max="12293" width="14.140625" style="80" customWidth="1"/>
    <col min="12294" max="12294" width="11.85546875" style="80" customWidth="1"/>
    <col min="12295" max="12295" width="9.5703125" style="80" customWidth="1"/>
    <col min="12296" max="12296" width="14.7109375" style="80" customWidth="1"/>
    <col min="12297" max="12298" width="9.5703125" style="80" customWidth="1"/>
    <col min="12299" max="12299" width="14.28515625" style="80" customWidth="1"/>
    <col min="12300" max="12300" width="13.140625" style="80" customWidth="1"/>
    <col min="12301" max="12303" width="10.7109375" style="80" customWidth="1"/>
    <col min="12304" max="12304" width="9.140625" style="80"/>
    <col min="12305" max="12305" width="12.85546875" style="80" customWidth="1"/>
    <col min="12306" max="12306" width="23.42578125" style="80" customWidth="1"/>
    <col min="12307" max="12308" width="9.140625" style="80"/>
    <col min="12309" max="12309" width="10.5703125" style="80" bestFit="1" customWidth="1"/>
    <col min="12310" max="12310" width="11.28515625" style="80" customWidth="1"/>
    <col min="12311" max="12544" width="9.140625" style="80"/>
    <col min="12545" max="12545" width="72.28515625" style="80" customWidth="1"/>
    <col min="12546" max="12546" width="13.85546875" style="80" customWidth="1"/>
    <col min="12547" max="12547" width="12.140625" style="80" customWidth="1"/>
    <col min="12548" max="12548" width="11" style="80" customWidth="1"/>
    <col min="12549" max="12549" width="14.140625" style="80" customWidth="1"/>
    <col min="12550" max="12550" width="11.85546875" style="80" customWidth="1"/>
    <col min="12551" max="12551" width="9.5703125" style="80" customWidth="1"/>
    <col min="12552" max="12552" width="14.7109375" style="80" customWidth="1"/>
    <col min="12553" max="12554" width="9.5703125" style="80" customWidth="1"/>
    <col min="12555" max="12555" width="14.28515625" style="80" customWidth="1"/>
    <col min="12556" max="12556" width="13.140625" style="80" customWidth="1"/>
    <col min="12557" max="12559" width="10.7109375" style="80" customWidth="1"/>
    <col min="12560" max="12560" width="9.140625" style="80"/>
    <col min="12561" max="12561" width="12.85546875" style="80" customWidth="1"/>
    <col min="12562" max="12562" width="23.42578125" style="80" customWidth="1"/>
    <col min="12563" max="12564" width="9.140625" style="80"/>
    <col min="12565" max="12565" width="10.5703125" style="80" bestFit="1" customWidth="1"/>
    <col min="12566" max="12566" width="11.28515625" style="80" customWidth="1"/>
    <col min="12567" max="12800" width="9.140625" style="80"/>
    <col min="12801" max="12801" width="72.28515625" style="80" customWidth="1"/>
    <col min="12802" max="12802" width="13.85546875" style="80" customWidth="1"/>
    <col min="12803" max="12803" width="12.140625" style="80" customWidth="1"/>
    <col min="12804" max="12804" width="11" style="80" customWidth="1"/>
    <col min="12805" max="12805" width="14.140625" style="80" customWidth="1"/>
    <col min="12806" max="12806" width="11.85546875" style="80" customWidth="1"/>
    <col min="12807" max="12807" width="9.5703125" style="80" customWidth="1"/>
    <col min="12808" max="12808" width="14.7109375" style="80" customWidth="1"/>
    <col min="12809" max="12810" width="9.5703125" style="80" customWidth="1"/>
    <col min="12811" max="12811" width="14.28515625" style="80" customWidth="1"/>
    <col min="12812" max="12812" width="13.140625" style="80" customWidth="1"/>
    <col min="12813" max="12815" width="10.7109375" style="80" customWidth="1"/>
    <col min="12816" max="12816" width="9.140625" style="80"/>
    <col min="12817" max="12817" width="12.85546875" style="80" customWidth="1"/>
    <col min="12818" max="12818" width="23.42578125" style="80" customWidth="1"/>
    <col min="12819" max="12820" width="9.140625" style="80"/>
    <col min="12821" max="12821" width="10.5703125" style="80" bestFit="1" customWidth="1"/>
    <col min="12822" max="12822" width="11.28515625" style="80" customWidth="1"/>
    <col min="12823" max="13056" width="9.140625" style="80"/>
    <col min="13057" max="13057" width="72.28515625" style="80" customWidth="1"/>
    <col min="13058" max="13058" width="13.85546875" style="80" customWidth="1"/>
    <col min="13059" max="13059" width="12.140625" style="80" customWidth="1"/>
    <col min="13060" max="13060" width="11" style="80" customWidth="1"/>
    <col min="13061" max="13061" width="14.140625" style="80" customWidth="1"/>
    <col min="13062" max="13062" width="11.85546875" style="80" customWidth="1"/>
    <col min="13063" max="13063" width="9.5703125" style="80" customWidth="1"/>
    <col min="13064" max="13064" width="14.7109375" style="80" customWidth="1"/>
    <col min="13065" max="13066" width="9.5703125" style="80" customWidth="1"/>
    <col min="13067" max="13067" width="14.28515625" style="80" customWidth="1"/>
    <col min="13068" max="13068" width="13.140625" style="80" customWidth="1"/>
    <col min="13069" max="13071" width="10.7109375" style="80" customWidth="1"/>
    <col min="13072" max="13072" width="9.140625" style="80"/>
    <col min="13073" max="13073" width="12.85546875" style="80" customWidth="1"/>
    <col min="13074" max="13074" width="23.42578125" style="80" customWidth="1"/>
    <col min="13075" max="13076" width="9.140625" style="80"/>
    <col min="13077" max="13077" width="10.5703125" style="80" bestFit="1" customWidth="1"/>
    <col min="13078" max="13078" width="11.28515625" style="80" customWidth="1"/>
    <col min="13079" max="13312" width="9.140625" style="80"/>
    <col min="13313" max="13313" width="72.28515625" style="80" customWidth="1"/>
    <col min="13314" max="13314" width="13.85546875" style="80" customWidth="1"/>
    <col min="13315" max="13315" width="12.140625" style="80" customWidth="1"/>
    <col min="13316" max="13316" width="11" style="80" customWidth="1"/>
    <col min="13317" max="13317" width="14.140625" style="80" customWidth="1"/>
    <col min="13318" max="13318" width="11.85546875" style="80" customWidth="1"/>
    <col min="13319" max="13319" width="9.5703125" style="80" customWidth="1"/>
    <col min="13320" max="13320" width="14.7109375" style="80" customWidth="1"/>
    <col min="13321" max="13322" width="9.5703125" style="80" customWidth="1"/>
    <col min="13323" max="13323" width="14.28515625" style="80" customWidth="1"/>
    <col min="13324" max="13324" width="13.140625" style="80" customWidth="1"/>
    <col min="13325" max="13327" width="10.7109375" style="80" customWidth="1"/>
    <col min="13328" max="13328" width="9.140625" style="80"/>
    <col min="13329" max="13329" width="12.85546875" style="80" customWidth="1"/>
    <col min="13330" max="13330" width="23.42578125" style="80" customWidth="1"/>
    <col min="13331" max="13332" width="9.140625" style="80"/>
    <col min="13333" max="13333" width="10.5703125" style="80" bestFit="1" customWidth="1"/>
    <col min="13334" max="13334" width="11.28515625" style="80" customWidth="1"/>
    <col min="13335" max="13568" width="9.140625" style="80"/>
    <col min="13569" max="13569" width="72.28515625" style="80" customWidth="1"/>
    <col min="13570" max="13570" width="13.85546875" style="80" customWidth="1"/>
    <col min="13571" max="13571" width="12.140625" style="80" customWidth="1"/>
    <col min="13572" max="13572" width="11" style="80" customWidth="1"/>
    <col min="13573" max="13573" width="14.140625" style="80" customWidth="1"/>
    <col min="13574" max="13574" width="11.85546875" style="80" customWidth="1"/>
    <col min="13575" max="13575" width="9.5703125" style="80" customWidth="1"/>
    <col min="13576" max="13576" width="14.7109375" style="80" customWidth="1"/>
    <col min="13577" max="13578" width="9.5703125" style="80" customWidth="1"/>
    <col min="13579" max="13579" width="14.28515625" style="80" customWidth="1"/>
    <col min="13580" max="13580" width="13.140625" style="80" customWidth="1"/>
    <col min="13581" max="13583" width="10.7109375" style="80" customWidth="1"/>
    <col min="13584" max="13584" width="9.140625" style="80"/>
    <col min="13585" max="13585" width="12.85546875" style="80" customWidth="1"/>
    <col min="13586" max="13586" width="23.42578125" style="80" customWidth="1"/>
    <col min="13587" max="13588" width="9.140625" style="80"/>
    <col min="13589" max="13589" width="10.5703125" style="80" bestFit="1" customWidth="1"/>
    <col min="13590" max="13590" width="11.28515625" style="80" customWidth="1"/>
    <col min="13591" max="13824" width="9.140625" style="80"/>
    <col min="13825" max="13825" width="72.28515625" style="80" customWidth="1"/>
    <col min="13826" max="13826" width="13.85546875" style="80" customWidth="1"/>
    <col min="13827" max="13827" width="12.140625" style="80" customWidth="1"/>
    <col min="13828" max="13828" width="11" style="80" customWidth="1"/>
    <col min="13829" max="13829" width="14.140625" style="80" customWidth="1"/>
    <col min="13830" max="13830" width="11.85546875" style="80" customWidth="1"/>
    <col min="13831" max="13831" width="9.5703125" style="80" customWidth="1"/>
    <col min="13832" max="13832" width="14.7109375" style="80" customWidth="1"/>
    <col min="13833" max="13834" width="9.5703125" style="80" customWidth="1"/>
    <col min="13835" max="13835" width="14.28515625" style="80" customWidth="1"/>
    <col min="13836" max="13836" width="13.140625" style="80" customWidth="1"/>
    <col min="13837" max="13839" width="10.7109375" style="80" customWidth="1"/>
    <col min="13840" max="13840" width="9.140625" style="80"/>
    <col min="13841" max="13841" width="12.85546875" style="80" customWidth="1"/>
    <col min="13842" max="13842" width="23.42578125" style="80" customWidth="1"/>
    <col min="13843" max="13844" width="9.140625" style="80"/>
    <col min="13845" max="13845" width="10.5703125" style="80" bestFit="1" customWidth="1"/>
    <col min="13846" max="13846" width="11.28515625" style="80" customWidth="1"/>
    <col min="13847" max="14080" width="9.140625" style="80"/>
    <col min="14081" max="14081" width="72.28515625" style="80" customWidth="1"/>
    <col min="14082" max="14082" width="13.85546875" style="80" customWidth="1"/>
    <col min="14083" max="14083" width="12.140625" style="80" customWidth="1"/>
    <col min="14084" max="14084" width="11" style="80" customWidth="1"/>
    <col min="14085" max="14085" width="14.140625" style="80" customWidth="1"/>
    <col min="14086" max="14086" width="11.85546875" style="80" customWidth="1"/>
    <col min="14087" max="14087" width="9.5703125" style="80" customWidth="1"/>
    <col min="14088" max="14088" width="14.7109375" style="80" customWidth="1"/>
    <col min="14089" max="14090" width="9.5703125" style="80" customWidth="1"/>
    <col min="14091" max="14091" width="14.28515625" style="80" customWidth="1"/>
    <col min="14092" max="14092" width="13.140625" style="80" customWidth="1"/>
    <col min="14093" max="14095" width="10.7109375" style="80" customWidth="1"/>
    <col min="14096" max="14096" width="9.140625" style="80"/>
    <col min="14097" max="14097" width="12.85546875" style="80" customWidth="1"/>
    <col min="14098" max="14098" width="23.42578125" style="80" customWidth="1"/>
    <col min="14099" max="14100" width="9.140625" style="80"/>
    <col min="14101" max="14101" width="10.5703125" style="80" bestFit="1" customWidth="1"/>
    <col min="14102" max="14102" width="11.28515625" style="80" customWidth="1"/>
    <col min="14103" max="14336" width="9.140625" style="80"/>
    <col min="14337" max="14337" width="72.28515625" style="80" customWidth="1"/>
    <col min="14338" max="14338" width="13.85546875" style="80" customWidth="1"/>
    <col min="14339" max="14339" width="12.140625" style="80" customWidth="1"/>
    <col min="14340" max="14340" width="11" style="80" customWidth="1"/>
    <col min="14341" max="14341" width="14.140625" style="80" customWidth="1"/>
    <col min="14342" max="14342" width="11.85546875" style="80" customWidth="1"/>
    <col min="14343" max="14343" width="9.5703125" style="80" customWidth="1"/>
    <col min="14344" max="14344" width="14.7109375" style="80" customWidth="1"/>
    <col min="14345" max="14346" width="9.5703125" style="80" customWidth="1"/>
    <col min="14347" max="14347" width="14.28515625" style="80" customWidth="1"/>
    <col min="14348" max="14348" width="13.140625" style="80" customWidth="1"/>
    <col min="14349" max="14351" width="10.7109375" style="80" customWidth="1"/>
    <col min="14352" max="14352" width="9.140625" style="80"/>
    <col min="14353" max="14353" width="12.85546875" style="80" customWidth="1"/>
    <col min="14354" max="14354" width="23.42578125" style="80" customWidth="1"/>
    <col min="14355" max="14356" width="9.140625" style="80"/>
    <col min="14357" max="14357" width="10.5703125" style="80" bestFit="1" customWidth="1"/>
    <col min="14358" max="14358" width="11.28515625" style="80" customWidth="1"/>
    <col min="14359" max="14592" width="9.140625" style="80"/>
    <col min="14593" max="14593" width="72.28515625" style="80" customWidth="1"/>
    <col min="14594" max="14594" width="13.85546875" style="80" customWidth="1"/>
    <col min="14595" max="14595" width="12.140625" style="80" customWidth="1"/>
    <col min="14596" max="14596" width="11" style="80" customWidth="1"/>
    <col min="14597" max="14597" width="14.140625" style="80" customWidth="1"/>
    <col min="14598" max="14598" width="11.85546875" style="80" customWidth="1"/>
    <col min="14599" max="14599" width="9.5703125" style="80" customWidth="1"/>
    <col min="14600" max="14600" width="14.7109375" style="80" customWidth="1"/>
    <col min="14601" max="14602" width="9.5703125" style="80" customWidth="1"/>
    <col min="14603" max="14603" width="14.28515625" style="80" customWidth="1"/>
    <col min="14604" max="14604" width="13.140625" style="80" customWidth="1"/>
    <col min="14605" max="14607" width="10.7109375" style="80" customWidth="1"/>
    <col min="14608" max="14608" width="9.140625" style="80"/>
    <col min="14609" max="14609" width="12.85546875" style="80" customWidth="1"/>
    <col min="14610" max="14610" width="23.42578125" style="80" customWidth="1"/>
    <col min="14611" max="14612" width="9.140625" style="80"/>
    <col min="14613" max="14613" width="10.5703125" style="80" bestFit="1" customWidth="1"/>
    <col min="14614" max="14614" width="11.28515625" style="80" customWidth="1"/>
    <col min="14615" max="14848" width="9.140625" style="80"/>
    <col min="14849" max="14849" width="72.28515625" style="80" customWidth="1"/>
    <col min="14850" max="14850" width="13.85546875" style="80" customWidth="1"/>
    <col min="14851" max="14851" width="12.140625" style="80" customWidth="1"/>
    <col min="14852" max="14852" width="11" style="80" customWidth="1"/>
    <col min="14853" max="14853" width="14.140625" style="80" customWidth="1"/>
    <col min="14854" max="14854" width="11.85546875" style="80" customWidth="1"/>
    <col min="14855" max="14855" width="9.5703125" style="80" customWidth="1"/>
    <col min="14856" max="14856" width="14.7109375" style="80" customWidth="1"/>
    <col min="14857" max="14858" width="9.5703125" style="80" customWidth="1"/>
    <col min="14859" max="14859" width="14.28515625" style="80" customWidth="1"/>
    <col min="14860" max="14860" width="13.140625" style="80" customWidth="1"/>
    <col min="14861" max="14863" width="10.7109375" style="80" customWidth="1"/>
    <col min="14864" max="14864" width="9.140625" style="80"/>
    <col min="14865" max="14865" width="12.85546875" style="80" customWidth="1"/>
    <col min="14866" max="14866" width="23.42578125" style="80" customWidth="1"/>
    <col min="14867" max="14868" width="9.140625" style="80"/>
    <col min="14869" max="14869" width="10.5703125" style="80" bestFit="1" customWidth="1"/>
    <col min="14870" max="14870" width="11.28515625" style="80" customWidth="1"/>
    <col min="14871" max="15104" width="9.140625" style="80"/>
    <col min="15105" max="15105" width="72.28515625" style="80" customWidth="1"/>
    <col min="15106" max="15106" width="13.85546875" style="80" customWidth="1"/>
    <col min="15107" max="15107" width="12.140625" style="80" customWidth="1"/>
    <col min="15108" max="15108" width="11" style="80" customWidth="1"/>
    <col min="15109" max="15109" width="14.140625" style="80" customWidth="1"/>
    <col min="15110" max="15110" width="11.85546875" style="80" customWidth="1"/>
    <col min="15111" max="15111" width="9.5703125" style="80" customWidth="1"/>
    <col min="15112" max="15112" width="14.7109375" style="80" customWidth="1"/>
    <col min="15113" max="15114" width="9.5703125" style="80" customWidth="1"/>
    <col min="15115" max="15115" width="14.28515625" style="80" customWidth="1"/>
    <col min="15116" max="15116" width="13.140625" style="80" customWidth="1"/>
    <col min="15117" max="15119" width="10.7109375" style="80" customWidth="1"/>
    <col min="15120" max="15120" width="9.140625" style="80"/>
    <col min="15121" max="15121" width="12.85546875" style="80" customWidth="1"/>
    <col min="15122" max="15122" width="23.42578125" style="80" customWidth="1"/>
    <col min="15123" max="15124" width="9.140625" style="80"/>
    <col min="15125" max="15125" width="10.5703125" style="80" bestFit="1" customWidth="1"/>
    <col min="15126" max="15126" width="11.28515625" style="80" customWidth="1"/>
    <col min="15127" max="15360" width="9.140625" style="80"/>
    <col min="15361" max="15361" width="72.28515625" style="80" customWidth="1"/>
    <col min="15362" max="15362" width="13.85546875" style="80" customWidth="1"/>
    <col min="15363" max="15363" width="12.140625" style="80" customWidth="1"/>
    <col min="15364" max="15364" width="11" style="80" customWidth="1"/>
    <col min="15365" max="15365" width="14.140625" style="80" customWidth="1"/>
    <col min="15366" max="15366" width="11.85546875" style="80" customWidth="1"/>
    <col min="15367" max="15367" width="9.5703125" style="80" customWidth="1"/>
    <col min="15368" max="15368" width="14.7109375" style="80" customWidth="1"/>
    <col min="15369" max="15370" width="9.5703125" style="80" customWidth="1"/>
    <col min="15371" max="15371" width="14.28515625" style="80" customWidth="1"/>
    <col min="15372" max="15372" width="13.140625" style="80" customWidth="1"/>
    <col min="15373" max="15375" width="10.7109375" style="80" customWidth="1"/>
    <col min="15376" max="15376" width="9.140625" style="80"/>
    <col min="15377" max="15377" width="12.85546875" style="80" customWidth="1"/>
    <col min="15378" max="15378" width="23.42578125" style="80" customWidth="1"/>
    <col min="15379" max="15380" width="9.140625" style="80"/>
    <col min="15381" max="15381" width="10.5703125" style="80" bestFit="1" customWidth="1"/>
    <col min="15382" max="15382" width="11.28515625" style="80" customWidth="1"/>
    <col min="15383" max="15616" width="9.140625" style="80"/>
    <col min="15617" max="15617" width="72.28515625" style="80" customWidth="1"/>
    <col min="15618" max="15618" width="13.85546875" style="80" customWidth="1"/>
    <col min="15619" max="15619" width="12.140625" style="80" customWidth="1"/>
    <col min="15620" max="15620" width="11" style="80" customWidth="1"/>
    <col min="15621" max="15621" width="14.140625" style="80" customWidth="1"/>
    <col min="15622" max="15622" width="11.85546875" style="80" customWidth="1"/>
    <col min="15623" max="15623" width="9.5703125" style="80" customWidth="1"/>
    <col min="15624" max="15624" width="14.7109375" style="80" customWidth="1"/>
    <col min="15625" max="15626" width="9.5703125" style="80" customWidth="1"/>
    <col min="15627" max="15627" width="14.28515625" style="80" customWidth="1"/>
    <col min="15628" max="15628" width="13.140625" style="80" customWidth="1"/>
    <col min="15629" max="15631" width="10.7109375" style="80" customWidth="1"/>
    <col min="15632" max="15632" width="9.140625" style="80"/>
    <col min="15633" max="15633" width="12.85546875" style="80" customWidth="1"/>
    <col min="15634" max="15634" width="23.42578125" style="80" customWidth="1"/>
    <col min="15635" max="15636" width="9.140625" style="80"/>
    <col min="15637" max="15637" width="10.5703125" style="80" bestFit="1" customWidth="1"/>
    <col min="15638" max="15638" width="11.28515625" style="80" customWidth="1"/>
    <col min="15639" max="15872" width="9.140625" style="80"/>
    <col min="15873" max="15873" width="72.28515625" style="80" customWidth="1"/>
    <col min="15874" max="15874" width="13.85546875" style="80" customWidth="1"/>
    <col min="15875" max="15875" width="12.140625" style="80" customWidth="1"/>
    <col min="15876" max="15876" width="11" style="80" customWidth="1"/>
    <col min="15877" max="15877" width="14.140625" style="80" customWidth="1"/>
    <col min="15878" max="15878" width="11.85546875" style="80" customWidth="1"/>
    <col min="15879" max="15879" width="9.5703125" style="80" customWidth="1"/>
    <col min="15880" max="15880" width="14.7109375" style="80" customWidth="1"/>
    <col min="15881" max="15882" width="9.5703125" style="80" customWidth="1"/>
    <col min="15883" max="15883" width="14.28515625" style="80" customWidth="1"/>
    <col min="15884" max="15884" width="13.140625" style="80" customWidth="1"/>
    <col min="15885" max="15887" width="10.7109375" style="80" customWidth="1"/>
    <col min="15888" max="15888" width="9.140625" style="80"/>
    <col min="15889" max="15889" width="12.85546875" style="80" customWidth="1"/>
    <col min="15890" max="15890" width="23.42578125" style="80" customWidth="1"/>
    <col min="15891" max="15892" width="9.140625" style="80"/>
    <col min="15893" max="15893" width="10.5703125" style="80" bestFit="1" customWidth="1"/>
    <col min="15894" max="15894" width="11.28515625" style="80" customWidth="1"/>
    <col min="15895" max="16128" width="9.140625" style="80"/>
    <col min="16129" max="16129" width="72.28515625" style="80" customWidth="1"/>
    <col min="16130" max="16130" width="13.85546875" style="80" customWidth="1"/>
    <col min="16131" max="16131" width="12.140625" style="80" customWidth="1"/>
    <col min="16132" max="16132" width="11" style="80" customWidth="1"/>
    <col min="16133" max="16133" width="14.140625" style="80" customWidth="1"/>
    <col min="16134" max="16134" width="11.85546875" style="80" customWidth="1"/>
    <col min="16135" max="16135" width="9.5703125" style="80" customWidth="1"/>
    <col min="16136" max="16136" width="14.7109375" style="80" customWidth="1"/>
    <col min="16137" max="16138" width="9.5703125" style="80" customWidth="1"/>
    <col min="16139" max="16139" width="14.28515625" style="80" customWidth="1"/>
    <col min="16140" max="16140" width="13.140625" style="80" customWidth="1"/>
    <col min="16141" max="16143" width="10.7109375" style="80" customWidth="1"/>
    <col min="16144" max="16144" width="9.140625" style="80"/>
    <col min="16145" max="16145" width="12.85546875" style="80" customWidth="1"/>
    <col min="16146" max="16146" width="23.42578125" style="80" customWidth="1"/>
    <col min="16147" max="16148" width="9.140625" style="80"/>
    <col min="16149" max="16149" width="10.5703125" style="80" bestFit="1" customWidth="1"/>
    <col min="16150" max="16150" width="11.28515625" style="80" customWidth="1"/>
    <col min="16151" max="16384" width="9.140625" style="80"/>
  </cols>
  <sheetData>
    <row r="1" spans="1:20" ht="25.5" customHeight="1">
      <c r="A1" s="5485"/>
      <c r="B1" s="5485"/>
      <c r="C1" s="5485"/>
      <c r="D1" s="5485"/>
      <c r="E1" s="5485"/>
      <c r="F1" s="5485"/>
      <c r="G1" s="5485"/>
      <c r="H1" s="5485"/>
      <c r="I1" s="5485"/>
      <c r="J1" s="5485"/>
      <c r="K1" s="5485"/>
      <c r="L1" s="5485"/>
      <c r="M1" s="5485"/>
      <c r="N1" s="5485"/>
      <c r="O1" s="5485"/>
      <c r="P1" s="5485"/>
      <c r="Q1" s="5485"/>
      <c r="R1" s="5485"/>
      <c r="S1" s="5485"/>
      <c r="T1" s="5485"/>
    </row>
    <row r="2" spans="1:20" ht="25.5" customHeight="1">
      <c r="A2" s="5485" t="s">
        <v>21</v>
      </c>
      <c r="B2" s="5485"/>
      <c r="C2" s="5485"/>
      <c r="D2" s="5485"/>
      <c r="E2" s="5485"/>
      <c r="F2" s="5485"/>
      <c r="G2" s="5485"/>
      <c r="H2" s="5485"/>
      <c r="I2" s="5485"/>
      <c r="J2" s="5485"/>
      <c r="K2" s="5485"/>
      <c r="L2" s="5485"/>
      <c r="M2" s="5485"/>
      <c r="N2" s="5485"/>
      <c r="O2" s="5485"/>
      <c r="P2" s="5485"/>
    </row>
    <row r="3" spans="1:20" ht="25.5" customHeight="1">
      <c r="A3" s="5485" t="s">
        <v>390</v>
      </c>
      <c r="B3" s="5485"/>
      <c r="C3" s="5485"/>
      <c r="D3" s="5485"/>
      <c r="E3" s="5485"/>
      <c r="F3" s="5485"/>
      <c r="G3" s="5485"/>
      <c r="H3" s="5485"/>
      <c r="I3" s="5485"/>
      <c r="J3" s="5485"/>
      <c r="K3" s="5485"/>
      <c r="L3" s="5485"/>
      <c r="M3" s="5485"/>
      <c r="N3" s="3213"/>
      <c r="O3" s="3213"/>
    </row>
    <row r="4" spans="1:20" ht="26.25" thickBot="1">
      <c r="A4" s="612"/>
    </row>
    <row r="5" spans="1:20" ht="27" customHeight="1" thickBot="1">
      <c r="A5" s="5508" t="s">
        <v>1</v>
      </c>
      <c r="B5" s="5517" t="s">
        <v>36</v>
      </c>
      <c r="C5" s="5518"/>
      <c r="D5" s="5519"/>
      <c r="E5" s="5517" t="s">
        <v>37</v>
      </c>
      <c r="F5" s="5518"/>
      <c r="G5" s="5519"/>
      <c r="H5" s="5517" t="s">
        <v>45</v>
      </c>
      <c r="I5" s="5518"/>
      <c r="J5" s="5519"/>
      <c r="K5" s="5511" t="s">
        <v>38</v>
      </c>
      <c r="L5" s="5512"/>
      <c r="M5" s="5513"/>
      <c r="N5" s="756"/>
      <c r="O5" s="756"/>
    </row>
    <row r="6" spans="1:20" ht="27" customHeight="1" thickBot="1">
      <c r="A6" s="5509"/>
      <c r="B6" s="5504" t="s">
        <v>39</v>
      </c>
      <c r="C6" s="5505"/>
      <c r="D6" s="5506"/>
      <c r="E6" s="5504" t="s">
        <v>39</v>
      </c>
      <c r="F6" s="5505"/>
      <c r="G6" s="5506"/>
      <c r="H6" s="5504" t="s">
        <v>39</v>
      </c>
      <c r="I6" s="5505"/>
      <c r="J6" s="5506"/>
      <c r="K6" s="5514"/>
      <c r="L6" s="5515"/>
      <c r="M6" s="5516"/>
      <c r="N6" s="756"/>
      <c r="O6" s="756"/>
    </row>
    <row r="7" spans="1:20" ht="93" customHeight="1" thickBot="1">
      <c r="A7" s="5510"/>
      <c r="B7" s="3317" t="s">
        <v>7</v>
      </c>
      <c r="C7" s="3318" t="s">
        <v>8</v>
      </c>
      <c r="D7" s="3319" t="s">
        <v>9</v>
      </c>
      <c r="E7" s="3317" t="s">
        <v>7</v>
      </c>
      <c r="F7" s="3318" t="s">
        <v>8</v>
      </c>
      <c r="G7" s="3319" t="s">
        <v>9</v>
      </c>
      <c r="H7" s="3317" t="s">
        <v>7</v>
      </c>
      <c r="I7" s="3318" t="s">
        <v>8</v>
      </c>
      <c r="J7" s="3319" t="s">
        <v>9</v>
      </c>
      <c r="K7" s="3317" t="s">
        <v>7</v>
      </c>
      <c r="L7" s="3318" t="s">
        <v>8</v>
      </c>
      <c r="M7" s="3319" t="s">
        <v>9</v>
      </c>
      <c r="N7" s="756"/>
      <c r="O7" s="756"/>
    </row>
    <row r="8" spans="1:20" ht="26.25">
      <c r="A8" s="3320" t="s">
        <v>10</v>
      </c>
      <c r="B8" s="2361"/>
      <c r="C8" s="2362"/>
      <c r="D8" s="3361"/>
      <c r="E8" s="2361"/>
      <c r="F8" s="2362"/>
      <c r="G8" s="1334"/>
      <c r="H8" s="3362"/>
      <c r="I8" s="3363"/>
      <c r="J8" s="3364"/>
      <c r="K8" s="3322"/>
      <c r="L8" s="778"/>
      <c r="M8" s="779"/>
      <c r="N8" s="756"/>
      <c r="O8" s="756"/>
    </row>
    <row r="9" spans="1:20" ht="26.25">
      <c r="A9" s="3323" t="s">
        <v>41</v>
      </c>
      <c r="B9" s="3330">
        <f>B15+B15</f>
        <v>0</v>
      </c>
      <c r="C9" s="3331">
        <f>C20+C15</f>
        <v>65</v>
      </c>
      <c r="D9" s="3331">
        <f>D20+D15</f>
        <v>65</v>
      </c>
      <c r="E9" s="3330">
        <f t="shared" ref="C9:J11" si="0">E21+E15</f>
        <v>0</v>
      </c>
      <c r="F9" s="3331">
        <f>F20+F15</f>
        <v>76</v>
      </c>
      <c r="G9" s="3331">
        <f>G20+G15</f>
        <v>76</v>
      </c>
      <c r="H9" s="3330">
        <f t="shared" si="0"/>
        <v>0</v>
      </c>
      <c r="I9" s="3331">
        <f t="shared" si="0"/>
        <v>63</v>
      </c>
      <c r="J9" s="3332">
        <f t="shared" si="0"/>
        <v>63</v>
      </c>
      <c r="K9" s="3365">
        <f t="shared" ref="K9:M11" si="1">B9+E9+H9</f>
        <v>0</v>
      </c>
      <c r="L9" s="3366">
        <f t="shared" si="1"/>
        <v>204</v>
      </c>
      <c r="M9" s="3367">
        <f t="shared" si="1"/>
        <v>204</v>
      </c>
      <c r="N9" s="756"/>
      <c r="O9" s="756"/>
    </row>
    <row r="10" spans="1:20" ht="48" hidden="1" customHeight="1">
      <c r="A10" s="3323" t="s">
        <v>25</v>
      </c>
      <c r="B10" s="3330">
        <f>B22+B16</f>
        <v>0</v>
      </c>
      <c r="C10" s="3331">
        <f t="shared" si="0"/>
        <v>0</v>
      </c>
      <c r="D10" s="3332">
        <f t="shared" si="0"/>
        <v>0</v>
      </c>
      <c r="E10" s="3330">
        <f t="shared" si="0"/>
        <v>0</v>
      </c>
      <c r="F10" s="3331">
        <f t="shared" si="0"/>
        <v>0</v>
      </c>
      <c r="G10" s="3332">
        <f t="shared" si="0"/>
        <v>0</v>
      </c>
      <c r="H10" s="3330">
        <f t="shared" si="0"/>
        <v>0</v>
      </c>
      <c r="I10" s="3331">
        <f t="shared" si="0"/>
        <v>0</v>
      </c>
      <c r="J10" s="3332">
        <f t="shared" si="0"/>
        <v>0</v>
      </c>
      <c r="K10" s="3365">
        <f t="shared" si="1"/>
        <v>0</v>
      </c>
      <c r="L10" s="3366">
        <f t="shared" si="1"/>
        <v>0</v>
      </c>
      <c r="M10" s="3367">
        <f t="shared" si="1"/>
        <v>0</v>
      </c>
      <c r="N10" s="756"/>
      <c r="O10" s="756"/>
    </row>
    <row r="11" spans="1:20" ht="31.5" customHeight="1" thickBot="1">
      <c r="A11" s="3323" t="s">
        <v>42</v>
      </c>
      <c r="B11" s="3330">
        <f>B23+B17</f>
        <v>0</v>
      </c>
      <c r="C11" s="3331">
        <f t="shared" si="0"/>
        <v>0</v>
      </c>
      <c r="D11" s="3332">
        <f t="shared" si="0"/>
        <v>0</v>
      </c>
      <c r="E11" s="3330">
        <f t="shared" si="0"/>
        <v>0</v>
      </c>
      <c r="F11" s="3331">
        <f t="shared" si="0"/>
        <v>0</v>
      </c>
      <c r="G11" s="3332">
        <f t="shared" si="0"/>
        <v>0</v>
      </c>
      <c r="H11" s="3330">
        <f t="shared" si="0"/>
        <v>0</v>
      </c>
      <c r="I11" s="3331">
        <f t="shared" si="0"/>
        <v>0</v>
      </c>
      <c r="J11" s="3332">
        <f t="shared" si="0"/>
        <v>0</v>
      </c>
      <c r="K11" s="3365">
        <f t="shared" si="1"/>
        <v>0</v>
      </c>
      <c r="L11" s="3366">
        <f t="shared" si="1"/>
        <v>0</v>
      </c>
      <c r="M11" s="3367">
        <f t="shared" si="1"/>
        <v>0</v>
      </c>
      <c r="N11" s="756"/>
      <c r="O11" s="756"/>
    </row>
    <row r="12" spans="1:20" ht="38.25" customHeight="1" thickBot="1">
      <c r="A12" s="3333" t="s">
        <v>27</v>
      </c>
      <c r="B12" s="3229">
        <f t="shared" ref="B12:M12" si="2">SUM(B8:B11)</f>
        <v>0</v>
      </c>
      <c r="C12" s="3229">
        <f t="shared" si="2"/>
        <v>65</v>
      </c>
      <c r="D12" s="3229">
        <f t="shared" si="2"/>
        <v>65</v>
      </c>
      <c r="E12" s="3229">
        <f t="shared" si="2"/>
        <v>0</v>
      </c>
      <c r="F12" s="3229">
        <f t="shared" si="2"/>
        <v>76</v>
      </c>
      <c r="G12" s="3229">
        <f t="shared" si="2"/>
        <v>76</v>
      </c>
      <c r="H12" s="3229">
        <f t="shared" si="2"/>
        <v>0</v>
      </c>
      <c r="I12" s="3229">
        <f t="shared" si="2"/>
        <v>63</v>
      </c>
      <c r="J12" s="3229">
        <f t="shared" si="2"/>
        <v>63</v>
      </c>
      <c r="K12" s="3229">
        <f t="shared" si="2"/>
        <v>0</v>
      </c>
      <c r="L12" s="3229">
        <f t="shared" si="2"/>
        <v>204</v>
      </c>
      <c r="M12" s="3231">
        <f t="shared" si="2"/>
        <v>204</v>
      </c>
      <c r="N12" s="756"/>
      <c r="O12" s="756"/>
    </row>
    <row r="13" spans="1:20" ht="27" customHeight="1" thickBot="1">
      <c r="A13" s="3333" t="s">
        <v>15</v>
      </c>
      <c r="B13" s="3334"/>
      <c r="C13" s="3335"/>
      <c r="D13" s="3336"/>
      <c r="E13" s="3334"/>
      <c r="F13" s="3335"/>
      <c r="G13" s="3336"/>
      <c r="H13" s="3334"/>
      <c r="I13" s="3335"/>
      <c r="J13" s="3336"/>
      <c r="K13" s="3337"/>
      <c r="L13" s="3335"/>
      <c r="M13" s="3338"/>
      <c r="N13" s="756"/>
      <c r="O13" s="756"/>
    </row>
    <row r="14" spans="1:20" ht="27" thickBot="1">
      <c r="A14" s="3339" t="s">
        <v>16</v>
      </c>
      <c r="B14" s="3340"/>
      <c r="C14" s="3341"/>
      <c r="D14" s="3342"/>
      <c r="E14" s="3340"/>
      <c r="F14" s="3341"/>
      <c r="G14" s="3342"/>
      <c r="H14" s="3340"/>
      <c r="I14" s="3341"/>
      <c r="J14" s="3342"/>
      <c r="K14" s="3368"/>
      <c r="L14" s="3369"/>
      <c r="M14" s="3370"/>
      <c r="N14" s="758"/>
      <c r="O14" s="758"/>
    </row>
    <row r="15" spans="1:20">
      <c r="A15" s="3323" t="s">
        <v>41</v>
      </c>
      <c r="B15" s="3371"/>
      <c r="C15" s="3371">
        <v>65</v>
      </c>
      <c r="D15" s="3372">
        <f>SUM(B15:C15)</f>
        <v>65</v>
      </c>
      <c r="E15" s="3371"/>
      <c r="F15" s="3373">
        <v>75</v>
      </c>
      <c r="G15" s="3372">
        <f>SUM(E15:F15)</f>
        <v>75</v>
      </c>
      <c r="H15" s="3371">
        <v>0</v>
      </c>
      <c r="I15" s="3371">
        <v>63</v>
      </c>
      <c r="J15" s="3372">
        <f>SUM(H15:I15)</f>
        <v>63</v>
      </c>
      <c r="K15" s="3326">
        <f t="shared" ref="K15:M17" si="3">B15+E15+H15</f>
        <v>0</v>
      </c>
      <c r="L15" s="3352">
        <f t="shared" si="3"/>
        <v>203</v>
      </c>
      <c r="M15" s="3327">
        <f t="shared" si="3"/>
        <v>203</v>
      </c>
      <c r="N15" s="637"/>
      <c r="O15" s="637"/>
    </row>
    <row r="16" spans="1:20" ht="49.5" hidden="1" customHeight="1">
      <c r="A16" s="3323" t="s">
        <v>25</v>
      </c>
      <c r="B16" s="3374"/>
      <c r="C16" s="3374"/>
      <c r="D16" s="3375">
        <f>SUM(B16:C16)</f>
        <v>0</v>
      </c>
      <c r="E16" s="3374"/>
      <c r="F16" s="3374"/>
      <c r="G16" s="3375">
        <f>SUM(E16:F16)</f>
        <v>0</v>
      </c>
      <c r="H16" s="3374">
        <v>0</v>
      </c>
      <c r="I16" s="3374">
        <v>0</v>
      </c>
      <c r="J16" s="3375">
        <f>SUM(H16:I16)</f>
        <v>0</v>
      </c>
      <c r="K16" s="3328">
        <f t="shared" si="3"/>
        <v>0</v>
      </c>
      <c r="L16" s="3376">
        <f t="shared" si="3"/>
        <v>0</v>
      </c>
      <c r="M16" s="3329">
        <f t="shared" si="3"/>
        <v>0</v>
      </c>
      <c r="N16" s="637"/>
      <c r="O16" s="637"/>
    </row>
    <row r="17" spans="1:16" ht="34.5" customHeight="1" thickBot="1">
      <c r="A17" s="3323" t="s">
        <v>42</v>
      </c>
      <c r="B17" s="3374"/>
      <c r="C17" s="3374"/>
      <c r="D17" s="3375">
        <f>SUM(B17:C17)</f>
        <v>0</v>
      </c>
      <c r="E17" s="3374"/>
      <c r="F17" s="3374"/>
      <c r="G17" s="3375">
        <f>SUM(E17:F17)</f>
        <v>0</v>
      </c>
      <c r="H17" s="3374">
        <v>0</v>
      </c>
      <c r="I17" s="3374">
        <v>0</v>
      </c>
      <c r="J17" s="3375">
        <f>SUM(H17:I17)</f>
        <v>0</v>
      </c>
      <c r="K17" s="3328">
        <f t="shared" si="3"/>
        <v>0</v>
      </c>
      <c r="L17" s="3376">
        <f t="shared" si="3"/>
        <v>0</v>
      </c>
      <c r="M17" s="3329">
        <f t="shared" si="3"/>
        <v>0</v>
      </c>
      <c r="N17" s="637"/>
      <c r="O17" s="637"/>
    </row>
    <row r="18" spans="1:16" ht="27" thickBot="1">
      <c r="A18" s="3346" t="s">
        <v>17</v>
      </c>
      <c r="B18" s="3347">
        <f t="shared" ref="B18:M18" si="4">SUM(B15:B17)</f>
        <v>0</v>
      </c>
      <c r="C18" s="3347">
        <f t="shared" si="4"/>
        <v>65</v>
      </c>
      <c r="D18" s="3347">
        <f t="shared" si="4"/>
        <v>65</v>
      </c>
      <c r="E18" s="3347">
        <f t="shared" si="4"/>
        <v>0</v>
      </c>
      <c r="F18" s="3347">
        <f t="shared" si="4"/>
        <v>75</v>
      </c>
      <c r="G18" s="3227">
        <f t="shared" si="4"/>
        <v>75</v>
      </c>
      <c r="H18" s="3347">
        <f t="shared" si="4"/>
        <v>0</v>
      </c>
      <c r="I18" s="3347">
        <f t="shared" si="4"/>
        <v>63</v>
      </c>
      <c r="J18" s="3227">
        <f t="shared" si="4"/>
        <v>63</v>
      </c>
      <c r="K18" s="3347">
        <f t="shared" si="4"/>
        <v>0</v>
      </c>
      <c r="L18" s="3347">
        <f t="shared" si="4"/>
        <v>203</v>
      </c>
      <c r="M18" s="3227">
        <f t="shared" si="4"/>
        <v>203</v>
      </c>
      <c r="N18" s="759"/>
      <c r="O18" s="759"/>
    </row>
    <row r="19" spans="1:16" ht="51">
      <c r="A19" s="3348" t="s">
        <v>18</v>
      </c>
      <c r="B19" s="3377"/>
      <c r="C19" s="872"/>
      <c r="D19" s="873"/>
      <c r="E19" s="3377"/>
      <c r="F19" s="872"/>
      <c r="G19" s="873"/>
      <c r="H19" s="3378"/>
      <c r="I19" s="3379"/>
      <c r="J19" s="3380"/>
      <c r="K19" s="3349"/>
      <c r="L19" s="3350"/>
      <c r="M19" s="3351"/>
      <c r="N19" s="637"/>
      <c r="O19" s="637"/>
    </row>
    <row r="20" spans="1:16" ht="27" thickBot="1">
      <c r="A20" s="3323" t="s">
        <v>41</v>
      </c>
      <c r="B20" s="3330">
        <v>0</v>
      </c>
      <c r="C20" s="3331">
        <v>0</v>
      </c>
      <c r="D20" s="3375">
        <f>SUM(B20:C20)</f>
        <v>0</v>
      </c>
      <c r="E20" s="3374">
        <v>0</v>
      </c>
      <c r="F20" s="3332">
        <v>1</v>
      </c>
      <c r="G20" s="3375">
        <f>SUM(E20:F20)</f>
        <v>1</v>
      </c>
      <c r="H20" s="3374">
        <v>0</v>
      </c>
      <c r="I20" s="3374">
        <v>1</v>
      </c>
      <c r="J20" s="3375">
        <f>SUM(H20:I20)</f>
        <v>1</v>
      </c>
      <c r="K20" s="3328">
        <f t="shared" ref="K20:M22" si="5">B20+E20+H20</f>
        <v>0</v>
      </c>
      <c r="L20" s="3376">
        <f t="shared" si="5"/>
        <v>2</v>
      </c>
      <c r="M20" s="3329">
        <f t="shared" si="5"/>
        <v>2</v>
      </c>
      <c r="N20" s="637"/>
      <c r="O20" s="637"/>
    </row>
    <row r="21" spans="1:16" ht="36" hidden="1" customHeight="1" thickBot="1">
      <c r="A21" s="3323" t="s">
        <v>25</v>
      </c>
      <c r="B21" s="3330">
        <v>0</v>
      </c>
      <c r="C21" s="3331">
        <v>0</v>
      </c>
      <c r="D21" s="3375">
        <f>SUM(B21:C21)</f>
        <v>0</v>
      </c>
      <c r="E21" s="3374">
        <v>0</v>
      </c>
      <c r="F21" s="3332">
        <v>0</v>
      </c>
      <c r="G21" s="3375">
        <f>SUM(E21:F21)</f>
        <v>0</v>
      </c>
      <c r="H21" s="3374">
        <v>0</v>
      </c>
      <c r="I21" s="3374">
        <v>0</v>
      </c>
      <c r="J21" s="3375">
        <f>SUM(H21:I21)</f>
        <v>0</v>
      </c>
      <c r="K21" s="3328">
        <f t="shared" si="5"/>
        <v>0</v>
      </c>
      <c r="L21" s="3376">
        <f t="shared" si="5"/>
        <v>0</v>
      </c>
      <c r="M21" s="3329">
        <f t="shared" si="5"/>
        <v>0</v>
      </c>
      <c r="N21" s="637"/>
      <c r="O21" s="637"/>
    </row>
    <row r="22" spans="1:16" ht="24.95" hidden="1" customHeight="1">
      <c r="A22" s="3323" t="s">
        <v>42</v>
      </c>
      <c r="B22" s="3330">
        <v>0</v>
      </c>
      <c r="C22" s="3331">
        <v>0</v>
      </c>
      <c r="D22" s="3375">
        <f>SUM(B22:C22)</f>
        <v>0</v>
      </c>
      <c r="E22" s="3374">
        <v>0</v>
      </c>
      <c r="F22" s="3332">
        <v>0</v>
      </c>
      <c r="G22" s="3375">
        <f>SUM(E22:F22)</f>
        <v>0</v>
      </c>
      <c r="H22" s="3374">
        <v>0</v>
      </c>
      <c r="I22" s="3374">
        <v>0</v>
      </c>
      <c r="J22" s="3375">
        <f>SUM(H22:I22)</f>
        <v>0</v>
      </c>
      <c r="K22" s="3328">
        <f t="shared" si="5"/>
        <v>0</v>
      </c>
      <c r="L22" s="3376">
        <f t="shared" si="5"/>
        <v>0</v>
      </c>
      <c r="M22" s="3329">
        <f t="shared" si="5"/>
        <v>0</v>
      </c>
      <c r="N22" s="759"/>
      <c r="O22" s="759"/>
    </row>
    <row r="23" spans="1:16" ht="32.25" hidden="1" customHeight="1">
      <c r="A23" s="3381"/>
      <c r="B23" s="3330"/>
      <c r="C23" s="3331"/>
      <c r="D23" s="3375"/>
      <c r="E23" s="3374"/>
      <c r="F23" s="3332"/>
      <c r="G23" s="3375"/>
      <c r="H23" s="3374"/>
      <c r="I23" s="3374"/>
      <c r="J23" s="3375"/>
      <c r="K23" s="3328"/>
      <c r="L23" s="3376"/>
      <c r="M23" s="3329"/>
      <c r="N23" s="761"/>
      <c r="O23" s="761"/>
    </row>
    <row r="24" spans="1:16" ht="36.75" hidden="1" customHeight="1" thickBot="1">
      <c r="A24" s="3345"/>
      <c r="B24" s="3330"/>
      <c r="C24" s="3331"/>
      <c r="D24" s="3375"/>
      <c r="E24" s="3374"/>
      <c r="F24" s="3332"/>
      <c r="G24" s="3375"/>
      <c r="H24" s="3374"/>
      <c r="I24" s="3374"/>
      <c r="J24" s="3375"/>
      <c r="K24" s="3328"/>
      <c r="L24" s="3376"/>
      <c r="M24" s="3329"/>
      <c r="N24" s="759"/>
      <c r="O24" s="759"/>
    </row>
    <row r="25" spans="1:16" ht="51.75" thickBot="1">
      <c r="A25" s="3346" t="s">
        <v>19</v>
      </c>
      <c r="B25" s="3226">
        <f t="shared" ref="B25:M25" si="6">SUM(B20:B24)</f>
        <v>0</v>
      </c>
      <c r="C25" s="3226">
        <f t="shared" si="6"/>
        <v>0</v>
      </c>
      <c r="D25" s="3226">
        <f t="shared" si="6"/>
        <v>0</v>
      </c>
      <c r="E25" s="3226">
        <f t="shared" si="6"/>
        <v>0</v>
      </c>
      <c r="F25" s="3226">
        <f t="shared" si="6"/>
        <v>1</v>
      </c>
      <c r="G25" s="3226">
        <f t="shared" si="6"/>
        <v>1</v>
      </c>
      <c r="H25" s="3382">
        <f t="shared" si="6"/>
        <v>0</v>
      </c>
      <c r="I25" s="3382">
        <f t="shared" si="6"/>
        <v>1</v>
      </c>
      <c r="J25" s="3382">
        <f t="shared" si="6"/>
        <v>1</v>
      </c>
      <c r="K25" s="3226">
        <f t="shared" si="6"/>
        <v>0</v>
      </c>
      <c r="L25" s="3226">
        <f t="shared" si="6"/>
        <v>2</v>
      </c>
      <c r="M25" s="3227">
        <f t="shared" si="6"/>
        <v>2</v>
      </c>
      <c r="N25" s="637"/>
      <c r="O25" s="637"/>
    </row>
    <row r="26" spans="1:16" ht="26.25" thickBot="1">
      <c r="A26" s="3359" t="s">
        <v>29</v>
      </c>
      <c r="B26" s="3229">
        <f t="shared" ref="B26:M26" si="7">B18</f>
        <v>0</v>
      </c>
      <c r="C26" s="3229">
        <f t="shared" si="7"/>
        <v>65</v>
      </c>
      <c r="D26" s="3229">
        <f t="shared" si="7"/>
        <v>65</v>
      </c>
      <c r="E26" s="3229">
        <f t="shared" si="7"/>
        <v>0</v>
      </c>
      <c r="F26" s="3229">
        <f t="shared" si="7"/>
        <v>75</v>
      </c>
      <c r="G26" s="3230">
        <f t="shared" si="7"/>
        <v>75</v>
      </c>
      <c r="H26" s="3230">
        <f t="shared" si="7"/>
        <v>0</v>
      </c>
      <c r="I26" s="3230">
        <f t="shared" si="7"/>
        <v>63</v>
      </c>
      <c r="J26" s="3230">
        <f t="shared" si="7"/>
        <v>63</v>
      </c>
      <c r="K26" s="3230">
        <f t="shared" si="7"/>
        <v>0</v>
      </c>
      <c r="L26" s="3230">
        <f t="shared" si="7"/>
        <v>203</v>
      </c>
      <c r="M26" s="3231">
        <f t="shared" si="7"/>
        <v>203</v>
      </c>
      <c r="N26" s="805"/>
      <c r="O26" s="805"/>
    </row>
    <row r="27" spans="1:16" ht="38.25" customHeight="1" thickBot="1">
      <c r="A27" s="3359" t="s">
        <v>30</v>
      </c>
      <c r="B27" s="3229">
        <f t="shared" ref="B27:M27" si="8">B25</f>
        <v>0</v>
      </c>
      <c r="C27" s="3229">
        <f t="shared" si="8"/>
        <v>0</v>
      </c>
      <c r="D27" s="3229">
        <f t="shared" si="8"/>
        <v>0</v>
      </c>
      <c r="E27" s="3229">
        <f t="shared" si="8"/>
        <v>0</v>
      </c>
      <c r="F27" s="3229">
        <f t="shared" si="8"/>
        <v>1</v>
      </c>
      <c r="G27" s="3230">
        <f t="shared" si="8"/>
        <v>1</v>
      </c>
      <c r="H27" s="3230">
        <f t="shared" si="8"/>
        <v>0</v>
      </c>
      <c r="I27" s="3230">
        <f t="shared" si="8"/>
        <v>1</v>
      </c>
      <c r="J27" s="3230">
        <f t="shared" si="8"/>
        <v>1</v>
      </c>
      <c r="K27" s="3230">
        <f t="shared" si="8"/>
        <v>0</v>
      </c>
      <c r="L27" s="3230">
        <f t="shared" si="8"/>
        <v>2</v>
      </c>
      <c r="M27" s="3231">
        <f t="shared" si="8"/>
        <v>2</v>
      </c>
      <c r="N27" s="109"/>
      <c r="O27" s="109"/>
    </row>
    <row r="28" spans="1:16" ht="26.25" thickBot="1">
      <c r="A28" s="3360" t="s">
        <v>31</v>
      </c>
      <c r="B28" s="3233">
        <f t="shared" ref="B28:M28" si="9">SUM(B26:B27)</f>
        <v>0</v>
      </c>
      <c r="C28" s="3233">
        <f t="shared" si="9"/>
        <v>65</v>
      </c>
      <c r="D28" s="3233">
        <f t="shared" si="9"/>
        <v>65</v>
      </c>
      <c r="E28" s="3233">
        <f t="shared" si="9"/>
        <v>0</v>
      </c>
      <c r="F28" s="3233">
        <f t="shared" si="9"/>
        <v>76</v>
      </c>
      <c r="G28" s="3234">
        <f t="shared" si="9"/>
        <v>76</v>
      </c>
      <c r="H28" s="3234">
        <f t="shared" si="9"/>
        <v>0</v>
      </c>
      <c r="I28" s="3234">
        <f t="shared" si="9"/>
        <v>64</v>
      </c>
      <c r="J28" s="3234">
        <f t="shared" si="9"/>
        <v>64</v>
      </c>
      <c r="K28" s="3234">
        <f t="shared" si="9"/>
        <v>0</v>
      </c>
      <c r="L28" s="3234">
        <f t="shared" si="9"/>
        <v>205</v>
      </c>
      <c r="M28" s="3235">
        <f t="shared" si="9"/>
        <v>205</v>
      </c>
      <c r="N28" s="109"/>
      <c r="O28" s="109"/>
    </row>
    <row r="29" spans="1:16" ht="43.5" hidden="1" customHeight="1">
      <c r="A29" s="637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6" hidden="1">
      <c r="A30" s="637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</row>
    <row r="31" spans="1:16">
      <c r="A31" s="5507"/>
      <c r="B31" s="5507"/>
      <c r="C31" s="5507"/>
      <c r="D31" s="5507"/>
      <c r="E31" s="5507"/>
      <c r="F31" s="5507"/>
      <c r="G31" s="5507"/>
      <c r="H31" s="5507"/>
      <c r="I31" s="5507"/>
      <c r="J31" s="5507"/>
      <c r="K31" s="5507"/>
      <c r="L31" s="5507"/>
      <c r="M31" s="5507"/>
      <c r="N31" s="5507"/>
      <c r="O31" s="5507"/>
      <c r="P31" s="5507"/>
    </row>
    <row r="32" spans="1:16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</row>
  </sheetData>
  <mergeCells count="12">
    <mergeCell ref="A1:T1"/>
    <mergeCell ref="A2:P2"/>
    <mergeCell ref="A3:M3"/>
    <mergeCell ref="B5:D5"/>
    <mergeCell ref="E5:G5"/>
    <mergeCell ref="H5:J5"/>
    <mergeCell ref="A31:P31"/>
    <mergeCell ref="B6:D6"/>
    <mergeCell ref="E6:G6"/>
    <mergeCell ref="H6:J6"/>
    <mergeCell ref="A5:A7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8"/>
  <sheetViews>
    <sheetView topLeftCell="A13" workbookViewId="0">
      <selection activeCell="L39" sqref="L39"/>
    </sheetView>
  </sheetViews>
  <sheetFormatPr defaultRowHeight="12.75"/>
  <cols>
    <col min="1" max="1" width="39.28515625" style="501" customWidth="1"/>
    <col min="2" max="2" width="7.85546875" style="501" customWidth="1"/>
    <col min="3" max="3" width="7.7109375" style="501" customWidth="1"/>
    <col min="4" max="4" width="6.5703125" style="501" customWidth="1"/>
    <col min="5" max="5" width="7.28515625" style="501" customWidth="1"/>
    <col min="6" max="6" width="7.7109375" style="501" customWidth="1"/>
    <col min="7" max="7" width="6" style="501" customWidth="1"/>
    <col min="8" max="8" width="7.28515625" style="501" customWidth="1"/>
    <col min="9" max="9" width="7.42578125" style="501" customWidth="1"/>
    <col min="10" max="10" width="5.7109375" style="501" bestFit="1" customWidth="1"/>
    <col min="11" max="11" width="7.85546875" style="501" customWidth="1"/>
    <col min="12" max="12" width="7.28515625" style="501" customWidth="1"/>
    <col min="13" max="13" width="5" style="501" customWidth="1"/>
    <col min="14" max="15" width="7.28515625" style="501" customWidth="1"/>
    <col min="16" max="16" width="6.5703125" style="501" customWidth="1"/>
    <col min="17" max="115" width="9.140625" style="502"/>
    <col min="116" max="256" width="9.140625" style="501"/>
    <col min="257" max="257" width="37.5703125" style="501" customWidth="1"/>
    <col min="258" max="258" width="7" style="501" customWidth="1"/>
    <col min="259" max="259" width="7.7109375" style="501" customWidth="1"/>
    <col min="260" max="260" width="4.5703125" style="501" customWidth="1"/>
    <col min="261" max="261" width="6.42578125" style="501" customWidth="1"/>
    <col min="262" max="262" width="7.7109375" style="501" customWidth="1"/>
    <col min="263" max="263" width="5" style="501" customWidth="1"/>
    <col min="264" max="264" width="6.140625" style="501" customWidth="1"/>
    <col min="265" max="265" width="7.42578125" style="501" customWidth="1"/>
    <col min="266" max="266" width="5.7109375" style="501" bestFit="1" customWidth="1"/>
    <col min="267" max="267" width="6.7109375" style="501" customWidth="1"/>
    <col min="268" max="268" width="7.28515625" style="501" customWidth="1"/>
    <col min="269" max="269" width="5" style="501" customWidth="1"/>
    <col min="270" max="270" width="6.28515625" style="501" customWidth="1"/>
    <col min="271" max="271" width="7.28515625" style="501" customWidth="1"/>
    <col min="272" max="272" width="6" style="501" customWidth="1"/>
    <col min="273" max="512" width="9.140625" style="501"/>
    <col min="513" max="513" width="37.5703125" style="501" customWidth="1"/>
    <col min="514" max="514" width="7" style="501" customWidth="1"/>
    <col min="515" max="515" width="7.7109375" style="501" customWidth="1"/>
    <col min="516" max="516" width="4.5703125" style="501" customWidth="1"/>
    <col min="517" max="517" width="6.42578125" style="501" customWidth="1"/>
    <col min="518" max="518" width="7.7109375" style="501" customWidth="1"/>
    <col min="519" max="519" width="5" style="501" customWidth="1"/>
    <col min="520" max="520" width="6.140625" style="501" customWidth="1"/>
    <col min="521" max="521" width="7.42578125" style="501" customWidth="1"/>
    <col min="522" max="522" width="5.7109375" style="501" bestFit="1" customWidth="1"/>
    <col min="523" max="523" width="6.7109375" style="501" customWidth="1"/>
    <col min="524" max="524" width="7.28515625" style="501" customWidth="1"/>
    <col min="525" max="525" width="5" style="501" customWidth="1"/>
    <col min="526" max="526" width="6.28515625" style="501" customWidth="1"/>
    <col min="527" max="527" width="7.28515625" style="501" customWidth="1"/>
    <col min="528" max="528" width="6" style="501" customWidth="1"/>
    <col min="529" max="768" width="9.140625" style="501"/>
    <col min="769" max="769" width="37.5703125" style="501" customWidth="1"/>
    <col min="770" max="770" width="7" style="501" customWidth="1"/>
    <col min="771" max="771" width="7.7109375" style="501" customWidth="1"/>
    <col min="772" max="772" width="4.5703125" style="501" customWidth="1"/>
    <col min="773" max="773" width="6.42578125" style="501" customWidth="1"/>
    <col min="774" max="774" width="7.7109375" style="501" customWidth="1"/>
    <col min="775" max="775" width="5" style="501" customWidth="1"/>
    <col min="776" max="776" width="6.140625" style="501" customWidth="1"/>
    <col min="777" max="777" width="7.42578125" style="501" customWidth="1"/>
    <col min="778" max="778" width="5.7109375" style="501" bestFit="1" customWidth="1"/>
    <col min="779" max="779" width="6.7109375" style="501" customWidth="1"/>
    <col min="780" max="780" width="7.28515625" style="501" customWidth="1"/>
    <col min="781" max="781" width="5" style="501" customWidth="1"/>
    <col min="782" max="782" width="6.28515625" style="501" customWidth="1"/>
    <col min="783" max="783" width="7.28515625" style="501" customWidth="1"/>
    <col min="784" max="784" width="6" style="501" customWidth="1"/>
    <col min="785" max="1024" width="9.140625" style="501"/>
    <col min="1025" max="1025" width="37.5703125" style="501" customWidth="1"/>
    <col min="1026" max="1026" width="7" style="501" customWidth="1"/>
    <col min="1027" max="1027" width="7.7109375" style="501" customWidth="1"/>
    <col min="1028" max="1028" width="4.5703125" style="501" customWidth="1"/>
    <col min="1029" max="1029" width="6.42578125" style="501" customWidth="1"/>
    <col min="1030" max="1030" width="7.7109375" style="501" customWidth="1"/>
    <col min="1031" max="1031" width="5" style="501" customWidth="1"/>
    <col min="1032" max="1032" width="6.140625" style="501" customWidth="1"/>
    <col min="1033" max="1033" width="7.42578125" style="501" customWidth="1"/>
    <col min="1034" max="1034" width="5.7109375" style="501" bestFit="1" customWidth="1"/>
    <col min="1035" max="1035" width="6.7109375" style="501" customWidth="1"/>
    <col min="1036" max="1036" width="7.28515625" style="501" customWidth="1"/>
    <col min="1037" max="1037" width="5" style="501" customWidth="1"/>
    <col min="1038" max="1038" width="6.28515625" style="501" customWidth="1"/>
    <col min="1039" max="1039" width="7.28515625" style="501" customWidth="1"/>
    <col min="1040" max="1040" width="6" style="501" customWidth="1"/>
    <col min="1041" max="1280" width="9.140625" style="501"/>
    <col min="1281" max="1281" width="37.5703125" style="501" customWidth="1"/>
    <col min="1282" max="1282" width="7" style="501" customWidth="1"/>
    <col min="1283" max="1283" width="7.7109375" style="501" customWidth="1"/>
    <col min="1284" max="1284" width="4.5703125" style="501" customWidth="1"/>
    <col min="1285" max="1285" width="6.42578125" style="501" customWidth="1"/>
    <col min="1286" max="1286" width="7.7109375" style="501" customWidth="1"/>
    <col min="1287" max="1287" width="5" style="501" customWidth="1"/>
    <col min="1288" max="1288" width="6.140625" style="501" customWidth="1"/>
    <col min="1289" max="1289" width="7.42578125" style="501" customWidth="1"/>
    <col min="1290" max="1290" width="5.7109375" style="501" bestFit="1" customWidth="1"/>
    <col min="1291" max="1291" width="6.7109375" style="501" customWidth="1"/>
    <col min="1292" max="1292" width="7.28515625" style="501" customWidth="1"/>
    <col min="1293" max="1293" width="5" style="501" customWidth="1"/>
    <col min="1294" max="1294" width="6.28515625" style="501" customWidth="1"/>
    <col min="1295" max="1295" width="7.28515625" style="501" customWidth="1"/>
    <col min="1296" max="1296" width="6" style="501" customWidth="1"/>
    <col min="1297" max="1536" width="9.140625" style="501"/>
    <col min="1537" max="1537" width="37.5703125" style="501" customWidth="1"/>
    <col min="1538" max="1538" width="7" style="501" customWidth="1"/>
    <col min="1539" max="1539" width="7.7109375" style="501" customWidth="1"/>
    <col min="1540" max="1540" width="4.5703125" style="501" customWidth="1"/>
    <col min="1541" max="1541" width="6.42578125" style="501" customWidth="1"/>
    <col min="1542" max="1542" width="7.7109375" style="501" customWidth="1"/>
    <col min="1543" max="1543" width="5" style="501" customWidth="1"/>
    <col min="1544" max="1544" width="6.140625" style="501" customWidth="1"/>
    <col min="1545" max="1545" width="7.42578125" style="501" customWidth="1"/>
    <col min="1546" max="1546" width="5.7109375" style="501" bestFit="1" customWidth="1"/>
    <col min="1547" max="1547" width="6.7109375" style="501" customWidth="1"/>
    <col min="1548" max="1548" width="7.28515625" style="501" customWidth="1"/>
    <col min="1549" max="1549" width="5" style="501" customWidth="1"/>
    <col min="1550" max="1550" width="6.28515625" style="501" customWidth="1"/>
    <col min="1551" max="1551" width="7.28515625" style="501" customWidth="1"/>
    <col min="1552" max="1552" width="6" style="501" customWidth="1"/>
    <col min="1553" max="1792" width="9.140625" style="501"/>
    <col min="1793" max="1793" width="37.5703125" style="501" customWidth="1"/>
    <col min="1794" max="1794" width="7" style="501" customWidth="1"/>
    <col min="1795" max="1795" width="7.7109375" style="501" customWidth="1"/>
    <col min="1796" max="1796" width="4.5703125" style="501" customWidth="1"/>
    <col min="1797" max="1797" width="6.42578125" style="501" customWidth="1"/>
    <col min="1798" max="1798" width="7.7109375" style="501" customWidth="1"/>
    <col min="1799" max="1799" width="5" style="501" customWidth="1"/>
    <col min="1800" max="1800" width="6.140625" style="501" customWidth="1"/>
    <col min="1801" max="1801" width="7.42578125" style="501" customWidth="1"/>
    <col min="1802" max="1802" width="5.7109375" style="501" bestFit="1" customWidth="1"/>
    <col min="1803" max="1803" width="6.7109375" style="501" customWidth="1"/>
    <col min="1804" max="1804" width="7.28515625" style="501" customWidth="1"/>
    <col min="1805" max="1805" width="5" style="501" customWidth="1"/>
    <col min="1806" max="1806" width="6.28515625" style="501" customWidth="1"/>
    <col min="1807" max="1807" width="7.28515625" style="501" customWidth="1"/>
    <col min="1808" max="1808" width="6" style="501" customWidth="1"/>
    <col min="1809" max="2048" width="9.140625" style="501"/>
    <col min="2049" max="2049" width="37.5703125" style="501" customWidth="1"/>
    <col min="2050" max="2050" width="7" style="501" customWidth="1"/>
    <col min="2051" max="2051" width="7.7109375" style="501" customWidth="1"/>
    <col min="2052" max="2052" width="4.5703125" style="501" customWidth="1"/>
    <col min="2053" max="2053" width="6.42578125" style="501" customWidth="1"/>
    <col min="2054" max="2054" width="7.7109375" style="501" customWidth="1"/>
    <col min="2055" max="2055" width="5" style="501" customWidth="1"/>
    <col min="2056" max="2056" width="6.140625" style="501" customWidth="1"/>
    <col min="2057" max="2057" width="7.42578125" style="501" customWidth="1"/>
    <col min="2058" max="2058" width="5.7109375" style="501" bestFit="1" customWidth="1"/>
    <col min="2059" max="2059" width="6.7109375" style="501" customWidth="1"/>
    <col min="2060" max="2060" width="7.28515625" style="501" customWidth="1"/>
    <col min="2061" max="2061" width="5" style="501" customWidth="1"/>
    <col min="2062" max="2062" width="6.28515625" style="501" customWidth="1"/>
    <col min="2063" max="2063" width="7.28515625" style="501" customWidth="1"/>
    <col min="2064" max="2064" width="6" style="501" customWidth="1"/>
    <col min="2065" max="2304" width="9.140625" style="501"/>
    <col min="2305" max="2305" width="37.5703125" style="501" customWidth="1"/>
    <col min="2306" max="2306" width="7" style="501" customWidth="1"/>
    <col min="2307" max="2307" width="7.7109375" style="501" customWidth="1"/>
    <col min="2308" max="2308" width="4.5703125" style="501" customWidth="1"/>
    <col min="2309" max="2309" width="6.42578125" style="501" customWidth="1"/>
    <col min="2310" max="2310" width="7.7109375" style="501" customWidth="1"/>
    <col min="2311" max="2311" width="5" style="501" customWidth="1"/>
    <col min="2312" max="2312" width="6.140625" style="501" customWidth="1"/>
    <col min="2313" max="2313" width="7.42578125" style="501" customWidth="1"/>
    <col min="2314" max="2314" width="5.7109375" style="501" bestFit="1" customWidth="1"/>
    <col min="2315" max="2315" width="6.7109375" style="501" customWidth="1"/>
    <col min="2316" max="2316" width="7.28515625" style="501" customWidth="1"/>
    <col min="2317" max="2317" width="5" style="501" customWidth="1"/>
    <col min="2318" max="2318" width="6.28515625" style="501" customWidth="1"/>
    <col min="2319" max="2319" width="7.28515625" style="501" customWidth="1"/>
    <col min="2320" max="2320" width="6" style="501" customWidth="1"/>
    <col min="2321" max="2560" width="9.140625" style="501"/>
    <col min="2561" max="2561" width="37.5703125" style="501" customWidth="1"/>
    <col min="2562" max="2562" width="7" style="501" customWidth="1"/>
    <col min="2563" max="2563" width="7.7109375" style="501" customWidth="1"/>
    <col min="2564" max="2564" width="4.5703125" style="501" customWidth="1"/>
    <col min="2565" max="2565" width="6.42578125" style="501" customWidth="1"/>
    <col min="2566" max="2566" width="7.7109375" style="501" customWidth="1"/>
    <col min="2567" max="2567" width="5" style="501" customWidth="1"/>
    <col min="2568" max="2568" width="6.140625" style="501" customWidth="1"/>
    <col min="2569" max="2569" width="7.42578125" style="501" customWidth="1"/>
    <col min="2570" max="2570" width="5.7109375" style="501" bestFit="1" customWidth="1"/>
    <col min="2571" max="2571" width="6.7109375" style="501" customWidth="1"/>
    <col min="2572" max="2572" width="7.28515625" style="501" customWidth="1"/>
    <col min="2573" max="2573" width="5" style="501" customWidth="1"/>
    <col min="2574" max="2574" width="6.28515625" style="501" customWidth="1"/>
    <col min="2575" max="2575" width="7.28515625" style="501" customWidth="1"/>
    <col min="2576" max="2576" width="6" style="501" customWidth="1"/>
    <col min="2577" max="2816" width="9.140625" style="501"/>
    <col min="2817" max="2817" width="37.5703125" style="501" customWidth="1"/>
    <col min="2818" max="2818" width="7" style="501" customWidth="1"/>
    <col min="2819" max="2819" width="7.7109375" style="501" customWidth="1"/>
    <col min="2820" max="2820" width="4.5703125" style="501" customWidth="1"/>
    <col min="2821" max="2821" width="6.42578125" style="501" customWidth="1"/>
    <col min="2822" max="2822" width="7.7109375" style="501" customWidth="1"/>
    <col min="2823" max="2823" width="5" style="501" customWidth="1"/>
    <col min="2824" max="2824" width="6.140625" style="501" customWidth="1"/>
    <col min="2825" max="2825" width="7.42578125" style="501" customWidth="1"/>
    <col min="2826" max="2826" width="5.7109375" style="501" bestFit="1" customWidth="1"/>
    <col min="2827" max="2827" width="6.7109375" style="501" customWidth="1"/>
    <col min="2828" max="2828" width="7.28515625" style="501" customWidth="1"/>
    <col min="2829" max="2829" width="5" style="501" customWidth="1"/>
    <col min="2830" max="2830" width="6.28515625" style="501" customWidth="1"/>
    <col min="2831" max="2831" width="7.28515625" style="501" customWidth="1"/>
    <col min="2832" max="2832" width="6" style="501" customWidth="1"/>
    <col min="2833" max="3072" width="9.140625" style="501"/>
    <col min="3073" max="3073" width="37.5703125" style="501" customWidth="1"/>
    <col min="3074" max="3074" width="7" style="501" customWidth="1"/>
    <col min="3075" max="3075" width="7.7109375" style="501" customWidth="1"/>
    <col min="3076" max="3076" width="4.5703125" style="501" customWidth="1"/>
    <col min="3077" max="3077" width="6.42578125" style="501" customWidth="1"/>
    <col min="3078" max="3078" width="7.7109375" style="501" customWidth="1"/>
    <col min="3079" max="3079" width="5" style="501" customWidth="1"/>
    <col min="3080" max="3080" width="6.140625" style="501" customWidth="1"/>
    <col min="3081" max="3081" width="7.42578125" style="501" customWidth="1"/>
    <col min="3082" max="3082" width="5.7109375" style="501" bestFit="1" customWidth="1"/>
    <col min="3083" max="3083" width="6.7109375" style="501" customWidth="1"/>
    <col min="3084" max="3084" width="7.28515625" style="501" customWidth="1"/>
    <col min="3085" max="3085" width="5" style="501" customWidth="1"/>
    <col min="3086" max="3086" width="6.28515625" style="501" customWidth="1"/>
    <col min="3087" max="3087" width="7.28515625" style="501" customWidth="1"/>
    <col min="3088" max="3088" width="6" style="501" customWidth="1"/>
    <col min="3089" max="3328" width="9.140625" style="501"/>
    <col min="3329" max="3329" width="37.5703125" style="501" customWidth="1"/>
    <col min="3330" max="3330" width="7" style="501" customWidth="1"/>
    <col min="3331" max="3331" width="7.7109375" style="501" customWidth="1"/>
    <col min="3332" max="3332" width="4.5703125" style="501" customWidth="1"/>
    <col min="3333" max="3333" width="6.42578125" style="501" customWidth="1"/>
    <col min="3334" max="3334" width="7.7109375" style="501" customWidth="1"/>
    <col min="3335" max="3335" width="5" style="501" customWidth="1"/>
    <col min="3336" max="3336" width="6.140625" style="501" customWidth="1"/>
    <col min="3337" max="3337" width="7.42578125" style="501" customWidth="1"/>
    <col min="3338" max="3338" width="5.7109375" style="501" bestFit="1" customWidth="1"/>
    <col min="3339" max="3339" width="6.7109375" style="501" customWidth="1"/>
    <col min="3340" max="3340" width="7.28515625" style="501" customWidth="1"/>
    <col min="3341" max="3341" width="5" style="501" customWidth="1"/>
    <col min="3342" max="3342" width="6.28515625" style="501" customWidth="1"/>
    <col min="3343" max="3343" width="7.28515625" style="501" customWidth="1"/>
    <col min="3344" max="3344" width="6" style="501" customWidth="1"/>
    <col min="3345" max="3584" width="9.140625" style="501"/>
    <col min="3585" max="3585" width="37.5703125" style="501" customWidth="1"/>
    <col min="3586" max="3586" width="7" style="501" customWidth="1"/>
    <col min="3587" max="3587" width="7.7109375" style="501" customWidth="1"/>
    <col min="3588" max="3588" width="4.5703125" style="501" customWidth="1"/>
    <col min="3589" max="3589" width="6.42578125" style="501" customWidth="1"/>
    <col min="3590" max="3590" width="7.7109375" style="501" customWidth="1"/>
    <col min="3591" max="3591" width="5" style="501" customWidth="1"/>
    <col min="3592" max="3592" width="6.140625" style="501" customWidth="1"/>
    <col min="3593" max="3593" width="7.42578125" style="501" customWidth="1"/>
    <col min="3594" max="3594" width="5.7109375" style="501" bestFit="1" customWidth="1"/>
    <col min="3595" max="3595" width="6.7109375" style="501" customWidth="1"/>
    <col min="3596" max="3596" width="7.28515625" style="501" customWidth="1"/>
    <col min="3597" max="3597" width="5" style="501" customWidth="1"/>
    <col min="3598" max="3598" width="6.28515625" style="501" customWidth="1"/>
    <col min="3599" max="3599" width="7.28515625" style="501" customWidth="1"/>
    <col min="3600" max="3600" width="6" style="501" customWidth="1"/>
    <col min="3601" max="3840" width="9.140625" style="501"/>
    <col min="3841" max="3841" width="37.5703125" style="501" customWidth="1"/>
    <col min="3842" max="3842" width="7" style="501" customWidth="1"/>
    <col min="3843" max="3843" width="7.7109375" style="501" customWidth="1"/>
    <col min="3844" max="3844" width="4.5703125" style="501" customWidth="1"/>
    <col min="3845" max="3845" width="6.42578125" style="501" customWidth="1"/>
    <col min="3846" max="3846" width="7.7109375" style="501" customWidth="1"/>
    <col min="3847" max="3847" width="5" style="501" customWidth="1"/>
    <col min="3848" max="3848" width="6.140625" style="501" customWidth="1"/>
    <col min="3849" max="3849" width="7.42578125" style="501" customWidth="1"/>
    <col min="3850" max="3850" width="5.7109375" style="501" bestFit="1" customWidth="1"/>
    <col min="3851" max="3851" width="6.7109375" style="501" customWidth="1"/>
    <col min="3852" max="3852" width="7.28515625" style="501" customWidth="1"/>
    <col min="3853" max="3853" width="5" style="501" customWidth="1"/>
    <col min="3854" max="3854" width="6.28515625" style="501" customWidth="1"/>
    <col min="3855" max="3855" width="7.28515625" style="501" customWidth="1"/>
    <col min="3856" max="3856" width="6" style="501" customWidth="1"/>
    <col min="3857" max="4096" width="9.140625" style="501"/>
    <col min="4097" max="4097" width="37.5703125" style="501" customWidth="1"/>
    <col min="4098" max="4098" width="7" style="501" customWidth="1"/>
    <col min="4099" max="4099" width="7.7109375" style="501" customWidth="1"/>
    <col min="4100" max="4100" width="4.5703125" style="501" customWidth="1"/>
    <col min="4101" max="4101" width="6.42578125" style="501" customWidth="1"/>
    <col min="4102" max="4102" width="7.7109375" style="501" customWidth="1"/>
    <col min="4103" max="4103" width="5" style="501" customWidth="1"/>
    <col min="4104" max="4104" width="6.140625" style="501" customWidth="1"/>
    <col min="4105" max="4105" width="7.42578125" style="501" customWidth="1"/>
    <col min="4106" max="4106" width="5.7109375" style="501" bestFit="1" customWidth="1"/>
    <col min="4107" max="4107" width="6.7109375" style="501" customWidth="1"/>
    <col min="4108" max="4108" width="7.28515625" style="501" customWidth="1"/>
    <col min="4109" max="4109" width="5" style="501" customWidth="1"/>
    <col min="4110" max="4110" width="6.28515625" style="501" customWidth="1"/>
    <col min="4111" max="4111" width="7.28515625" style="501" customWidth="1"/>
    <col min="4112" max="4112" width="6" style="501" customWidth="1"/>
    <col min="4113" max="4352" width="9.140625" style="501"/>
    <col min="4353" max="4353" width="37.5703125" style="501" customWidth="1"/>
    <col min="4354" max="4354" width="7" style="501" customWidth="1"/>
    <col min="4355" max="4355" width="7.7109375" style="501" customWidth="1"/>
    <col min="4356" max="4356" width="4.5703125" style="501" customWidth="1"/>
    <col min="4357" max="4357" width="6.42578125" style="501" customWidth="1"/>
    <col min="4358" max="4358" width="7.7109375" style="501" customWidth="1"/>
    <col min="4359" max="4359" width="5" style="501" customWidth="1"/>
    <col min="4360" max="4360" width="6.140625" style="501" customWidth="1"/>
    <col min="4361" max="4361" width="7.42578125" style="501" customWidth="1"/>
    <col min="4362" max="4362" width="5.7109375" style="501" bestFit="1" customWidth="1"/>
    <col min="4363" max="4363" width="6.7109375" style="501" customWidth="1"/>
    <col min="4364" max="4364" width="7.28515625" style="501" customWidth="1"/>
    <col min="4365" max="4365" width="5" style="501" customWidth="1"/>
    <col min="4366" max="4366" width="6.28515625" style="501" customWidth="1"/>
    <col min="4367" max="4367" width="7.28515625" style="501" customWidth="1"/>
    <col min="4368" max="4368" width="6" style="501" customWidth="1"/>
    <col min="4369" max="4608" width="9.140625" style="501"/>
    <col min="4609" max="4609" width="37.5703125" style="501" customWidth="1"/>
    <col min="4610" max="4610" width="7" style="501" customWidth="1"/>
    <col min="4611" max="4611" width="7.7109375" style="501" customWidth="1"/>
    <col min="4612" max="4612" width="4.5703125" style="501" customWidth="1"/>
    <col min="4613" max="4613" width="6.42578125" style="501" customWidth="1"/>
    <col min="4614" max="4614" width="7.7109375" style="501" customWidth="1"/>
    <col min="4615" max="4615" width="5" style="501" customWidth="1"/>
    <col min="4616" max="4616" width="6.140625" style="501" customWidth="1"/>
    <col min="4617" max="4617" width="7.42578125" style="501" customWidth="1"/>
    <col min="4618" max="4618" width="5.7109375" style="501" bestFit="1" customWidth="1"/>
    <col min="4619" max="4619" width="6.7109375" style="501" customWidth="1"/>
    <col min="4620" max="4620" width="7.28515625" style="501" customWidth="1"/>
    <col min="4621" max="4621" width="5" style="501" customWidth="1"/>
    <col min="4622" max="4622" width="6.28515625" style="501" customWidth="1"/>
    <col min="4623" max="4623" width="7.28515625" style="501" customWidth="1"/>
    <col min="4624" max="4624" width="6" style="501" customWidth="1"/>
    <col min="4625" max="4864" width="9.140625" style="501"/>
    <col min="4865" max="4865" width="37.5703125" style="501" customWidth="1"/>
    <col min="4866" max="4866" width="7" style="501" customWidth="1"/>
    <col min="4867" max="4867" width="7.7109375" style="501" customWidth="1"/>
    <col min="4868" max="4868" width="4.5703125" style="501" customWidth="1"/>
    <col min="4869" max="4869" width="6.42578125" style="501" customWidth="1"/>
    <col min="4870" max="4870" width="7.7109375" style="501" customWidth="1"/>
    <col min="4871" max="4871" width="5" style="501" customWidth="1"/>
    <col min="4872" max="4872" width="6.140625" style="501" customWidth="1"/>
    <col min="4873" max="4873" width="7.42578125" style="501" customWidth="1"/>
    <col min="4874" max="4874" width="5.7109375" style="501" bestFit="1" customWidth="1"/>
    <col min="4875" max="4875" width="6.7109375" style="501" customWidth="1"/>
    <col min="4876" max="4876" width="7.28515625" style="501" customWidth="1"/>
    <col min="4877" max="4877" width="5" style="501" customWidth="1"/>
    <col min="4878" max="4878" width="6.28515625" style="501" customWidth="1"/>
    <col min="4879" max="4879" width="7.28515625" style="501" customWidth="1"/>
    <col min="4880" max="4880" width="6" style="501" customWidth="1"/>
    <col min="4881" max="5120" width="9.140625" style="501"/>
    <col min="5121" max="5121" width="37.5703125" style="501" customWidth="1"/>
    <col min="5122" max="5122" width="7" style="501" customWidth="1"/>
    <col min="5123" max="5123" width="7.7109375" style="501" customWidth="1"/>
    <col min="5124" max="5124" width="4.5703125" style="501" customWidth="1"/>
    <col min="5125" max="5125" width="6.42578125" style="501" customWidth="1"/>
    <col min="5126" max="5126" width="7.7109375" style="501" customWidth="1"/>
    <col min="5127" max="5127" width="5" style="501" customWidth="1"/>
    <col min="5128" max="5128" width="6.140625" style="501" customWidth="1"/>
    <col min="5129" max="5129" width="7.42578125" style="501" customWidth="1"/>
    <col min="5130" max="5130" width="5.7109375" style="501" bestFit="1" customWidth="1"/>
    <col min="5131" max="5131" width="6.7109375" style="501" customWidth="1"/>
    <col min="5132" max="5132" width="7.28515625" style="501" customWidth="1"/>
    <col min="5133" max="5133" width="5" style="501" customWidth="1"/>
    <col min="5134" max="5134" width="6.28515625" style="501" customWidth="1"/>
    <col min="5135" max="5135" width="7.28515625" style="501" customWidth="1"/>
    <col min="5136" max="5136" width="6" style="501" customWidth="1"/>
    <col min="5137" max="5376" width="9.140625" style="501"/>
    <col min="5377" max="5377" width="37.5703125" style="501" customWidth="1"/>
    <col min="5378" max="5378" width="7" style="501" customWidth="1"/>
    <col min="5379" max="5379" width="7.7109375" style="501" customWidth="1"/>
    <col min="5380" max="5380" width="4.5703125" style="501" customWidth="1"/>
    <col min="5381" max="5381" width="6.42578125" style="501" customWidth="1"/>
    <col min="5382" max="5382" width="7.7109375" style="501" customWidth="1"/>
    <col min="5383" max="5383" width="5" style="501" customWidth="1"/>
    <col min="5384" max="5384" width="6.140625" style="501" customWidth="1"/>
    <col min="5385" max="5385" width="7.42578125" style="501" customWidth="1"/>
    <col min="5386" max="5386" width="5.7109375" style="501" bestFit="1" customWidth="1"/>
    <col min="5387" max="5387" width="6.7109375" style="501" customWidth="1"/>
    <col min="5388" max="5388" width="7.28515625" style="501" customWidth="1"/>
    <col min="5389" max="5389" width="5" style="501" customWidth="1"/>
    <col min="5390" max="5390" width="6.28515625" style="501" customWidth="1"/>
    <col min="5391" max="5391" width="7.28515625" style="501" customWidth="1"/>
    <col min="5392" max="5392" width="6" style="501" customWidth="1"/>
    <col min="5393" max="5632" width="9.140625" style="501"/>
    <col min="5633" max="5633" width="37.5703125" style="501" customWidth="1"/>
    <col min="5634" max="5634" width="7" style="501" customWidth="1"/>
    <col min="5635" max="5635" width="7.7109375" style="501" customWidth="1"/>
    <col min="5636" max="5636" width="4.5703125" style="501" customWidth="1"/>
    <col min="5637" max="5637" width="6.42578125" style="501" customWidth="1"/>
    <col min="5638" max="5638" width="7.7109375" style="501" customWidth="1"/>
    <col min="5639" max="5639" width="5" style="501" customWidth="1"/>
    <col min="5640" max="5640" width="6.140625" style="501" customWidth="1"/>
    <col min="5641" max="5641" width="7.42578125" style="501" customWidth="1"/>
    <col min="5642" max="5642" width="5.7109375" style="501" bestFit="1" customWidth="1"/>
    <col min="5643" max="5643" width="6.7109375" style="501" customWidth="1"/>
    <col min="5644" max="5644" width="7.28515625" style="501" customWidth="1"/>
    <col min="5645" max="5645" width="5" style="501" customWidth="1"/>
    <col min="5646" max="5646" width="6.28515625" style="501" customWidth="1"/>
    <col min="5647" max="5647" width="7.28515625" style="501" customWidth="1"/>
    <col min="5648" max="5648" width="6" style="501" customWidth="1"/>
    <col min="5649" max="5888" width="9.140625" style="501"/>
    <col min="5889" max="5889" width="37.5703125" style="501" customWidth="1"/>
    <col min="5890" max="5890" width="7" style="501" customWidth="1"/>
    <col min="5891" max="5891" width="7.7109375" style="501" customWidth="1"/>
    <col min="5892" max="5892" width="4.5703125" style="501" customWidth="1"/>
    <col min="5893" max="5893" width="6.42578125" style="501" customWidth="1"/>
    <col min="5894" max="5894" width="7.7109375" style="501" customWidth="1"/>
    <col min="5895" max="5895" width="5" style="501" customWidth="1"/>
    <col min="5896" max="5896" width="6.140625" style="501" customWidth="1"/>
    <col min="5897" max="5897" width="7.42578125" style="501" customWidth="1"/>
    <col min="5898" max="5898" width="5.7109375" style="501" bestFit="1" customWidth="1"/>
    <col min="5899" max="5899" width="6.7109375" style="501" customWidth="1"/>
    <col min="5900" max="5900" width="7.28515625" style="501" customWidth="1"/>
    <col min="5901" max="5901" width="5" style="501" customWidth="1"/>
    <col min="5902" max="5902" width="6.28515625" style="501" customWidth="1"/>
    <col min="5903" max="5903" width="7.28515625" style="501" customWidth="1"/>
    <col min="5904" max="5904" width="6" style="501" customWidth="1"/>
    <col min="5905" max="6144" width="9.140625" style="501"/>
    <col min="6145" max="6145" width="37.5703125" style="501" customWidth="1"/>
    <col min="6146" max="6146" width="7" style="501" customWidth="1"/>
    <col min="6147" max="6147" width="7.7109375" style="501" customWidth="1"/>
    <col min="6148" max="6148" width="4.5703125" style="501" customWidth="1"/>
    <col min="6149" max="6149" width="6.42578125" style="501" customWidth="1"/>
    <col min="6150" max="6150" width="7.7109375" style="501" customWidth="1"/>
    <col min="6151" max="6151" width="5" style="501" customWidth="1"/>
    <col min="6152" max="6152" width="6.140625" style="501" customWidth="1"/>
    <col min="6153" max="6153" width="7.42578125" style="501" customWidth="1"/>
    <col min="6154" max="6154" width="5.7109375" style="501" bestFit="1" customWidth="1"/>
    <col min="6155" max="6155" width="6.7109375" style="501" customWidth="1"/>
    <col min="6156" max="6156" width="7.28515625" style="501" customWidth="1"/>
    <col min="6157" max="6157" width="5" style="501" customWidth="1"/>
    <col min="6158" max="6158" width="6.28515625" style="501" customWidth="1"/>
    <col min="6159" max="6159" width="7.28515625" style="501" customWidth="1"/>
    <col min="6160" max="6160" width="6" style="501" customWidth="1"/>
    <col min="6161" max="6400" width="9.140625" style="501"/>
    <col min="6401" max="6401" width="37.5703125" style="501" customWidth="1"/>
    <col min="6402" max="6402" width="7" style="501" customWidth="1"/>
    <col min="6403" max="6403" width="7.7109375" style="501" customWidth="1"/>
    <col min="6404" max="6404" width="4.5703125" style="501" customWidth="1"/>
    <col min="6405" max="6405" width="6.42578125" style="501" customWidth="1"/>
    <col min="6406" max="6406" width="7.7109375" style="501" customWidth="1"/>
    <col min="6407" max="6407" width="5" style="501" customWidth="1"/>
    <col min="6408" max="6408" width="6.140625" style="501" customWidth="1"/>
    <col min="6409" max="6409" width="7.42578125" style="501" customWidth="1"/>
    <col min="6410" max="6410" width="5.7109375" style="501" bestFit="1" customWidth="1"/>
    <col min="6411" max="6411" width="6.7109375" style="501" customWidth="1"/>
    <col min="6412" max="6412" width="7.28515625" style="501" customWidth="1"/>
    <col min="6413" max="6413" width="5" style="501" customWidth="1"/>
    <col min="6414" max="6414" width="6.28515625" style="501" customWidth="1"/>
    <col min="6415" max="6415" width="7.28515625" style="501" customWidth="1"/>
    <col min="6416" max="6416" width="6" style="501" customWidth="1"/>
    <col min="6417" max="6656" width="9.140625" style="501"/>
    <col min="6657" max="6657" width="37.5703125" style="501" customWidth="1"/>
    <col min="6658" max="6658" width="7" style="501" customWidth="1"/>
    <col min="6659" max="6659" width="7.7109375" style="501" customWidth="1"/>
    <col min="6660" max="6660" width="4.5703125" style="501" customWidth="1"/>
    <col min="6661" max="6661" width="6.42578125" style="501" customWidth="1"/>
    <col min="6662" max="6662" width="7.7109375" style="501" customWidth="1"/>
    <col min="6663" max="6663" width="5" style="501" customWidth="1"/>
    <col min="6664" max="6664" width="6.140625" style="501" customWidth="1"/>
    <col min="6665" max="6665" width="7.42578125" style="501" customWidth="1"/>
    <col min="6666" max="6666" width="5.7109375" style="501" bestFit="1" customWidth="1"/>
    <col min="6667" max="6667" width="6.7109375" style="501" customWidth="1"/>
    <col min="6668" max="6668" width="7.28515625" style="501" customWidth="1"/>
    <col min="6669" max="6669" width="5" style="501" customWidth="1"/>
    <col min="6670" max="6670" width="6.28515625" style="501" customWidth="1"/>
    <col min="6671" max="6671" width="7.28515625" style="501" customWidth="1"/>
    <col min="6672" max="6672" width="6" style="501" customWidth="1"/>
    <col min="6673" max="6912" width="9.140625" style="501"/>
    <col min="6913" max="6913" width="37.5703125" style="501" customWidth="1"/>
    <col min="6914" max="6914" width="7" style="501" customWidth="1"/>
    <col min="6915" max="6915" width="7.7109375" style="501" customWidth="1"/>
    <col min="6916" max="6916" width="4.5703125" style="501" customWidth="1"/>
    <col min="6917" max="6917" width="6.42578125" style="501" customWidth="1"/>
    <col min="6918" max="6918" width="7.7109375" style="501" customWidth="1"/>
    <col min="6919" max="6919" width="5" style="501" customWidth="1"/>
    <col min="6920" max="6920" width="6.140625" style="501" customWidth="1"/>
    <col min="6921" max="6921" width="7.42578125" style="501" customWidth="1"/>
    <col min="6922" max="6922" width="5.7109375" style="501" bestFit="1" customWidth="1"/>
    <col min="6923" max="6923" width="6.7109375" style="501" customWidth="1"/>
    <col min="6924" max="6924" width="7.28515625" style="501" customWidth="1"/>
    <col min="6925" max="6925" width="5" style="501" customWidth="1"/>
    <col min="6926" max="6926" width="6.28515625" style="501" customWidth="1"/>
    <col min="6927" max="6927" width="7.28515625" style="501" customWidth="1"/>
    <col min="6928" max="6928" width="6" style="501" customWidth="1"/>
    <col min="6929" max="7168" width="9.140625" style="501"/>
    <col min="7169" max="7169" width="37.5703125" style="501" customWidth="1"/>
    <col min="7170" max="7170" width="7" style="501" customWidth="1"/>
    <col min="7171" max="7171" width="7.7109375" style="501" customWidth="1"/>
    <col min="7172" max="7172" width="4.5703125" style="501" customWidth="1"/>
    <col min="7173" max="7173" width="6.42578125" style="501" customWidth="1"/>
    <col min="7174" max="7174" width="7.7109375" style="501" customWidth="1"/>
    <col min="7175" max="7175" width="5" style="501" customWidth="1"/>
    <col min="7176" max="7176" width="6.140625" style="501" customWidth="1"/>
    <col min="7177" max="7177" width="7.42578125" style="501" customWidth="1"/>
    <col min="7178" max="7178" width="5.7109375" style="501" bestFit="1" customWidth="1"/>
    <col min="7179" max="7179" width="6.7109375" style="501" customWidth="1"/>
    <col min="7180" max="7180" width="7.28515625" style="501" customWidth="1"/>
    <col min="7181" max="7181" width="5" style="501" customWidth="1"/>
    <col min="7182" max="7182" width="6.28515625" style="501" customWidth="1"/>
    <col min="7183" max="7183" width="7.28515625" style="501" customWidth="1"/>
    <col min="7184" max="7184" width="6" style="501" customWidth="1"/>
    <col min="7185" max="7424" width="9.140625" style="501"/>
    <col min="7425" max="7425" width="37.5703125" style="501" customWidth="1"/>
    <col min="7426" max="7426" width="7" style="501" customWidth="1"/>
    <col min="7427" max="7427" width="7.7109375" style="501" customWidth="1"/>
    <col min="7428" max="7428" width="4.5703125" style="501" customWidth="1"/>
    <col min="7429" max="7429" width="6.42578125" style="501" customWidth="1"/>
    <col min="7430" max="7430" width="7.7109375" style="501" customWidth="1"/>
    <col min="7431" max="7431" width="5" style="501" customWidth="1"/>
    <col min="7432" max="7432" width="6.140625" style="501" customWidth="1"/>
    <col min="7433" max="7433" width="7.42578125" style="501" customWidth="1"/>
    <col min="7434" max="7434" width="5.7109375" style="501" bestFit="1" customWidth="1"/>
    <col min="7435" max="7435" width="6.7109375" style="501" customWidth="1"/>
    <col min="7436" max="7436" width="7.28515625" style="501" customWidth="1"/>
    <col min="7437" max="7437" width="5" style="501" customWidth="1"/>
    <col min="7438" max="7438" width="6.28515625" style="501" customWidth="1"/>
    <col min="7439" max="7439" width="7.28515625" style="501" customWidth="1"/>
    <col min="7440" max="7440" width="6" style="501" customWidth="1"/>
    <col min="7441" max="7680" width="9.140625" style="501"/>
    <col min="7681" max="7681" width="37.5703125" style="501" customWidth="1"/>
    <col min="7682" max="7682" width="7" style="501" customWidth="1"/>
    <col min="7683" max="7683" width="7.7109375" style="501" customWidth="1"/>
    <col min="7684" max="7684" width="4.5703125" style="501" customWidth="1"/>
    <col min="7685" max="7685" width="6.42578125" style="501" customWidth="1"/>
    <col min="7686" max="7686" width="7.7109375" style="501" customWidth="1"/>
    <col min="7687" max="7687" width="5" style="501" customWidth="1"/>
    <col min="7688" max="7688" width="6.140625" style="501" customWidth="1"/>
    <col min="7689" max="7689" width="7.42578125" style="501" customWidth="1"/>
    <col min="7690" max="7690" width="5.7109375" style="501" bestFit="1" customWidth="1"/>
    <col min="7691" max="7691" width="6.7109375" style="501" customWidth="1"/>
    <col min="7692" max="7692" width="7.28515625" style="501" customWidth="1"/>
    <col min="7693" max="7693" width="5" style="501" customWidth="1"/>
    <col min="7694" max="7694" width="6.28515625" style="501" customWidth="1"/>
    <col min="7695" max="7695" width="7.28515625" style="501" customWidth="1"/>
    <col min="7696" max="7696" width="6" style="501" customWidth="1"/>
    <col min="7697" max="7936" width="9.140625" style="501"/>
    <col min="7937" max="7937" width="37.5703125" style="501" customWidth="1"/>
    <col min="7938" max="7938" width="7" style="501" customWidth="1"/>
    <col min="7939" max="7939" width="7.7109375" style="501" customWidth="1"/>
    <col min="7940" max="7940" width="4.5703125" style="501" customWidth="1"/>
    <col min="7941" max="7941" width="6.42578125" style="501" customWidth="1"/>
    <col min="7942" max="7942" width="7.7109375" style="501" customWidth="1"/>
    <col min="7943" max="7943" width="5" style="501" customWidth="1"/>
    <col min="7944" max="7944" width="6.140625" style="501" customWidth="1"/>
    <col min="7945" max="7945" width="7.42578125" style="501" customWidth="1"/>
    <col min="7946" max="7946" width="5.7109375" style="501" bestFit="1" customWidth="1"/>
    <col min="7947" max="7947" width="6.7109375" style="501" customWidth="1"/>
    <col min="7948" max="7948" width="7.28515625" style="501" customWidth="1"/>
    <col min="7949" max="7949" width="5" style="501" customWidth="1"/>
    <col min="7950" max="7950" width="6.28515625" style="501" customWidth="1"/>
    <col min="7951" max="7951" width="7.28515625" style="501" customWidth="1"/>
    <col min="7952" max="7952" width="6" style="501" customWidth="1"/>
    <col min="7953" max="8192" width="9.140625" style="501"/>
    <col min="8193" max="8193" width="37.5703125" style="501" customWidth="1"/>
    <col min="8194" max="8194" width="7" style="501" customWidth="1"/>
    <col min="8195" max="8195" width="7.7109375" style="501" customWidth="1"/>
    <col min="8196" max="8196" width="4.5703125" style="501" customWidth="1"/>
    <col min="8197" max="8197" width="6.42578125" style="501" customWidth="1"/>
    <col min="8198" max="8198" width="7.7109375" style="501" customWidth="1"/>
    <col min="8199" max="8199" width="5" style="501" customWidth="1"/>
    <col min="8200" max="8200" width="6.140625" style="501" customWidth="1"/>
    <col min="8201" max="8201" width="7.42578125" style="501" customWidth="1"/>
    <col min="8202" max="8202" width="5.7109375" style="501" bestFit="1" customWidth="1"/>
    <col min="8203" max="8203" width="6.7109375" style="501" customWidth="1"/>
    <col min="8204" max="8204" width="7.28515625" style="501" customWidth="1"/>
    <col min="8205" max="8205" width="5" style="501" customWidth="1"/>
    <col min="8206" max="8206" width="6.28515625" style="501" customWidth="1"/>
    <col min="8207" max="8207" width="7.28515625" style="501" customWidth="1"/>
    <col min="8208" max="8208" width="6" style="501" customWidth="1"/>
    <col min="8209" max="8448" width="9.140625" style="501"/>
    <col min="8449" max="8449" width="37.5703125" style="501" customWidth="1"/>
    <col min="8450" max="8450" width="7" style="501" customWidth="1"/>
    <col min="8451" max="8451" width="7.7109375" style="501" customWidth="1"/>
    <col min="8452" max="8452" width="4.5703125" style="501" customWidth="1"/>
    <col min="8453" max="8453" width="6.42578125" style="501" customWidth="1"/>
    <col min="8454" max="8454" width="7.7109375" style="501" customWidth="1"/>
    <col min="8455" max="8455" width="5" style="501" customWidth="1"/>
    <col min="8456" max="8456" width="6.140625" style="501" customWidth="1"/>
    <col min="8457" max="8457" width="7.42578125" style="501" customWidth="1"/>
    <col min="8458" max="8458" width="5.7109375" style="501" bestFit="1" customWidth="1"/>
    <col min="8459" max="8459" width="6.7109375" style="501" customWidth="1"/>
    <col min="8460" max="8460" width="7.28515625" style="501" customWidth="1"/>
    <col min="8461" max="8461" width="5" style="501" customWidth="1"/>
    <col min="8462" max="8462" width="6.28515625" style="501" customWidth="1"/>
    <col min="8463" max="8463" width="7.28515625" style="501" customWidth="1"/>
    <col min="8464" max="8464" width="6" style="501" customWidth="1"/>
    <col min="8465" max="8704" width="9.140625" style="501"/>
    <col min="8705" max="8705" width="37.5703125" style="501" customWidth="1"/>
    <col min="8706" max="8706" width="7" style="501" customWidth="1"/>
    <col min="8707" max="8707" width="7.7109375" style="501" customWidth="1"/>
    <col min="8708" max="8708" width="4.5703125" style="501" customWidth="1"/>
    <col min="8709" max="8709" width="6.42578125" style="501" customWidth="1"/>
    <col min="8710" max="8710" width="7.7109375" style="501" customWidth="1"/>
    <col min="8711" max="8711" width="5" style="501" customWidth="1"/>
    <col min="8712" max="8712" width="6.140625" style="501" customWidth="1"/>
    <col min="8713" max="8713" width="7.42578125" style="501" customWidth="1"/>
    <col min="8714" max="8714" width="5.7109375" style="501" bestFit="1" customWidth="1"/>
    <col min="8715" max="8715" width="6.7109375" style="501" customWidth="1"/>
    <col min="8716" max="8716" width="7.28515625" style="501" customWidth="1"/>
    <col min="8717" max="8717" width="5" style="501" customWidth="1"/>
    <col min="8718" max="8718" width="6.28515625" style="501" customWidth="1"/>
    <col min="8719" max="8719" width="7.28515625" style="501" customWidth="1"/>
    <col min="8720" max="8720" width="6" style="501" customWidth="1"/>
    <col min="8721" max="8960" width="9.140625" style="501"/>
    <col min="8961" max="8961" width="37.5703125" style="501" customWidth="1"/>
    <col min="8962" max="8962" width="7" style="501" customWidth="1"/>
    <col min="8963" max="8963" width="7.7109375" style="501" customWidth="1"/>
    <col min="8964" max="8964" width="4.5703125" style="501" customWidth="1"/>
    <col min="8965" max="8965" width="6.42578125" style="501" customWidth="1"/>
    <col min="8966" max="8966" width="7.7109375" style="501" customWidth="1"/>
    <col min="8967" max="8967" width="5" style="501" customWidth="1"/>
    <col min="8968" max="8968" width="6.140625" style="501" customWidth="1"/>
    <col min="8969" max="8969" width="7.42578125" style="501" customWidth="1"/>
    <col min="8970" max="8970" width="5.7109375" style="501" bestFit="1" customWidth="1"/>
    <col min="8971" max="8971" width="6.7109375" style="501" customWidth="1"/>
    <col min="8972" max="8972" width="7.28515625" style="501" customWidth="1"/>
    <col min="8973" max="8973" width="5" style="501" customWidth="1"/>
    <col min="8974" max="8974" width="6.28515625" style="501" customWidth="1"/>
    <col min="8975" max="8975" width="7.28515625" style="501" customWidth="1"/>
    <col min="8976" max="8976" width="6" style="501" customWidth="1"/>
    <col min="8977" max="9216" width="9.140625" style="501"/>
    <col min="9217" max="9217" width="37.5703125" style="501" customWidth="1"/>
    <col min="9218" max="9218" width="7" style="501" customWidth="1"/>
    <col min="9219" max="9219" width="7.7109375" style="501" customWidth="1"/>
    <col min="9220" max="9220" width="4.5703125" style="501" customWidth="1"/>
    <col min="9221" max="9221" width="6.42578125" style="501" customWidth="1"/>
    <col min="9222" max="9222" width="7.7109375" style="501" customWidth="1"/>
    <col min="9223" max="9223" width="5" style="501" customWidth="1"/>
    <col min="9224" max="9224" width="6.140625" style="501" customWidth="1"/>
    <col min="9225" max="9225" width="7.42578125" style="501" customWidth="1"/>
    <col min="9226" max="9226" width="5.7109375" style="501" bestFit="1" customWidth="1"/>
    <col min="9227" max="9227" width="6.7109375" style="501" customWidth="1"/>
    <col min="9228" max="9228" width="7.28515625" style="501" customWidth="1"/>
    <col min="9229" max="9229" width="5" style="501" customWidth="1"/>
    <col min="9230" max="9230" width="6.28515625" style="501" customWidth="1"/>
    <col min="9231" max="9231" width="7.28515625" style="501" customWidth="1"/>
    <col min="9232" max="9232" width="6" style="501" customWidth="1"/>
    <col min="9233" max="9472" width="9.140625" style="501"/>
    <col min="9473" max="9473" width="37.5703125" style="501" customWidth="1"/>
    <col min="9474" max="9474" width="7" style="501" customWidth="1"/>
    <col min="9475" max="9475" width="7.7109375" style="501" customWidth="1"/>
    <col min="9476" max="9476" width="4.5703125" style="501" customWidth="1"/>
    <col min="9477" max="9477" width="6.42578125" style="501" customWidth="1"/>
    <col min="9478" max="9478" width="7.7109375" style="501" customWidth="1"/>
    <col min="9479" max="9479" width="5" style="501" customWidth="1"/>
    <col min="9480" max="9480" width="6.140625" style="501" customWidth="1"/>
    <col min="9481" max="9481" width="7.42578125" style="501" customWidth="1"/>
    <col min="9482" max="9482" width="5.7109375" style="501" bestFit="1" customWidth="1"/>
    <col min="9483" max="9483" width="6.7109375" style="501" customWidth="1"/>
    <col min="9484" max="9484" width="7.28515625" style="501" customWidth="1"/>
    <col min="9485" max="9485" width="5" style="501" customWidth="1"/>
    <col min="9486" max="9486" width="6.28515625" style="501" customWidth="1"/>
    <col min="9487" max="9487" width="7.28515625" style="501" customWidth="1"/>
    <col min="9488" max="9488" width="6" style="501" customWidth="1"/>
    <col min="9489" max="9728" width="9.140625" style="501"/>
    <col min="9729" max="9729" width="37.5703125" style="501" customWidth="1"/>
    <col min="9730" max="9730" width="7" style="501" customWidth="1"/>
    <col min="9731" max="9731" width="7.7109375" style="501" customWidth="1"/>
    <col min="9732" max="9732" width="4.5703125" style="501" customWidth="1"/>
    <col min="9733" max="9733" width="6.42578125" style="501" customWidth="1"/>
    <col min="9734" max="9734" width="7.7109375" style="501" customWidth="1"/>
    <col min="9735" max="9735" width="5" style="501" customWidth="1"/>
    <col min="9736" max="9736" width="6.140625" style="501" customWidth="1"/>
    <col min="9737" max="9737" width="7.42578125" style="501" customWidth="1"/>
    <col min="9738" max="9738" width="5.7109375" style="501" bestFit="1" customWidth="1"/>
    <col min="9739" max="9739" width="6.7109375" style="501" customWidth="1"/>
    <col min="9740" max="9740" width="7.28515625" style="501" customWidth="1"/>
    <col min="9741" max="9741" width="5" style="501" customWidth="1"/>
    <col min="9742" max="9742" width="6.28515625" style="501" customWidth="1"/>
    <col min="9743" max="9743" width="7.28515625" style="501" customWidth="1"/>
    <col min="9744" max="9744" width="6" style="501" customWidth="1"/>
    <col min="9745" max="9984" width="9.140625" style="501"/>
    <col min="9985" max="9985" width="37.5703125" style="501" customWidth="1"/>
    <col min="9986" max="9986" width="7" style="501" customWidth="1"/>
    <col min="9987" max="9987" width="7.7109375" style="501" customWidth="1"/>
    <col min="9988" max="9988" width="4.5703125" style="501" customWidth="1"/>
    <col min="9989" max="9989" width="6.42578125" style="501" customWidth="1"/>
    <col min="9990" max="9990" width="7.7109375" style="501" customWidth="1"/>
    <col min="9991" max="9991" width="5" style="501" customWidth="1"/>
    <col min="9992" max="9992" width="6.140625" style="501" customWidth="1"/>
    <col min="9993" max="9993" width="7.42578125" style="501" customWidth="1"/>
    <col min="9994" max="9994" width="5.7109375" style="501" bestFit="1" customWidth="1"/>
    <col min="9995" max="9995" width="6.7109375" style="501" customWidth="1"/>
    <col min="9996" max="9996" width="7.28515625" style="501" customWidth="1"/>
    <col min="9997" max="9997" width="5" style="501" customWidth="1"/>
    <col min="9998" max="9998" width="6.28515625" style="501" customWidth="1"/>
    <col min="9999" max="9999" width="7.28515625" style="501" customWidth="1"/>
    <col min="10000" max="10000" width="6" style="501" customWidth="1"/>
    <col min="10001" max="10240" width="9.140625" style="501"/>
    <col min="10241" max="10241" width="37.5703125" style="501" customWidth="1"/>
    <col min="10242" max="10242" width="7" style="501" customWidth="1"/>
    <col min="10243" max="10243" width="7.7109375" style="501" customWidth="1"/>
    <col min="10244" max="10244" width="4.5703125" style="501" customWidth="1"/>
    <col min="10245" max="10245" width="6.42578125" style="501" customWidth="1"/>
    <col min="10246" max="10246" width="7.7109375" style="501" customWidth="1"/>
    <col min="10247" max="10247" width="5" style="501" customWidth="1"/>
    <col min="10248" max="10248" width="6.140625" style="501" customWidth="1"/>
    <col min="10249" max="10249" width="7.42578125" style="501" customWidth="1"/>
    <col min="10250" max="10250" width="5.7109375" style="501" bestFit="1" customWidth="1"/>
    <col min="10251" max="10251" width="6.7109375" style="501" customWidth="1"/>
    <col min="10252" max="10252" width="7.28515625" style="501" customWidth="1"/>
    <col min="10253" max="10253" width="5" style="501" customWidth="1"/>
    <col min="10254" max="10254" width="6.28515625" style="501" customWidth="1"/>
    <col min="10255" max="10255" width="7.28515625" style="501" customWidth="1"/>
    <col min="10256" max="10256" width="6" style="501" customWidth="1"/>
    <col min="10257" max="10496" width="9.140625" style="501"/>
    <col min="10497" max="10497" width="37.5703125" style="501" customWidth="1"/>
    <col min="10498" max="10498" width="7" style="501" customWidth="1"/>
    <col min="10499" max="10499" width="7.7109375" style="501" customWidth="1"/>
    <col min="10500" max="10500" width="4.5703125" style="501" customWidth="1"/>
    <col min="10501" max="10501" width="6.42578125" style="501" customWidth="1"/>
    <col min="10502" max="10502" width="7.7109375" style="501" customWidth="1"/>
    <col min="10503" max="10503" width="5" style="501" customWidth="1"/>
    <col min="10504" max="10504" width="6.140625" style="501" customWidth="1"/>
    <col min="10505" max="10505" width="7.42578125" style="501" customWidth="1"/>
    <col min="10506" max="10506" width="5.7109375" style="501" bestFit="1" customWidth="1"/>
    <col min="10507" max="10507" width="6.7109375" style="501" customWidth="1"/>
    <col min="10508" max="10508" width="7.28515625" style="501" customWidth="1"/>
    <col min="10509" max="10509" width="5" style="501" customWidth="1"/>
    <col min="10510" max="10510" width="6.28515625" style="501" customWidth="1"/>
    <col min="10511" max="10511" width="7.28515625" style="501" customWidth="1"/>
    <col min="10512" max="10512" width="6" style="501" customWidth="1"/>
    <col min="10513" max="10752" width="9.140625" style="501"/>
    <col min="10753" max="10753" width="37.5703125" style="501" customWidth="1"/>
    <col min="10754" max="10754" width="7" style="501" customWidth="1"/>
    <col min="10755" max="10755" width="7.7109375" style="501" customWidth="1"/>
    <col min="10756" max="10756" width="4.5703125" style="501" customWidth="1"/>
    <col min="10757" max="10757" width="6.42578125" style="501" customWidth="1"/>
    <col min="10758" max="10758" width="7.7109375" style="501" customWidth="1"/>
    <col min="10759" max="10759" width="5" style="501" customWidth="1"/>
    <col min="10760" max="10760" width="6.140625" style="501" customWidth="1"/>
    <col min="10761" max="10761" width="7.42578125" style="501" customWidth="1"/>
    <col min="10762" max="10762" width="5.7109375" style="501" bestFit="1" customWidth="1"/>
    <col min="10763" max="10763" width="6.7109375" style="501" customWidth="1"/>
    <col min="10764" max="10764" width="7.28515625" style="501" customWidth="1"/>
    <col min="10765" max="10765" width="5" style="501" customWidth="1"/>
    <col min="10766" max="10766" width="6.28515625" style="501" customWidth="1"/>
    <col min="10767" max="10767" width="7.28515625" style="501" customWidth="1"/>
    <col min="10768" max="10768" width="6" style="501" customWidth="1"/>
    <col min="10769" max="11008" width="9.140625" style="501"/>
    <col min="11009" max="11009" width="37.5703125" style="501" customWidth="1"/>
    <col min="11010" max="11010" width="7" style="501" customWidth="1"/>
    <col min="11011" max="11011" width="7.7109375" style="501" customWidth="1"/>
    <col min="11012" max="11012" width="4.5703125" style="501" customWidth="1"/>
    <col min="11013" max="11013" width="6.42578125" style="501" customWidth="1"/>
    <col min="11014" max="11014" width="7.7109375" style="501" customWidth="1"/>
    <col min="11015" max="11015" width="5" style="501" customWidth="1"/>
    <col min="11016" max="11016" width="6.140625" style="501" customWidth="1"/>
    <col min="11017" max="11017" width="7.42578125" style="501" customWidth="1"/>
    <col min="11018" max="11018" width="5.7109375" style="501" bestFit="1" customWidth="1"/>
    <col min="11019" max="11019" width="6.7109375" style="501" customWidth="1"/>
    <col min="11020" max="11020" width="7.28515625" style="501" customWidth="1"/>
    <col min="11021" max="11021" width="5" style="501" customWidth="1"/>
    <col min="11022" max="11022" width="6.28515625" style="501" customWidth="1"/>
    <col min="11023" max="11023" width="7.28515625" style="501" customWidth="1"/>
    <col min="11024" max="11024" width="6" style="501" customWidth="1"/>
    <col min="11025" max="11264" width="9.140625" style="501"/>
    <col min="11265" max="11265" width="37.5703125" style="501" customWidth="1"/>
    <col min="11266" max="11266" width="7" style="501" customWidth="1"/>
    <col min="11267" max="11267" width="7.7109375" style="501" customWidth="1"/>
    <col min="11268" max="11268" width="4.5703125" style="501" customWidth="1"/>
    <col min="11269" max="11269" width="6.42578125" style="501" customWidth="1"/>
    <col min="11270" max="11270" width="7.7109375" style="501" customWidth="1"/>
    <col min="11271" max="11271" width="5" style="501" customWidth="1"/>
    <col min="11272" max="11272" width="6.140625" style="501" customWidth="1"/>
    <col min="11273" max="11273" width="7.42578125" style="501" customWidth="1"/>
    <col min="11274" max="11274" width="5.7109375" style="501" bestFit="1" customWidth="1"/>
    <col min="11275" max="11275" width="6.7109375" style="501" customWidth="1"/>
    <col min="11276" max="11276" width="7.28515625" style="501" customWidth="1"/>
    <col min="11277" max="11277" width="5" style="501" customWidth="1"/>
    <col min="11278" max="11278" width="6.28515625" style="501" customWidth="1"/>
    <col min="11279" max="11279" width="7.28515625" style="501" customWidth="1"/>
    <col min="11280" max="11280" width="6" style="501" customWidth="1"/>
    <col min="11281" max="11520" width="9.140625" style="501"/>
    <col min="11521" max="11521" width="37.5703125" style="501" customWidth="1"/>
    <col min="11522" max="11522" width="7" style="501" customWidth="1"/>
    <col min="11523" max="11523" width="7.7109375" style="501" customWidth="1"/>
    <col min="11524" max="11524" width="4.5703125" style="501" customWidth="1"/>
    <col min="11525" max="11525" width="6.42578125" style="501" customWidth="1"/>
    <col min="11526" max="11526" width="7.7109375" style="501" customWidth="1"/>
    <col min="11527" max="11527" width="5" style="501" customWidth="1"/>
    <col min="11528" max="11528" width="6.140625" style="501" customWidth="1"/>
    <col min="11529" max="11529" width="7.42578125" style="501" customWidth="1"/>
    <col min="11530" max="11530" width="5.7109375" style="501" bestFit="1" customWidth="1"/>
    <col min="11531" max="11531" width="6.7109375" style="501" customWidth="1"/>
    <col min="11532" max="11532" width="7.28515625" style="501" customWidth="1"/>
    <col min="11533" max="11533" width="5" style="501" customWidth="1"/>
    <col min="11534" max="11534" width="6.28515625" style="501" customWidth="1"/>
    <col min="11535" max="11535" width="7.28515625" style="501" customWidth="1"/>
    <col min="11536" max="11536" width="6" style="501" customWidth="1"/>
    <col min="11537" max="11776" width="9.140625" style="501"/>
    <col min="11777" max="11777" width="37.5703125" style="501" customWidth="1"/>
    <col min="11778" max="11778" width="7" style="501" customWidth="1"/>
    <col min="11779" max="11779" width="7.7109375" style="501" customWidth="1"/>
    <col min="11780" max="11780" width="4.5703125" style="501" customWidth="1"/>
    <col min="11781" max="11781" width="6.42578125" style="501" customWidth="1"/>
    <col min="11782" max="11782" width="7.7109375" style="501" customWidth="1"/>
    <col min="11783" max="11783" width="5" style="501" customWidth="1"/>
    <col min="11784" max="11784" width="6.140625" style="501" customWidth="1"/>
    <col min="11785" max="11785" width="7.42578125" style="501" customWidth="1"/>
    <col min="11786" max="11786" width="5.7109375" style="501" bestFit="1" customWidth="1"/>
    <col min="11787" max="11787" width="6.7109375" style="501" customWidth="1"/>
    <col min="11788" max="11788" width="7.28515625" style="501" customWidth="1"/>
    <col min="11789" max="11789" width="5" style="501" customWidth="1"/>
    <col min="11790" max="11790" width="6.28515625" style="501" customWidth="1"/>
    <col min="11791" max="11791" width="7.28515625" style="501" customWidth="1"/>
    <col min="11792" max="11792" width="6" style="501" customWidth="1"/>
    <col min="11793" max="12032" width="9.140625" style="501"/>
    <col min="12033" max="12033" width="37.5703125" style="501" customWidth="1"/>
    <col min="12034" max="12034" width="7" style="501" customWidth="1"/>
    <col min="12035" max="12035" width="7.7109375" style="501" customWidth="1"/>
    <col min="12036" max="12036" width="4.5703125" style="501" customWidth="1"/>
    <col min="12037" max="12037" width="6.42578125" style="501" customWidth="1"/>
    <col min="12038" max="12038" width="7.7109375" style="501" customWidth="1"/>
    <col min="12039" max="12039" width="5" style="501" customWidth="1"/>
    <col min="12040" max="12040" width="6.140625" style="501" customWidth="1"/>
    <col min="12041" max="12041" width="7.42578125" style="501" customWidth="1"/>
    <col min="12042" max="12042" width="5.7109375" style="501" bestFit="1" customWidth="1"/>
    <col min="12043" max="12043" width="6.7109375" style="501" customWidth="1"/>
    <col min="12044" max="12044" width="7.28515625" style="501" customWidth="1"/>
    <col min="12045" max="12045" width="5" style="501" customWidth="1"/>
    <col min="12046" max="12046" width="6.28515625" style="501" customWidth="1"/>
    <col min="12047" max="12047" width="7.28515625" style="501" customWidth="1"/>
    <col min="12048" max="12048" width="6" style="501" customWidth="1"/>
    <col min="12049" max="12288" width="9.140625" style="501"/>
    <col min="12289" max="12289" width="37.5703125" style="501" customWidth="1"/>
    <col min="12290" max="12290" width="7" style="501" customWidth="1"/>
    <col min="12291" max="12291" width="7.7109375" style="501" customWidth="1"/>
    <col min="12292" max="12292" width="4.5703125" style="501" customWidth="1"/>
    <col min="12293" max="12293" width="6.42578125" style="501" customWidth="1"/>
    <col min="12294" max="12294" width="7.7109375" style="501" customWidth="1"/>
    <col min="12295" max="12295" width="5" style="501" customWidth="1"/>
    <col min="12296" max="12296" width="6.140625" style="501" customWidth="1"/>
    <col min="12297" max="12297" width="7.42578125" style="501" customWidth="1"/>
    <col min="12298" max="12298" width="5.7109375" style="501" bestFit="1" customWidth="1"/>
    <col min="12299" max="12299" width="6.7109375" style="501" customWidth="1"/>
    <col min="12300" max="12300" width="7.28515625" style="501" customWidth="1"/>
    <col min="12301" max="12301" width="5" style="501" customWidth="1"/>
    <col min="12302" max="12302" width="6.28515625" style="501" customWidth="1"/>
    <col min="12303" max="12303" width="7.28515625" style="501" customWidth="1"/>
    <col min="12304" max="12304" width="6" style="501" customWidth="1"/>
    <col min="12305" max="12544" width="9.140625" style="501"/>
    <col min="12545" max="12545" width="37.5703125" style="501" customWidth="1"/>
    <col min="12546" max="12546" width="7" style="501" customWidth="1"/>
    <col min="12547" max="12547" width="7.7109375" style="501" customWidth="1"/>
    <col min="12548" max="12548" width="4.5703125" style="501" customWidth="1"/>
    <col min="12549" max="12549" width="6.42578125" style="501" customWidth="1"/>
    <col min="12550" max="12550" width="7.7109375" style="501" customWidth="1"/>
    <col min="12551" max="12551" width="5" style="501" customWidth="1"/>
    <col min="12552" max="12552" width="6.140625" style="501" customWidth="1"/>
    <col min="12553" max="12553" width="7.42578125" style="501" customWidth="1"/>
    <col min="12554" max="12554" width="5.7109375" style="501" bestFit="1" customWidth="1"/>
    <col min="12555" max="12555" width="6.7109375" style="501" customWidth="1"/>
    <col min="12556" max="12556" width="7.28515625" style="501" customWidth="1"/>
    <col min="12557" max="12557" width="5" style="501" customWidth="1"/>
    <col min="12558" max="12558" width="6.28515625" style="501" customWidth="1"/>
    <col min="12559" max="12559" width="7.28515625" style="501" customWidth="1"/>
    <col min="12560" max="12560" width="6" style="501" customWidth="1"/>
    <col min="12561" max="12800" width="9.140625" style="501"/>
    <col min="12801" max="12801" width="37.5703125" style="501" customWidth="1"/>
    <col min="12802" max="12802" width="7" style="501" customWidth="1"/>
    <col min="12803" max="12803" width="7.7109375" style="501" customWidth="1"/>
    <col min="12804" max="12804" width="4.5703125" style="501" customWidth="1"/>
    <col min="12805" max="12805" width="6.42578125" style="501" customWidth="1"/>
    <col min="12806" max="12806" width="7.7109375" style="501" customWidth="1"/>
    <col min="12807" max="12807" width="5" style="501" customWidth="1"/>
    <col min="12808" max="12808" width="6.140625" style="501" customWidth="1"/>
    <col min="12809" max="12809" width="7.42578125" style="501" customWidth="1"/>
    <col min="12810" max="12810" width="5.7109375" style="501" bestFit="1" customWidth="1"/>
    <col min="12811" max="12811" width="6.7109375" style="501" customWidth="1"/>
    <col min="12812" max="12812" width="7.28515625" style="501" customWidth="1"/>
    <col min="12813" max="12813" width="5" style="501" customWidth="1"/>
    <col min="12814" max="12814" width="6.28515625" style="501" customWidth="1"/>
    <col min="12815" max="12815" width="7.28515625" style="501" customWidth="1"/>
    <col min="12816" max="12816" width="6" style="501" customWidth="1"/>
    <col min="12817" max="13056" width="9.140625" style="501"/>
    <col min="13057" max="13057" width="37.5703125" style="501" customWidth="1"/>
    <col min="13058" max="13058" width="7" style="501" customWidth="1"/>
    <col min="13059" max="13059" width="7.7109375" style="501" customWidth="1"/>
    <col min="13060" max="13060" width="4.5703125" style="501" customWidth="1"/>
    <col min="13061" max="13061" width="6.42578125" style="501" customWidth="1"/>
    <col min="13062" max="13062" width="7.7109375" style="501" customWidth="1"/>
    <col min="13063" max="13063" width="5" style="501" customWidth="1"/>
    <col min="13064" max="13064" width="6.140625" style="501" customWidth="1"/>
    <col min="13065" max="13065" width="7.42578125" style="501" customWidth="1"/>
    <col min="13066" max="13066" width="5.7109375" style="501" bestFit="1" customWidth="1"/>
    <col min="13067" max="13067" width="6.7109375" style="501" customWidth="1"/>
    <col min="13068" max="13068" width="7.28515625" style="501" customWidth="1"/>
    <col min="13069" max="13069" width="5" style="501" customWidth="1"/>
    <col min="13070" max="13070" width="6.28515625" style="501" customWidth="1"/>
    <col min="13071" max="13071" width="7.28515625" style="501" customWidth="1"/>
    <col min="13072" max="13072" width="6" style="501" customWidth="1"/>
    <col min="13073" max="13312" width="9.140625" style="501"/>
    <col min="13313" max="13313" width="37.5703125" style="501" customWidth="1"/>
    <col min="13314" max="13314" width="7" style="501" customWidth="1"/>
    <col min="13315" max="13315" width="7.7109375" style="501" customWidth="1"/>
    <col min="13316" max="13316" width="4.5703125" style="501" customWidth="1"/>
    <col min="13317" max="13317" width="6.42578125" style="501" customWidth="1"/>
    <col min="13318" max="13318" width="7.7109375" style="501" customWidth="1"/>
    <col min="13319" max="13319" width="5" style="501" customWidth="1"/>
    <col min="13320" max="13320" width="6.140625" style="501" customWidth="1"/>
    <col min="13321" max="13321" width="7.42578125" style="501" customWidth="1"/>
    <col min="13322" max="13322" width="5.7109375" style="501" bestFit="1" customWidth="1"/>
    <col min="13323" max="13323" width="6.7109375" style="501" customWidth="1"/>
    <col min="13324" max="13324" width="7.28515625" style="501" customWidth="1"/>
    <col min="13325" max="13325" width="5" style="501" customWidth="1"/>
    <col min="13326" max="13326" width="6.28515625" style="501" customWidth="1"/>
    <col min="13327" max="13327" width="7.28515625" style="501" customWidth="1"/>
    <col min="13328" max="13328" width="6" style="501" customWidth="1"/>
    <col min="13329" max="13568" width="9.140625" style="501"/>
    <col min="13569" max="13569" width="37.5703125" style="501" customWidth="1"/>
    <col min="13570" max="13570" width="7" style="501" customWidth="1"/>
    <col min="13571" max="13571" width="7.7109375" style="501" customWidth="1"/>
    <col min="13572" max="13572" width="4.5703125" style="501" customWidth="1"/>
    <col min="13573" max="13573" width="6.42578125" style="501" customWidth="1"/>
    <col min="13574" max="13574" width="7.7109375" style="501" customWidth="1"/>
    <col min="13575" max="13575" width="5" style="501" customWidth="1"/>
    <col min="13576" max="13576" width="6.140625" style="501" customWidth="1"/>
    <col min="13577" max="13577" width="7.42578125" style="501" customWidth="1"/>
    <col min="13578" max="13578" width="5.7109375" style="501" bestFit="1" customWidth="1"/>
    <col min="13579" max="13579" width="6.7109375" style="501" customWidth="1"/>
    <col min="13580" max="13580" width="7.28515625" style="501" customWidth="1"/>
    <col min="13581" max="13581" width="5" style="501" customWidth="1"/>
    <col min="13582" max="13582" width="6.28515625" style="501" customWidth="1"/>
    <col min="13583" max="13583" width="7.28515625" style="501" customWidth="1"/>
    <col min="13584" max="13584" width="6" style="501" customWidth="1"/>
    <col min="13585" max="13824" width="9.140625" style="501"/>
    <col min="13825" max="13825" width="37.5703125" style="501" customWidth="1"/>
    <col min="13826" max="13826" width="7" style="501" customWidth="1"/>
    <col min="13827" max="13827" width="7.7109375" style="501" customWidth="1"/>
    <col min="13828" max="13828" width="4.5703125" style="501" customWidth="1"/>
    <col min="13829" max="13829" width="6.42578125" style="501" customWidth="1"/>
    <col min="13830" max="13830" width="7.7109375" style="501" customWidth="1"/>
    <col min="13831" max="13831" width="5" style="501" customWidth="1"/>
    <col min="13832" max="13832" width="6.140625" style="501" customWidth="1"/>
    <col min="13833" max="13833" width="7.42578125" style="501" customWidth="1"/>
    <col min="13834" max="13834" width="5.7109375" style="501" bestFit="1" customWidth="1"/>
    <col min="13835" max="13835" width="6.7109375" style="501" customWidth="1"/>
    <col min="13836" max="13836" width="7.28515625" style="501" customWidth="1"/>
    <col min="13837" max="13837" width="5" style="501" customWidth="1"/>
    <col min="13838" max="13838" width="6.28515625" style="501" customWidth="1"/>
    <col min="13839" max="13839" width="7.28515625" style="501" customWidth="1"/>
    <col min="13840" max="13840" width="6" style="501" customWidth="1"/>
    <col min="13841" max="14080" width="9.140625" style="501"/>
    <col min="14081" max="14081" width="37.5703125" style="501" customWidth="1"/>
    <col min="14082" max="14082" width="7" style="501" customWidth="1"/>
    <col min="14083" max="14083" width="7.7109375" style="501" customWidth="1"/>
    <col min="14084" max="14084" width="4.5703125" style="501" customWidth="1"/>
    <col min="14085" max="14085" width="6.42578125" style="501" customWidth="1"/>
    <col min="14086" max="14086" width="7.7109375" style="501" customWidth="1"/>
    <col min="14087" max="14087" width="5" style="501" customWidth="1"/>
    <col min="14088" max="14088" width="6.140625" style="501" customWidth="1"/>
    <col min="14089" max="14089" width="7.42578125" style="501" customWidth="1"/>
    <col min="14090" max="14090" width="5.7109375" style="501" bestFit="1" customWidth="1"/>
    <col min="14091" max="14091" width="6.7109375" style="501" customWidth="1"/>
    <col min="14092" max="14092" width="7.28515625" style="501" customWidth="1"/>
    <col min="14093" max="14093" width="5" style="501" customWidth="1"/>
    <col min="14094" max="14094" width="6.28515625" style="501" customWidth="1"/>
    <col min="14095" max="14095" width="7.28515625" style="501" customWidth="1"/>
    <col min="14096" max="14096" width="6" style="501" customWidth="1"/>
    <col min="14097" max="14336" width="9.140625" style="501"/>
    <col min="14337" max="14337" width="37.5703125" style="501" customWidth="1"/>
    <col min="14338" max="14338" width="7" style="501" customWidth="1"/>
    <col min="14339" max="14339" width="7.7109375" style="501" customWidth="1"/>
    <col min="14340" max="14340" width="4.5703125" style="501" customWidth="1"/>
    <col min="14341" max="14341" width="6.42578125" style="501" customWidth="1"/>
    <col min="14342" max="14342" width="7.7109375" style="501" customWidth="1"/>
    <col min="14343" max="14343" width="5" style="501" customWidth="1"/>
    <col min="14344" max="14344" width="6.140625" style="501" customWidth="1"/>
    <col min="14345" max="14345" width="7.42578125" style="501" customWidth="1"/>
    <col min="14346" max="14346" width="5.7109375" style="501" bestFit="1" customWidth="1"/>
    <col min="14347" max="14347" width="6.7109375" style="501" customWidth="1"/>
    <col min="14348" max="14348" width="7.28515625" style="501" customWidth="1"/>
    <col min="14349" max="14349" width="5" style="501" customWidth="1"/>
    <col min="14350" max="14350" width="6.28515625" style="501" customWidth="1"/>
    <col min="14351" max="14351" width="7.28515625" style="501" customWidth="1"/>
    <col min="14352" max="14352" width="6" style="501" customWidth="1"/>
    <col min="14353" max="14592" width="9.140625" style="501"/>
    <col min="14593" max="14593" width="37.5703125" style="501" customWidth="1"/>
    <col min="14594" max="14594" width="7" style="501" customWidth="1"/>
    <col min="14595" max="14595" width="7.7109375" style="501" customWidth="1"/>
    <col min="14596" max="14596" width="4.5703125" style="501" customWidth="1"/>
    <col min="14597" max="14597" width="6.42578125" style="501" customWidth="1"/>
    <col min="14598" max="14598" width="7.7109375" style="501" customWidth="1"/>
    <col min="14599" max="14599" width="5" style="501" customWidth="1"/>
    <col min="14600" max="14600" width="6.140625" style="501" customWidth="1"/>
    <col min="14601" max="14601" width="7.42578125" style="501" customWidth="1"/>
    <col min="14602" max="14602" width="5.7109375" style="501" bestFit="1" customWidth="1"/>
    <col min="14603" max="14603" width="6.7109375" style="501" customWidth="1"/>
    <col min="14604" max="14604" width="7.28515625" style="501" customWidth="1"/>
    <col min="14605" max="14605" width="5" style="501" customWidth="1"/>
    <col min="14606" max="14606" width="6.28515625" style="501" customWidth="1"/>
    <col min="14607" max="14607" width="7.28515625" style="501" customWidth="1"/>
    <col min="14608" max="14608" width="6" style="501" customWidth="1"/>
    <col min="14609" max="14848" width="9.140625" style="501"/>
    <col min="14849" max="14849" width="37.5703125" style="501" customWidth="1"/>
    <col min="14850" max="14850" width="7" style="501" customWidth="1"/>
    <col min="14851" max="14851" width="7.7109375" style="501" customWidth="1"/>
    <col min="14852" max="14852" width="4.5703125" style="501" customWidth="1"/>
    <col min="14853" max="14853" width="6.42578125" style="501" customWidth="1"/>
    <col min="14854" max="14854" width="7.7109375" style="501" customWidth="1"/>
    <col min="14855" max="14855" width="5" style="501" customWidth="1"/>
    <col min="14856" max="14856" width="6.140625" style="501" customWidth="1"/>
    <col min="14857" max="14857" width="7.42578125" style="501" customWidth="1"/>
    <col min="14858" max="14858" width="5.7109375" style="501" bestFit="1" customWidth="1"/>
    <col min="14859" max="14859" width="6.7109375" style="501" customWidth="1"/>
    <col min="14860" max="14860" width="7.28515625" style="501" customWidth="1"/>
    <col min="14861" max="14861" width="5" style="501" customWidth="1"/>
    <col min="14862" max="14862" width="6.28515625" style="501" customWidth="1"/>
    <col min="14863" max="14863" width="7.28515625" style="501" customWidth="1"/>
    <col min="14864" max="14864" width="6" style="501" customWidth="1"/>
    <col min="14865" max="15104" width="9.140625" style="501"/>
    <col min="15105" max="15105" width="37.5703125" style="501" customWidth="1"/>
    <col min="15106" max="15106" width="7" style="501" customWidth="1"/>
    <col min="15107" max="15107" width="7.7109375" style="501" customWidth="1"/>
    <col min="15108" max="15108" width="4.5703125" style="501" customWidth="1"/>
    <col min="15109" max="15109" width="6.42578125" style="501" customWidth="1"/>
    <col min="15110" max="15110" width="7.7109375" style="501" customWidth="1"/>
    <col min="15111" max="15111" width="5" style="501" customWidth="1"/>
    <col min="15112" max="15112" width="6.140625" style="501" customWidth="1"/>
    <col min="15113" max="15113" width="7.42578125" style="501" customWidth="1"/>
    <col min="15114" max="15114" width="5.7109375" style="501" bestFit="1" customWidth="1"/>
    <col min="15115" max="15115" width="6.7109375" style="501" customWidth="1"/>
    <col min="15116" max="15116" width="7.28515625" style="501" customWidth="1"/>
    <col min="15117" max="15117" width="5" style="501" customWidth="1"/>
    <col min="15118" max="15118" width="6.28515625" style="501" customWidth="1"/>
    <col min="15119" max="15119" width="7.28515625" style="501" customWidth="1"/>
    <col min="15120" max="15120" width="6" style="501" customWidth="1"/>
    <col min="15121" max="15360" width="9.140625" style="501"/>
    <col min="15361" max="15361" width="37.5703125" style="501" customWidth="1"/>
    <col min="15362" max="15362" width="7" style="501" customWidth="1"/>
    <col min="15363" max="15363" width="7.7109375" style="501" customWidth="1"/>
    <col min="15364" max="15364" width="4.5703125" style="501" customWidth="1"/>
    <col min="15365" max="15365" width="6.42578125" style="501" customWidth="1"/>
    <col min="15366" max="15366" width="7.7109375" style="501" customWidth="1"/>
    <col min="15367" max="15367" width="5" style="501" customWidth="1"/>
    <col min="15368" max="15368" width="6.140625" style="501" customWidth="1"/>
    <col min="15369" max="15369" width="7.42578125" style="501" customWidth="1"/>
    <col min="15370" max="15370" width="5.7109375" style="501" bestFit="1" customWidth="1"/>
    <col min="15371" max="15371" width="6.7109375" style="501" customWidth="1"/>
    <col min="15372" max="15372" width="7.28515625" style="501" customWidth="1"/>
    <col min="15373" max="15373" width="5" style="501" customWidth="1"/>
    <col min="15374" max="15374" width="6.28515625" style="501" customWidth="1"/>
    <col min="15375" max="15375" width="7.28515625" style="501" customWidth="1"/>
    <col min="15376" max="15376" width="6" style="501" customWidth="1"/>
    <col min="15377" max="15616" width="9.140625" style="501"/>
    <col min="15617" max="15617" width="37.5703125" style="501" customWidth="1"/>
    <col min="15618" max="15618" width="7" style="501" customWidth="1"/>
    <col min="15619" max="15619" width="7.7109375" style="501" customWidth="1"/>
    <col min="15620" max="15620" width="4.5703125" style="501" customWidth="1"/>
    <col min="15621" max="15621" width="6.42578125" style="501" customWidth="1"/>
    <col min="15622" max="15622" width="7.7109375" style="501" customWidth="1"/>
    <col min="15623" max="15623" width="5" style="501" customWidth="1"/>
    <col min="15624" max="15624" width="6.140625" style="501" customWidth="1"/>
    <col min="15625" max="15625" width="7.42578125" style="501" customWidth="1"/>
    <col min="15626" max="15626" width="5.7109375" style="501" bestFit="1" customWidth="1"/>
    <col min="15627" max="15627" width="6.7109375" style="501" customWidth="1"/>
    <col min="15628" max="15628" width="7.28515625" style="501" customWidth="1"/>
    <col min="15629" max="15629" width="5" style="501" customWidth="1"/>
    <col min="15630" max="15630" width="6.28515625" style="501" customWidth="1"/>
    <col min="15631" max="15631" width="7.28515625" style="501" customWidth="1"/>
    <col min="15632" max="15632" width="6" style="501" customWidth="1"/>
    <col min="15633" max="15872" width="9.140625" style="501"/>
    <col min="15873" max="15873" width="37.5703125" style="501" customWidth="1"/>
    <col min="15874" max="15874" width="7" style="501" customWidth="1"/>
    <col min="15875" max="15875" width="7.7109375" style="501" customWidth="1"/>
    <col min="15876" max="15876" width="4.5703125" style="501" customWidth="1"/>
    <col min="15877" max="15877" width="6.42578125" style="501" customWidth="1"/>
    <col min="15878" max="15878" width="7.7109375" style="501" customWidth="1"/>
    <col min="15879" max="15879" width="5" style="501" customWidth="1"/>
    <col min="15880" max="15880" width="6.140625" style="501" customWidth="1"/>
    <col min="15881" max="15881" width="7.42578125" style="501" customWidth="1"/>
    <col min="15882" max="15882" width="5.7109375" style="501" bestFit="1" customWidth="1"/>
    <col min="15883" max="15883" width="6.7109375" style="501" customWidth="1"/>
    <col min="15884" max="15884" width="7.28515625" style="501" customWidth="1"/>
    <col min="15885" max="15885" width="5" style="501" customWidth="1"/>
    <col min="15886" max="15886" width="6.28515625" style="501" customWidth="1"/>
    <col min="15887" max="15887" width="7.28515625" style="501" customWidth="1"/>
    <col min="15888" max="15888" width="6" style="501" customWidth="1"/>
    <col min="15889" max="16128" width="9.140625" style="501"/>
    <col min="16129" max="16129" width="37.5703125" style="501" customWidth="1"/>
    <col min="16130" max="16130" width="7" style="501" customWidth="1"/>
    <col min="16131" max="16131" width="7.7109375" style="501" customWidth="1"/>
    <col min="16132" max="16132" width="4.5703125" style="501" customWidth="1"/>
    <col min="16133" max="16133" width="6.42578125" style="501" customWidth="1"/>
    <col min="16134" max="16134" width="7.7109375" style="501" customWidth="1"/>
    <col min="16135" max="16135" width="5" style="501" customWidth="1"/>
    <col min="16136" max="16136" width="6.140625" style="501" customWidth="1"/>
    <col min="16137" max="16137" width="7.42578125" style="501" customWidth="1"/>
    <col min="16138" max="16138" width="5.7109375" style="501" bestFit="1" customWidth="1"/>
    <col min="16139" max="16139" width="6.7109375" style="501" customWidth="1"/>
    <col min="16140" max="16140" width="7.28515625" style="501" customWidth="1"/>
    <col min="16141" max="16141" width="5" style="501" customWidth="1"/>
    <col min="16142" max="16142" width="6.28515625" style="501" customWidth="1"/>
    <col min="16143" max="16143" width="7.28515625" style="501" customWidth="1"/>
    <col min="16144" max="16144" width="6" style="501" customWidth="1"/>
    <col min="16145" max="16384" width="9.140625" style="501"/>
  </cols>
  <sheetData>
    <row r="1" spans="1:115" ht="19.149999999999999" customHeight="1" thickBot="1">
      <c r="A1" s="5541" t="s">
        <v>364</v>
      </c>
      <c r="B1" s="5541"/>
      <c r="C1" s="5541"/>
      <c r="D1" s="5541"/>
      <c r="E1" s="5541"/>
      <c r="F1" s="5541"/>
      <c r="G1" s="5541"/>
      <c r="H1" s="5541"/>
      <c r="I1" s="5541"/>
      <c r="J1" s="5541"/>
      <c r="K1" s="5541"/>
      <c r="L1" s="5541"/>
      <c r="M1" s="5541"/>
      <c r="N1" s="5541"/>
      <c r="O1" s="5541"/>
      <c r="P1" s="5541"/>
    </row>
    <row r="2" spans="1:115" ht="13.5" thickBot="1">
      <c r="A2" s="5542" t="s">
        <v>400</v>
      </c>
      <c r="B2" s="5543"/>
      <c r="C2" s="5543"/>
      <c r="D2" s="5543"/>
      <c r="E2" s="5543"/>
      <c r="F2" s="5543"/>
      <c r="G2" s="5543"/>
      <c r="H2" s="5543"/>
      <c r="I2" s="5543"/>
      <c r="J2" s="5543"/>
      <c r="K2" s="5543"/>
      <c r="L2" s="5543"/>
      <c r="M2" s="5543"/>
      <c r="N2" s="5543"/>
      <c r="O2" s="5543"/>
      <c r="P2" s="5544"/>
    </row>
    <row r="3" spans="1:115" ht="16.149999999999999" customHeight="1" thickBot="1">
      <c r="A3" s="5529" t="s">
        <v>1</v>
      </c>
      <c r="B3" s="5545" t="s">
        <v>46</v>
      </c>
      <c r="C3" s="5546"/>
      <c r="D3" s="5547"/>
      <c r="E3" s="5545" t="s">
        <v>47</v>
      </c>
      <c r="F3" s="5546"/>
      <c r="G3" s="5547"/>
      <c r="H3" s="5545" t="s">
        <v>48</v>
      </c>
      <c r="I3" s="5546"/>
      <c r="J3" s="5547"/>
      <c r="K3" s="5545" t="s">
        <v>49</v>
      </c>
      <c r="L3" s="5546"/>
      <c r="M3" s="5547"/>
      <c r="N3" s="5532" t="s">
        <v>50</v>
      </c>
      <c r="O3" s="5533"/>
      <c r="P3" s="5534"/>
    </row>
    <row r="4" spans="1:115" ht="9" customHeight="1">
      <c r="A4" s="5530"/>
      <c r="B4" s="874"/>
      <c r="C4" s="545"/>
      <c r="D4" s="875"/>
      <c r="E4" s="1568"/>
      <c r="F4" s="546"/>
      <c r="G4" s="546"/>
      <c r="H4" s="547"/>
      <c r="I4" s="546"/>
      <c r="J4" s="548"/>
      <c r="K4" s="546"/>
      <c r="L4" s="546"/>
      <c r="M4" s="546"/>
      <c r="N4" s="5535"/>
      <c r="O4" s="5536"/>
      <c r="P4" s="5537"/>
    </row>
    <row r="5" spans="1:115" ht="12.75" customHeight="1">
      <c r="A5" s="5530"/>
      <c r="B5" s="876"/>
      <c r="C5" s="877">
        <v>1</v>
      </c>
      <c r="D5" s="878"/>
      <c r="E5" s="5526">
        <v>2</v>
      </c>
      <c r="F5" s="5527"/>
      <c r="G5" s="5528"/>
      <c r="H5" s="5526">
        <v>3</v>
      </c>
      <c r="I5" s="5527"/>
      <c r="J5" s="5528"/>
      <c r="K5" s="5526">
        <v>4</v>
      </c>
      <c r="L5" s="5527"/>
      <c r="M5" s="5528"/>
      <c r="N5" s="5538"/>
      <c r="O5" s="5539"/>
      <c r="P5" s="5540"/>
    </row>
    <row r="6" spans="1:115" ht="29.45" customHeight="1">
      <c r="A6" s="5531"/>
      <c r="B6" s="879" t="s">
        <v>7</v>
      </c>
      <c r="C6" s="880" t="s">
        <v>51</v>
      </c>
      <c r="D6" s="881" t="s">
        <v>9</v>
      </c>
      <c r="E6" s="879" t="s">
        <v>7</v>
      </c>
      <c r="F6" s="880" t="s">
        <v>51</v>
      </c>
      <c r="G6" s="881" t="s">
        <v>9</v>
      </c>
      <c r="H6" s="879" t="s">
        <v>7</v>
      </c>
      <c r="I6" s="880" t="s">
        <v>51</v>
      </c>
      <c r="J6" s="881" t="s">
        <v>9</v>
      </c>
      <c r="K6" s="879" t="s">
        <v>7</v>
      </c>
      <c r="L6" s="880" t="s">
        <v>51</v>
      </c>
      <c r="M6" s="881" t="s">
        <v>9</v>
      </c>
      <c r="N6" s="879" t="s">
        <v>7</v>
      </c>
      <c r="O6" s="880" t="s">
        <v>51</v>
      </c>
      <c r="P6" s="882" t="s">
        <v>9</v>
      </c>
    </row>
    <row r="7" spans="1:115" ht="16.899999999999999" customHeight="1">
      <c r="A7" s="3767" t="s">
        <v>52</v>
      </c>
      <c r="B7" s="3768"/>
      <c r="C7" s="3769"/>
      <c r="D7" s="3770"/>
      <c r="E7" s="3771"/>
      <c r="F7" s="3772"/>
      <c r="G7" s="3773"/>
      <c r="H7" s="3771"/>
      <c r="I7" s="3772"/>
      <c r="J7" s="3774"/>
      <c r="K7" s="3775"/>
      <c r="L7" s="3775"/>
      <c r="M7" s="3776"/>
      <c r="N7" s="883"/>
      <c r="O7" s="884"/>
      <c r="P7" s="885"/>
    </row>
    <row r="8" spans="1:115" s="888" customFormat="1" ht="11.25" customHeight="1">
      <c r="A8" s="3777" t="s">
        <v>53</v>
      </c>
      <c r="B8" s="3778">
        <f t="shared" ref="B8:M18" si="0">B21+B33</f>
        <v>17</v>
      </c>
      <c r="C8" s="3779">
        <f t="shared" si="0"/>
        <v>0</v>
      </c>
      <c r="D8" s="3780">
        <f t="shared" si="0"/>
        <v>17</v>
      </c>
      <c r="E8" s="3781">
        <f t="shared" si="0"/>
        <v>34</v>
      </c>
      <c r="F8" s="3782">
        <f t="shared" si="0"/>
        <v>0</v>
      </c>
      <c r="G8" s="3783">
        <f t="shared" si="0"/>
        <v>34</v>
      </c>
      <c r="H8" s="3781">
        <f t="shared" si="0"/>
        <v>17</v>
      </c>
      <c r="I8" s="3779">
        <f t="shared" si="0"/>
        <v>0</v>
      </c>
      <c r="J8" s="3783">
        <f t="shared" si="0"/>
        <v>17</v>
      </c>
      <c r="K8" s="3781">
        <f t="shared" si="0"/>
        <v>33</v>
      </c>
      <c r="L8" s="3782">
        <f t="shared" si="0"/>
        <v>0</v>
      </c>
      <c r="M8" s="3783">
        <f t="shared" si="0"/>
        <v>33</v>
      </c>
      <c r="N8" s="741">
        <f t="shared" ref="N8:P18" si="1">N21+N33</f>
        <v>101</v>
      </c>
      <c r="O8" s="742">
        <f t="shared" si="1"/>
        <v>0</v>
      </c>
      <c r="P8" s="887">
        <f t="shared" si="1"/>
        <v>101</v>
      </c>
    </row>
    <row r="9" spans="1:115" s="889" customFormat="1">
      <c r="A9" s="3777" t="s">
        <v>54</v>
      </c>
      <c r="B9" s="3778">
        <f t="shared" si="0"/>
        <v>29</v>
      </c>
      <c r="C9" s="3779">
        <f t="shared" si="0"/>
        <v>0</v>
      </c>
      <c r="D9" s="3780">
        <f t="shared" si="0"/>
        <v>29</v>
      </c>
      <c r="E9" s="3781">
        <f t="shared" si="0"/>
        <v>24</v>
      </c>
      <c r="F9" s="3782">
        <f t="shared" si="0"/>
        <v>0</v>
      </c>
      <c r="G9" s="3783">
        <f t="shared" si="0"/>
        <v>24</v>
      </c>
      <c r="H9" s="3781">
        <f t="shared" si="0"/>
        <v>16</v>
      </c>
      <c r="I9" s="3779">
        <f t="shared" si="0"/>
        <v>0</v>
      </c>
      <c r="J9" s="3783">
        <f t="shared" si="0"/>
        <v>16</v>
      </c>
      <c r="K9" s="3781">
        <f t="shared" si="0"/>
        <v>27</v>
      </c>
      <c r="L9" s="3782">
        <f t="shared" si="0"/>
        <v>0</v>
      </c>
      <c r="M9" s="3783">
        <f t="shared" si="0"/>
        <v>27</v>
      </c>
      <c r="N9" s="741">
        <f t="shared" si="1"/>
        <v>96</v>
      </c>
      <c r="O9" s="742">
        <f t="shared" si="1"/>
        <v>0</v>
      </c>
      <c r="P9" s="887">
        <f t="shared" si="1"/>
        <v>96</v>
      </c>
      <c r="Q9" s="888"/>
      <c r="R9" s="888"/>
      <c r="S9" s="888"/>
      <c r="T9" s="888"/>
      <c r="U9" s="888"/>
      <c r="V9" s="888"/>
      <c r="W9" s="888"/>
      <c r="X9" s="888"/>
      <c r="Y9" s="888"/>
      <c r="Z9" s="888"/>
      <c r="AA9" s="888"/>
      <c r="AB9" s="888"/>
      <c r="AC9" s="888"/>
      <c r="AD9" s="888"/>
      <c r="AE9" s="888"/>
      <c r="AF9" s="888"/>
      <c r="AG9" s="888"/>
      <c r="AH9" s="888"/>
      <c r="AI9" s="888"/>
      <c r="AJ9" s="888"/>
      <c r="AK9" s="888"/>
      <c r="AL9" s="888"/>
      <c r="AM9" s="888"/>
      <c r="AN9" s="888"/>
      <c r="AO9" s="888"/>
      <c r="AP9" s="888"/>
      <c r="AQ9" s="888"/>
      <c r="AR9" s="888"/>
      <c r="AS9" s="888"/>
      <c r="AT9" s="888"/>
      <c r="AU9" s="888"/>
      <c r="AV9" s="888"/>
      <c r="AW9" s="888"/>
      <c r="AX9" s="888"/>
      <c r="AY9" s="888"/>
      <c r="AZ9" s="888"/>
      <c r="BA9" s="888"/>
      <c r="BB9" s="888"/>
      <c r="BC9" s="888"/>
      <c r="BD9" s="888"/>
      <c r="BE9" s="888"/>
      <c r="BF9" s="888"/>
      <c r="BG9" s="888"/>
      <c r="BH9" s="888"/>
      <c r="BI9" s="888"/>
      <c r="BJ9" s="888"/>
      <c r="BK9" s="888"/>
      <c r="BL9" s="888"/>
      <c r="BM9" s="888"/>
      <c r="BN9" s="888"/>
      <c r="BO9" s="888"/>
      <c r="BP9" s="888"/>
      <c r="BQ9" s="888"/>
      <c r="BR9" s="888"/>
      <c r="BS9" s="888"/>
      <c r="BT9" s="888"/>
      <c r="BU9" s="888"/>
      <c r="BV9" s="888"/>
      <c r="BW9" s="888"/>
      <c r="BX9" s="888"/>
      <c r="BY9" s="888"/>
      <c r="BZ9" s="888"/>
      <c r="CA9" s="888"/>
      <c r="CB9" s="888"/>
      <c r="CC9" s="888"/>
      <c r="CD9" s="888"/>
      <c r="CE9" s="888"/>
      <c r="CF9" s="888"/>
      <c r="CG9" s="888"/>
      <c r="CH9" s="888"/>
      <c r="CI9" s="888"/>
      <c r="CJ9" s="888"/>
      <c r="CK9" s="888"/>
      <c r="CL9" s="888"/>
      <c r="CM9" s="888"/>
      <c r="CN9" s="888"/>
      <c r="CO9" s="888"/>
      <c r="CP9" s="888"/>
      <c r="CQ9" s="888"/>
      <c r="CR9" s="888"/>
      <c r="CS9" s="888"/>
      <c r="CT9" s="888"/>
      <c r="CU9" s="888"/>
      <c r="CV9" s="888"/>
      <c r="CW9" s="888"/>
      <c r="CX9" s="888"/>
      <c r="CY9" s="888"/>
      <c r="CZ9" s="888"/>
      <c r="DA9" s="888"/>
      <c r="DB9" s="888"/>
      <c r="DC9" s="888"/>
      <c r="DD9" s="888"/>
      <c r="DE9" s="888"/>
      <c r="DF9" s="888"/>
      <c r="DG9" s="888"/>
      <c r="DH9" s="888"/>
      <c r="DI9" s="888"/>
      <c r="DJ9" s="888"/>
      <c r="DK9" s="888"/>
    </row>
    <row r="10" spans="1:115" s="888" customFormat="1" ht="13.5" customHeight="1">
      <c r="A10" s="3784" t="s">
        <v>55</v>
      </c>
      <c r="B10" s="3778">
        <f t="shared" si="0"/>
        <v>55</v>
      </c>
      <c r="C10" s="3779">
        <f t="shared" si="0"/>
        <v>0</v>
      </c>
      <c r="D10" s="3780">
        <f t="shared" si="0"/>
        <v>55</v>
      </c>
      <c r="E10" s="3781">
        <f>E23+E35</f>
        <v>40</v>
      </c>
      <c r="F10" s="3782">
        <f t="shared" si="0"/>
        <v>0</v>
      </c>
      <c r="G10" s="3783">
        <f t="shared" si="0"/>
        <v>40</v>
      </c>
      <c r="H10" s="3781">
        <f t="shared" si="0"/>
        <v>35</v>
      </c>
      <c r="I10" s="3779">
        <f t="shared" si="0"/>
        <v>0</v>
      </c>
      <c r="J10" s="3783">
        <f t="shared" si="0"/>
        <v>35</v>
      </c>
      <c r="K10" s="3781">
        <f t="shared" si="0"/>
        <v>36</v>
      </c>
      <c r="L10" s="3782">
        <f t="shared" si="0"/>
        <v>0</v>
      </c>
      <c r="M10" s="3783">
        <f t="shared" si="0"/>
        <v>36</v>
      </c>
      <c r="N10" s="741">
        <f t="shared" si="1"/>
        <v>166</v>
      </c>
      <c r="O10" s="742">
        <f t="shared" si="1"/>
        <v>0</v>
      </c>
      <c r="P10" s="887">
        <f>P23+P35</f>
        <v>166</v>
      </c>
    </row>
    <row r="11" spans="1:115" s="888" customFormat="1">
      <c r="A11" s="3784" t="s">
        <v>56</v>
      </c>
      <c r="B11" s="3778">
        <f t="shared" si="0"/>
        <v>26</v>
      </c>
      <c r="C11" s="3779">
        <f t="shared" si="0"/>
        <v>0</v>
      </c>
      <c r="D11" s="3780">
        <f t="shared" si="0"/>
        <v>26</v>
      </c>
      <c r="E11" s="3781">
        <f t="shared" si="0"/>
        <v>23</v>
      </c>
      <c r="F11" s="3782">
        <f>F24+F36</f>
        <v>0</v>
      </c>
      <c r="G11" s="3783">
        <f t="shared" si="0"/>
        <v>23</v>
      </c>
      <c r="H11" s="3781">
        <f t="shared" si="0"/>
        <v>17</v>
      </c>
      <c r="I11" s="3779">
        <f t="shared" si="0"/>
        <v>0</v>
      </c>
      <c r="J11" s="3783">
        <f t="shared" si="0"/>
        <v>17</v>
      </c>
      <c r="K11" s="3781">
        <f t="shared" si="0"/>
        <v>24</v>
      </c>
      <c r="L11" s="3782">
        <f t="shared" si="0"/>
        <v>0</v>
      </c>
      <c r="M11" s="3783">
        <f t="shared" si="0"/>
        <v>24</v>
      </c>
      <c r="N11" s="741">
        <f>N24+N36</f>
        <v>90</v>
      </c>
      <c r="O11" s="742">
        <f>O24+O36</f>
        <v>0</v>
      </c>
      <c r="P11" s="887">
        <f t="shared" si="1"/>
        <v>90</v>
      </c>
    </row>
    <row r="12" spans="1:115" s="888" customFormat="1">
      <c r="A12" s="3785" t="s">
        <v>57</v>
      </c>
      <c r="B12" s="3778">
        <f t="shared" si="0"/>
        <v>0</v>
      </c>
      <c r="C12" s="3779">
        <f t="shared" si="0"/>
        <v>0</v>
      </c>
      <c r="D12" s="3780">
        <f t="shared" si="0"/>
        <v>0</v>
      </c>
      <c r="E12" s="3781">
        <f t="shared" si="0"/>
        <v>0</v>
      </c>
      <c r="F12" s="3782">
        <f t="shared" si="0"/>
        <v>0</v>
      </c>
      <c r="G12" s="3783">
        <f t="shared" si="0"/>
        <v>0</v>
      </c>
      <c r="H12" s="3781">
        <f t="shared" si="0"/>
        <v>0</v>
      </c>
      <c r="I12" s="3779">
        <f t="shared" si="0"/>
        <v>0</v>
      </c>
      <c r="J12" s="3783">
        <f t="shared" si="0"/>
        <v>0</v>
      </c>
      <c r="K12" s="3781">
        <f t="shared" si="0"/>
        <v>0</v>
      </c>
      <c r="L12" s="3782">
        <f t="shared" si="0"/>
        <v>0</v>
      </c>
      <c r="M12" s="3783">
        <f>M25+M37</f>
        <v>0</v>
      </c>
      <c r="N12" s="741">
        <f t="shared" si="1"/>
        <v>0</v>
      </c>
      <c r="O12" s="742">
        <f t="shared" si="1"/>
        <v>0</v>
      </c>
      <c r="P12" s="887">
        <f t="shared" si="1"/>
        <v>0</v>
      </c>
    </row>
    <row r="13" spans="1:115" s="888" customFormat="1">
      <c r="A13" s="3786" t="s">
        <v>58</v>
      </c>
      <c r="B13" s="3778">
        <f t="shared" si="0"/>
        <v>22</v>
      </c>
      <c r="C13" s="3779">
        <f t="shared" si="0"/>
        <v>0</v>
      </c>
      <c r="D13" s="3780">
        <f t="shared" si="0"/>
        <v>22</v>
      </c>
      <c r="E13" s="3781">
        <f t="shared" si="0"/>
        <v>16</v>
      </c>
      <c r="F13" s="3782">
        <f t="shared" si="0"/>
        <v>0</v>
      </c>
      <c r="G13" s="3783">
        <f t="shared" si="0"/>
        <v>16</v>
      </c>
      <c r="H13" s="3781">
        <f t="shared" si="0"/>
        <v>11</v>
      </c>
      <c r="I13" s="3779">
        <f t="shared" si="0"/>
        <v>0</v>
      </c>
      <c r="J13" s="3783">
        <f t="shared" si="0"/>
        <v>11</v>
      </c>
      <c r="K13" s="3781">
        <f t="shared" si="0"/>
        <v>26</v>
      </c>
      <c r="L13" s="3782">
        <f t="shared" si="0"/>
        <v>0</v>
      </c>
      <c r="M13" s="3783">
        <f>M26+M38</f>
        <v>26</v>
      </c>
      <c r="N13" s="741">
        <f t="shared" si="1"/>
        <v>75</v>
      </c>
      <c r="O13" s="742">
        <f t="shared" si="1"/>
        <v>0</v>
      </c>
      <c r="P13" s="887">
        <f t="shared" si="1"/>
        <v>75</v>
      </c>
      <c r="Q13" s="888" t="s">
        <v>28</v>
      </c>
    </row>
    <row r="14" spans="1:115" s="888" customFormat="1" ht="14.25" customHeight="1">
      <c r="A14" s="3787" t="s">
        <v>59</v>
      </c>
      <c r="B14" s="3778">
        <f t="shared" si="0"/>
        <v>40</v>
      </c>
      <c r="C14" s="3779">
        <f t="shared" si="0"/>
        <v>0</v>
      </c>
      <c r="D14" s="3780">
        <f t="shared" si="0"/>
        <v>40</v>
      </c>
      <c r="E14" s="3781">
        <f t="shared" si="0"/>
        <v>45</v>
      </c>
      <c r="F14" s="3782">
        <f t="shared" si="0"/>
        <v>0</v>
      </c>
      <c r="G14" s="3783">
        <f t="shared" si="0"/>
        <v>45</v>
      </c>
      <c r="H14" s="3781">
        <f t="shared" si="0"/>
        <v>35</v>
      </c>
      <c r="I14" s="3779">
        <f t="shared" si="0"/>
        <v>0</v>
      </c>
      <c r="J14" s="3783">
        <f t="shared" si="0"/>
        <v>35</v>
      </c>
      <c r="K14" s="3781">
        <f t="shared" si="0"/>
        <v>32</v>
      </c>
      <c r="L14" s="3782">
        <f t="shared" si="0"/>
        <v>0</v>
      </c>
      <c r="M14" s="3783">
        <f>M27+M39</f>
        <v>32</v>
      </c>
      <c r="N14" s="741">
        <f t="shared" si="1"/>
        <v>152</v>
      </c>
      <c r="O14" s="742">
        <f t="shared" si="1"/>
        <v>0</v>
      </c>
      <c r="P14" s="887">
        <f t="shared" si="1"/>
        <v>152</v>
      </c>
    </row>
    <row r="15" spans="1:115" s="888" customFormat="1">
      <c r="A15" s="3787" t="s">
        <v>60</v>
      </c>
      <c r="B15" s="3778">
        <f t="shared" si="0"/>
        <v>17</v>
      </c>
      <c r="C15" s="3779">
        <f t="shared" si="0"/>
        <v>0</v>
      </c>
      <c r="D15" s="3780">
        <f t="shared" si="0"/>
        <v>17</v>
      </c>
      <c r="E15" s="3781">
        <f t="shared" si="0"/>
        <v>16</v>
      </c>
      <c r="F15" s="3782">
        <f t="shared" si="0"/>
        <v>0</v>
      </c>
      <c r="G15" s="3783">
        <f t="shared" si="0"/>
        <v>16</v>
      </c>
      <c r="H15" s="3781">
        <f t="shared" si="0"/>
        <v>11</v>
      </c>
      <c r="I15" s="3779">
        <f t="shared" si="0"/>
        <v>0</v>
      </c>
      <c r="J15" s="3783">
        <f t="shared" si="0"/>
        <v>11</v>
      </c>
      <c r="K15" s="3781">
        <f t="shared" si="0"/>
        <v>14</v>
      </c>
      <c r="L15" s="3782">
        <f t="shared" si="0"/>
        <v>0</v>
      </c>
      <c r="M15" s="3783">
        <f t="shared" si="0"/>
        <v>14</v>
      </c>
      <c r="N15" s="741">
        <f t="shared" si="1"/>
        <v>58</v>
      </c>
      <c r="O15" s="742">
        <f t="shared" si="1"/>
        <v>0</v>
      </c>
      <c r="P15" s="887">
        <f t="shared" si="1"/>
        <v>58</v>
      </c>
    </row>
    <row r="16" spans="1:115" s="888" customFormat="1">
      <c r="A16" s="3785" t="s">
        <v>61</v>
      </c>
      <c r="B16" s="3778">
        <f t="shared" si="0"/>
        <v>52</v>
      </c>
      <c r="C16" s="3779">
        <f t="shared" si="0"/>
        <v>0</v>
      </c>
      <c r="D16" s="3780">
        <f t="shared" si="0"/>
        <v>52</v>
      </c>
      <c r="E16" s="3781">
        <f t="shared" si="0"/>
        <v>55</v>
      </c>
      <c r="F16" s="3782">
        <f t="shared" si="0"/>
        <v>0</v>
      </c>
      <c r="G16" s="3783">
        <f t="shared" si="0"/>
        <v>55</v>
      </c>
      <c r="H16" s="3781">
        <f t="shared" si="0"/>
        <v>42</v>
      </c>
      <c r="I16" s="3779">
        <f t="shared" si="0"/>
        <v>0</v>
      </c>
      <c r="J16" s="3783">
        <f t="shared" si="0"/>
        <v>42</v>
      </c>
      <c r="K16" s="3781">
        <f t="shared" si="0"/>
        <v>51</v>
      </c>
      <c r="L16" s="3782">
        <f t="shared" si="0"/>
        <v>0</v>
      </c>
      <c r="M16" s="3783">
        <f t="shared" si="0"/>
        <v>51</v>
      </c>
      <c r="N16" s="741">
        <f t="shared" si="1"/>
        <v>200</v>
      </c>
      <c r="O16" s="742">
        <f t="shared" si="1"/>
        <v>0</v>
      </c>
      <c r="P16" s="887">
        <f t="shared" si="1"/>
        <v>200</v>
      </c>
    </row>
    <row r="17" spans="1:115" s="888" customFormat="1" ht="13.5" thickBot="1">
      <c r="A17" s="3788" t="s">
        <v>62</v>
      </c>
      <c r="B17" s="3789">
        <f t="shared" si="0"/>
        <v>0</v>
      </c>
      <c r="C17" s="3790">
        <f t="shared" si="0"/>
        <v>0</v>
      </c>
      <c r="D17" s="3791">
        <f t="shared" si="0"/>
        <v>0</v>
      </c>
      <c r="E17" s="3792">
        <f t="shared" si="0"/>
        <v>0</v>
      </c>
      <c r="F17" s="3793">
        <f t="shared" si="0"/>
        <v>0</v>
      </c>
      <c r="G17" s="3791">
        <f t="shared" si="0"/>
        <v>0</v>
      </c>
      <c r="H17" s="3792">
        <f t="shared" si="0"/>
        <v>0</v>
      </c>
      <c r="I17" s="3790">
        <f t="shared" si="0"/>
        <v>0</v>
      </c>
      <c r="J17" s="3791">
        <f t="shared" si="0"/>
        <v>0</v>
      </c>
      <c r="K17" s="3792">
        <f t="shared" si="0"/>
        <v>0</v>
      </c>
      <c r="L17" s="3793">
        <f t="shared" si="0"/>
        <v>0</v>
      </c>
      <c r="M17" s="3791">
        <f t="shared" si="0"/>
        <v>0</v>
      </c>
      <c r="N17" s="894">
        <f t="shared" si="1"/>
        <v>0</v>
      </c>
      <c r="O17" s="895">
        <f t="shared" si="1"/>
        <v>0</v>
      </c>
      <c r="P17" s="549">
        <f t="shared" si="1"/>
        <v>0</v>
      </c>
    </row>
    <row r="18" spans="1:115" s="889" customFormat="1" ht="13.5" thickBot="1">
      <c r="A18" s="3794" t="s">
        <v>27</v>
      </c>
      <c r="B18" s="3795">
        <f>B31+B43</f>
        <v>258</v>
      </c>
      <c r="C18" s="3796">
        <f t="shared" si="0"/>
        <v>0</v>
      </c>
      <c r="D18" s="3797">
        <f t="shared" si="0"/>
        <v>258</v>
      </c>
      <c r="E18" s="3798">
        <f t="shared" si="0"/>
        <v>253</v>
      </c>
      <c r="F18" s="3799">
        <f t="shared" si="0"/>
        <v>0</v>
      </c>
      <c r="G18" s="3800">
        <f t="shared" si="0"/>
        <v>253</v>
      </c>
      <c r="H18" s="3798">
        <f t="shared" si="0"/>
        <v>184</v>
      </c>
      <c r="I18" s="3799">
        <f t="shared" si="0"/>
        <v>0</v>
      </c>
      <c r="J18" s="3800">
        <f t="shared" si="0"/>
        <v>184</v>
      </c>
      <c r="K18" s="3798">
        <f t="shared" si="0"/>
        <v>243</v>
      </c>
      <c r="L18" s="3799">
        <f t="shared" si="0"/>
        <v>0</v>
      </c>
      <c r="M18" s="3800">
        <f t="shared" si="0"/>
        <v>243</v>
      </c>
      <c r="N18" s="743">
        <f>N31+N43</f>
        <v>938</v>
      </c>
      <c r="O18" s="744">
        <f t="shared" si="1"/>
        <v>0</v>
      </c>
      <c r="P18" s="896">
        <f t="shared" si="1"/>
        <v>938</v>
      </c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8"/>
      <c r="AL18" s="888"/>
      <c r="AM18" s="888"/>
      <c r="AN18" s="888"/>
      <c r="AO18" s="888"/>
      <c r="AP18" s="888"/>
      <c r="AQ18" s="888"/>
      <c r="AR18" s="888"/>
      <c r="AS18" s="888"/>
      <c r="AT18" s="888"/>
      <c r="AU18" s="888"/>
      <c r="AV18" s="888"/>
      <c r="AW18" s="888"/>
      <c r="AX18" s="888"/>
      <c r="AY18" s="888"/>
      <c r="AZ18" s="888"/>
      <c r="BA18" s="888"/>
      <c r="BB18" s="888"/>
      <c r="BC18" s="888"/>
      <c r="BD18" s="888"/>
      <c r="BE18" s="888"/>
      <c r="BF18" s="888"/>
      <c r="BG18" s="888"/>
      <c r="BH18" s="888"/>
      <c r="BI18" s="888"/>
      <c r="BJ18" s="888"/>
      <c r="BK18" s="888"/>
      <c r="BL18" s="888"/>
      <c r="BM18" s="888"/>
      <c r="BN18" s="888"/>
      <c r="BO18" s="888"/>
      <c r="BP18" s="888"/>
      <c r="BQ18" s="888"/>
      <c r="BR18" s="888"/>
      <c r="BS18" s="888"/>
      <c r="BT18" s="888"/>
      <c r="BU18" s="888"/>
      <c r="BV18" s="888"/>
      <c r="BW18" s="888"/>
      <c r="BX18" s="888"/>
      <c r="BY18" s="888"/>
      <c r="BZ18" s="888"/>
      <c r="CA18" s="888"/>
      <c r="CB18" s="888"/>
      <c r="CC18" s="888"/>
      <c r="CD18" s="888"/>
      <c r="CE18" s="888"/>
      <c r="CF18" s="888"/>
      <c r="CG18" s="888"/>
      <c r="CH18" s="888"/>
      <c r="CI18" s="888"/>
      <c r="CJ18" s="888"/>
      <c r="CK18" s="888"/>
      <c r="CL18" s="888"/>
      <c r="CM18" s="888"/>
      <c r="CN18" s="888"/>
      <c r="CO18" s="888"/>
      <c r="CP18" s="888"/>
      <c r="CQ18" s="888"/>
      <c r="CR18" s="888"/>
      <c r="CS18" s="888"/>
      <c r="CT18" s="888"/>
      <c r="CU18" s="888"/>
      <c r="CV18" s="888"/>
      <c r="CW18" s="888"/>
      <c r="CX18" s="888"/>
      <c r="CY18" s="888"/>
      <c r="CZ18" s="888"/>
      <c r="DA18" s="888"/>
      <c r="DB18" s="888"/>
      <c r="DC18" s="888"/>
      <c r="DD18" s="888"/>
      <c r="DE18" s="888"/>
      <c r="DF18" s="888"/>
      <c r="DG18" s="888"/>
      <c r="DH18" s="888"/>
      <c r="DI18" s="888"/>
      <c r="DJ18" s="888"/>
      <c r="DK18" s="888"/>
    </row>
    <row r="19" spans="1:115" s="889" customFormat="1">
      <c r="A19" s="3801" t="s">
        <v>15</v>
      </c>
      <c r="B19" s="3802"/>
      <c r="C19" s="3803"/>
      <c r="D19" s="3804"/>
      <c r="E19" s="3805"/>
      <c r="F19" s="3806"/>
      <c r="G19" s="3807"/>
      <c r="H19" s="3805"/>
      <c r="I19" s="3806"/>
      <c r="J19" s="3808"/>
      <c r="K19" s="3809"/>
      <c r="L19" s="3806"/>
      <c r="M19" s="3809"/>
      <c r="N19" s="898"/>
      <c r="O19" s="899"/>
      <c r="P19" s="900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8"/>
      <c r="AF19" s="888"/>
      <c r="AG19" s="888"/>
      <c r="AH19" s="888"/>
      <c r="AI19" s="888"/>
      <c r="AJ19" s="888"/>
      <c r="AK19" s="888"/>
      <c r="AL19" s="888"/>
      <c r="AM19" s="888"/>
      <c r="AN19" s="888"/>
      <c r="AO19" s="888"/>
      <c r="AP19" s="888"/>
      <c r="AQ19" s="888"/>
      <c r="AR19" s="888"/>
      <c r="AS19" s="888"/>
      <c r="AT19" s="888"/>
      <c r="AU19" s="888"/>
      <c r="AV19" s="888"/>
      <c r="AW19" s="888"/>
      <c r="AX19" s="888"/>
      <c r="AY19" s="888"/>
      <c r="AZ19" s="888"/>
      <c r="BA19" s="888"/>
      <c r="BB19" s="888"/>
      <c r="BC19" s="888"/>
      <c r="BD19" s="888"/>
      <c r="BE19" s="888"/>
      <c r="BF19" s="888"/>
      <c r="BG19" s="888"/>
      <c r="BH19" s="888"/>
      <c r="BI19" s="888"/>
      <c r="BJ19" s="888"/>
      <c r="BK19" s="888"/>
      <c r="BL19" s="888"/>
      <c r="BM19" s="888"/>
      <c r="BN19" s="888"/>
      <c r="BO19" s="888"/>
      <c r="BP19" s="888"/>
      <c r="BQ19" s="888"/>
      <c r="BR19" s="888"/>
      <c r="BS19" s="888"/>
      <c r="BT19" s="888"/>
      <c r="BU19" s="888"/>
      <c r="BV19" s="888"/>
      <c r="BW19" s="888"/>
      <c r="BX19" s="888"/>
      <c r="BY19" s="888"/>
      <c r="BZ19" s="888"/>
      <c r="CA19" s="888"/>
      <c r="CB19" s="888"/>
      <c r="CC19" s="888"/>
      <c r="CD19" s="888"/>
      <c r="CE19" s="888"/>
      <c r="CF19" s="888"/>
      <c r="CG19" s="888"/>
      <c r="CH19" s="888"/>
      <c r="CI19" s="888"/>
      <c r="CJ19" s="888"/>
      <c r="CK19" s="888"/>
      <c r="CL19" s="888"/>
      <c r="CM19" s="888"/>
      <c r="CN19" s="888"/>
      <c r="CO19" s="888"/>
      <c r="CP19" s="888"/>
      <c r="CQ19" s="888"/>
      <c r="CR19" s="888"/>
      <c r="CS19" s="888"/>
      <c r="CT19" s="888"/>
      <c r="CU19" s="888"/>
      <c r="CV19" s="888"/>
      <c r="CW19" s="888"/>
      <c r="CX19" s="888"/>
      <c r="CY19" s="888"/>
      <c r="CZ19" s="888"/>
      <c r="DA19" s="888"/>
      <c r="DB19" s="888"/>
      <c r="DC19" s="888"/>
      <c r="DD19" s="888"/>
      <c r="DE19" s="888"/>
      <c r="DF19" s="888"/>
      <c r="DG19" s="888"/>
      <c r="DH19" s="888"/>
      <c r="DI19" s="888"/>
      <c r="DJ19" s="888"/>
      <c r="DK19" s="888"/>
    </row>
    <row r="20" spans="1:115" s="889" customFormat="1">
      <c r="A20" s="3810" t="s">
        <v>16</v>
      </c>
      <c r="B20" s="3802"/>
      <c r="C20" s="3803"/>
      <c r="D20" s="3804"/>
      <c r="E20" s="3811"/>
      <c r="F20" s="3812"/>
      <c r="G20" s="3813"/>
      <c r="H20" s="3811"/>
      <c r="I20" s="3812"/>
      <c r="J20" s="3814"/>
      <c r="K20" s="3815"/>
      <c r="L20" s="3812"/>
      <c r="M20" s="3815"/>
      <c r="N20" s="898"/>
      <c r="O20" s="899"/>
      <c r="P20" s="900"/>
      <c r="Q20" s="888"/>
      <c r="R20" s="888"/>
      <c r="S20" s="888"/>
      <c r="T20" s="888"/>
      <c r="U20" s="888"/>
      <c r="V20" s="888"/>
      <c r="W20" s="888"/>
      <c r="X20" s="888"/>
      <c r="Y20" s="888"/>
      <c r="Z20" s="888"/>
      <c r="AA20" s="888"/>
      <c r="AB20" s="888"/>
      <c r="AC20" s="888"/>
      <c r="AD20" s="888"/>
      <c r="AE20" s="888"/>
      <c r="AF20" s="888"/>
      <c r="AG20" s="888"/>
      <c r="AH20" s="888"/>
      <c r="AI20" s="888"/>
      <c r="AJ20" s="888"/>
      <c r="AK20" s="888"/>
      <c r="AL20" s="888"/>
      <c r="AM20" s="888"/>
      <c r="AN20" s="888"/>
      <c r="AO20" s="888"/>
      <c r="AP20" s="888"/>
      <c r="AQ20" s="888"/>
      <c r="AR20" s="888"/>
      <c r="AS20" s="888"/>
      <c r="AT20" s="888"/>
      <c r="AU20" s="888"/>
      <c r="AV20" s="888"/>
      <c r="AW20" s="888"/>
      <c r="AX20" s="888"/>
      <c r="AY20" s="888"/>
      <c r="AZ20" s="888"/>
      <c r="BA20" s="888"/>
      <c r="BB20" s="888"/>
      <c r="BC20" s="888"/>
      <c r="BD20" s="888"/>
      <c r="BE20" s="888"/>
      <c r="BF20" s="888"/>
      <c r="BG20" s="888"/>
      <c r="BH20" s="888"/>
      <c r="BI20" s="888"/>
      <c r="BJ20" s="888"/>
      <c r="BK20" s="888"/>
      <c r="BL20" s="888"/>
      <c r="BM20" s="888"/>
      <c r="BN20" s="888"/>
      <c r="BO20" s="888"/>
      <c r="BP20" s="888"/>
      <c r="BQ20" s="888"/>
      <c r="BR20" s="888"/>
      <c r="BS20" s="888"/>
      <c r="BT20" s="888"/>
      <c r="BU20" s="888"/>
      <c r="BV20" s="888"/>
      <c r="BW20" s="888"/>
      <c r="BX20" s="888"/>
      <c r="BY20" s="888"/>
      <c r="BZ20" s="888"/>
      <c r="CA20" s="888"/>
      <c r="CB20" s="888"/>
      <c r="CC20" s="888"/>
      <c r="CD20" s="888"/>
      <c r="CE20" s="888"/>
      <c r="CF20" s="888"/>
      <c r="CG20" s="888"/>
      <c r="CH20" s="888"/>
      <c r="CI20" s="888"/>
      <c r="CJ20" s="888"/>
      <c r="CK20" s="888"/>
      <c r="CL20" s="888"/>
      <c r="CM20" s="888"/>
      <c r="CN20" s="888"/>
      <c r="CO20" s="888"/>
      <c r="CP20" s="888"/>
      <c r="CQ20" s="888"/>
      <c r="CR20" s="888"/>
      <c r="CS20" s="888"/>
      <c r="CT20" s="888"/>
      <c r="CU20" s="888"/>
      <c r="CV20" s="888"/>
      <c r="CW20" s="888"/>
      <c r="CX20" s="888"/>
      <c r="CY20" s="888"/>
      <c r="CZ20" s="888"/>
      <c r="DA20" s="888"/>
      <c r="DB20" s="888"/>
      <c r="DC20" s="888"/>
      <c r="DD20" s="888"/>
      <c r="DE20" s="888"/>
      <c r="DF20" s="888"/>
      <c r="DG20" s="888"/>
      <c r="DH20" s="888"/>
      <c r="DI20" s="888"/>
      <c r="DJ20" s="888"/>
      <c r="DK20" s="888"/>
    </row>
    <row r="21" spans="1:115" s="888" customFormat="1">
      <c r="A21" s="3777" t="s">
        <v>53</v>
      </c>
      <c r="B21" s="3778">
        <v>16</v>
      </c>
      <c r="C21" s="3779">
        <v>0</v>
      </c>
      <c r="D21" s="3780">
        <f>B21+C21</f>
        <v>16</v>
      </c>
      <c r="E21" s="3816">
        <v>34</v>
      </c>
      <c r="F21" s="3817">
        <v>0</v>
      </c>
      <c r="G21" s="3818">
        <f>E21+F21</f>
        <v>34</v>
      </c>
      <c r="H21" s="3816">
        <v>17</v>
      </c>
      <c r="I21" s="3817">
        <v>0</v>
      </c>
      <c r="J21" s="3819">
        <f>I21+H21</f>
        <v>17</v>
      </c>
      <c r="K21" s="3766">
        <v>33</v>
      </c>
      <c r="L21" s="3817">
        <v>0</v>
      </c>
      <c r="M21" s="3766">
        <f>K21+L21</f>
        <v>33</v>
      </c>
      <c r="N21" s="902">
        <f>B21+E21+H21+K21</f>
        <v>100</v>
      </c>
      <c r="O21" s="903">
        <f>F21+I21+L21+C21</f>
        <v>0</v>
      </c>
      <c r="P21" s="904">
        <f>N21+O21</f>
        <v>100</v>
      </c>
    </row>
    <row r="22" spans="1:115" s="888" customFormat="1">
      <c r="A22" s="3777" t="s">
        <v>54</v>
      </c>
      <c r="B22" s="3778">
        <v>28</v>
      </c>
      <c r="C22" s="3779">
        <v>0</v>
      </c>
      <c r="D22" s="3780">
        <f>B22+C22</f>
        <v>28</v>
      </c>
      <c r="E22" s="3816">
        <v>23</v>
      </c>
      <c r="F22" s="3817">
        <v>0</v>
      </c>
      <c r="G22" s="3818">
        <f>E22+F22</f>
        <v>23</v>
      </c>
      <c r="H22" s="3816">
        <v>16</v>
      </c>
      <c r="I22" s="3817">
        <v>0</v>
      </c>
      <c r="J22" s="3819">
        <f>I22+H22</f>
        <v>16</v>
      </c>
      <c r="K22" s="3766">
        <v>26</v>
      </c>
      <c r="L22" s="3817">
        <v>0</v>
      </c>
      <c r="M22" s="3766">
        <f>K22+L22</f>
        <v>26</v>
      </c>
      <c r="N22" s="902">
        <f>B22+E22+H22+K22</f>
        <v>93</v>
      </c>
      <c r="O22" s="903">
        <f>F22+I22+L22+C22</f>
        <v>0</v>
      </c>
      <c r="P22" s="904">
        <f>N22+O22</f>
        <v>93</v>
      </c>
    </row>
    <row r="23" spans="1:115" s="888" customFormat="1" ht="14.25" customHeight="1">
      <c r="A23" s="3784" t="s">
        <v>55</v>
      </c>
      <c r="B23" s="3778">
        <v>55</v>
      </c>
      <c r="C23" s="3779">
        <v>0</v>
      </c>
      <c r="D23" s="3780">
        <f t="shared" ref="D23:D30" si="2">B23+C23</f>
        <v>55</v>
      </c>
      <c r="E23" s="3816">
        <v>40</v>
      </c>
      <c r="F23" s="3817">
        <v>0</v>
      </c>
      <c r="G23" s="3818">
        <f t="shared" ref="G23:G30" si="3">E23+F23</f>
        <v>40</v>
      </c>
      <c r="H23" s="3816">
        <v>35</v>
      </c>
      <c r="I23" s="3817">
        <v>0</v>
      </c>
      <c r="J23" s="3819">
        <f t="shared" ref="J23:J30" si="4">I23+H23</f>
        <v>35</v>
      </c>
      <c r="K23" s="3766">
        <v>36</v>
      </c>
      <c r="L23" s="3817">
        <v>0</v>
      </c>
      <c r="M23" s="3766">
        <f t="shared" ref="M23:M30" si="5">K23+L23</f>
        <v>36</v>
      </c>
      <c r="N23" s="902">
        <f t="shared" ref="N23:N30" si="6">B23+E23+H23+K23</f>
        <v>166</v>
      </c>
      <c r="O23" s="903">
        <f t="shared" ref="O23:O30" si="7">F23+I23+L23+C23</f>
        <v>0</v>
      </c>
      <c r="P23" s="904">
        <f t="shared" ref="P23:P30" si="8">N23+O23</f>
        <v>166</v>
      </c>
    </row>
    <row r="24" spans="1:115" s="888" customFormat="1">
      <c r="A24" s="3784" t="s">
        <v>56</v>
      </c>
      <c r="B24" s="3778">
        <v>26</v>
      </c>
      <c r="C24" s="3779">
        <v>0</v>
      </c>
      <c r="D24" s="3780">
        <f t="shared" si="2"/>
        <v>26</v>
      </c>
      <c r="E24" s="3816">
        <v>23</v>
      </c>
      <c r="F24" s="3817">
        <v>0</v>
      </c>
      <c r="G24" s="3818">
        <f t="shared" si="3"/>
        <v>23</v>
      </c>
      <c r="H24" s="3816">
        <v>17</v>
      </c>
      <c r="I24" s="3817">
        <v>0</v>
      </c>
      <c r="J24" s="3819">
        <f t="shared" si="4"/>
        <v>17</v>
      </c>
      <c r="K24" s="3766">
        <v>24</v>
      </c>
      <c r="L24" s="3817">
        <v>0</v>
      </c>
      <c r="M24" s="3766">
        <f t="shared" si="5"/>
        <v>24</v>
      </c>
      <c r="N24" s="902">
        <f t="shared" si="6"/>
        <v>90</v>
      </c>
      <c r="O24" s="903">
        <f t="shared" si="7"/>
        <v>0</v>
      </c>
      <c r="P24" s="904">
        <f t="shared" si="8"/>
        <v>90</v>
      </c>
    </row>
    <row r="25" spans="1:115" s="888" customFormat="1">
      <c r="A25" s="3785" t="s">
        <v>57</v>
      </c>
      <c r="B25" s="3778">
        <v>0</v>
      </c>
      <c r="C25" s="3779">
        <v>0</v>
      </c>
      <c r="D25" s="3780">
        <f t="shared" si="2"/>
        <v>0</v>
      </c>
      <c r="E25" s="3816">
        <v>0</v>
      </c>
      <c r="F25" s="3817">
        <v>0</v>
      </c>
      <c r="G25" s="3818">
        <f t="shared" si="3"/>
        <v>0</v>
      </c>
      <c r="H25" s="3816">
        <v>0</v>
      </c>
      <c r="I25" s="3817">
        <v>0</v>
      </c>
      <c r="J25" s="3819">
        <f t="shared" si="4"/>
        <v>0</v>
      </c>
      <c r="K25" s="3766">
        <v>0</v>
      </c>
      <c r="L25" s="3817">
        <v>0</v>
      </c>
      <c r="M25" s="3766">
        <f t="shared" si="5"/>
        <v>0</v>
      </c>
      <c r="N25" s="902">
        <f t="shared" si="6"/>
        <v>0</v>
      </c>
      <c r="O25" s="903">
        <f t="shared" si="7"/>
        <v>0</v>
      </c>
      <c r="P25" s="904">
        <f t="shared" si="8"/>
        <v>0</v>
      </c>
    </row>
    <row r="26" spans="1:115" s="888" customFormat="1">
      <c r="A26" s="3786" t="s">
        <v>58</v>
      </c>
      <c r="B26" s="3778">
        <v>20</v>
      </c>
      <c r="C26" s="3779">
        <v>0</v>
      </c>
      <c r="D26" s="3780">
        <f t="shared" si="2"/>
        <v>20</v>
      </c>
      <c r="E26" s="3816">
        <v>16</v>
      </c>
      <c r="F26" s="3817">
        <v>0</v>
      </c>
      <c r="G26" s="3818">
        <f t="shared" si="3"/>
        <v>16</v>
      </c>
      <c r="H26" s="3816">
        <v>11</v>
      </c>
      <c r="I26" s="3817">
        <v>0</v>
      </c>
      <c r="J26" s="3819">
        <f t="shared" si="4"/>
        <v>11</v>
      </c>
      <c r="K26" s="3766">
        <v>26</v>
      </c>
      <c r="L26" s="3817">
        <v>0</v>
      </c>
      <c r="M26" s="3766">
        <f t="shared" si="5"/>
        <v>26</v>
      </c>
      <c r="N26" s="902">
        <f t="shared" si="6"/>
        <v>73</v>
      </c>
      <c r="O26" s="903">
        <f t="shared" si="7"/>
        <v>0</v>
      </c>
      <c r="P26" s="904">
        <f t="shared" si="8"/>
        <v>73</v>
      </c>
    </row>
    <row r="27" spans="1:115" s="888" customFormat="1" ht="12.75" customHeight="1">
      <c r="A27" s="3787" t="s">
        <v>59</v>
      </c>
      <c r="B27" s="3778">
        <v>40</v>
      </c>
      <c r="C27" s="3779">
        <v>0</v>
      </c>
      <c r="D27" s="3780">
        <f t="shared" si="2"/>
        <v>40</v>
      </c>
      <c r="E27" s="3816">
        <v>45</v>
      </c>
      <c r="F27" s="3817">
        <v>0</v>
      </c>
      <c r="G27" s="3818">
        <f t="shared" si="3"/>
        <v>45</v>
      </c>
      <c r="H27" s="3816">
        <v>35</v>
      </c>
      <c r="I27" s="3817">
        <v>0</v>
      </c>
      <c r="J27" s="3819">
        <f t="shared" si="4"/>
        <v>35</v>
      </c>
      <c r="K27" s="3766">
        <v>32</v>
      </c>
      <c r="L27" s="3817">
        <v>0</v>
      </c>
      <c r="M27" s="3766">
        <f t="shared" si="5"/>
        <v>32</v>
      </c>
      <c r="N27" s="902">
        <f t="shared" si="6"/>
        <v>152</v>
      </c>
      <c r="O27" s="903">
        <f t="shared" si="7"/>
        <v>0</v>
      </c>
      <c r="P27" s="904">
        <f t="shared" si="8"/>
        <v>152</v>
      </c>
    </row>
    <row r="28" spans="1:115" s="888" customFormat="1">
      <c r="A28" s="3787" t="s">
        <v>60</v>
      </c>
      <c r="B28" s="3778">
        <v>17</v>
      </c>
      <c r="C28" s="3779">
        <v>0</v>
      </c>
      <c r="D28" s="3780">
        <f t="shared" si="2"/>
        <v>17</v>
      </c>
      <c r="E28" s="3816">
        <v>16</v>
      </c>
      <c r="F28" s="3817">
        <v>0</v>
      </c>
      <c r="G28" s="3818">
        <f t="shared" si="3"/>
        <v>16</v>
      </c>
      <c r="H28" s="3816">
        <v>11</v>
      </c>
      <c r="I28" s="3817">
        <v>0</v>
      </c>
      <c r="J28" s="3819">
        <f t="shared" si="4"/>
        <v>11</v>
      </c>
      <c r="K28" s="3766">
        <v>14</v>
      </c>
      <c r="L28" s="3817">
        <v>0</v>
      </c>
      <c r="M28" s="3766">
        <f t="shared" si="5"/>
        <v>14</v>
      </c>
      <c r="N28" s="902">
        <f t="shared" si="6"/>
        <v>58</v>
      </c>
      <c r="O28" s="903">
        <f t="shared" si="7"/>
        <v>0</v>
      </c>
      <c r="P28" s="904">
        <f t="shared" si="8"/>
        <v>58</v>
      </c>
    </row>
    <row r="29" spans="1:115" s="889" customFormat="1">
      <c r="A29" s="3785" t="s">
        <v>65</v>
      </c>
      <c r="B29" s="3778">
        <v>52</v>
      </c>
      <c r="C29" s="3779">
        <v>0</v>
      </c>
      <c r="D29" s="3780">
        <f t="shared" si="2"/>
        <v>52</v>
      </c>
      <c r="E29" s="3816">
        <v>55</v>
      </c>
      <c r="F29" s="3817">
        <v>0</v>
      </c>
      <c r="G29" s="3818">
        <f t="shared" si="3"/>
        <v>55</v>
      </c>
      <c r="H29" s="3816">
        <v>41</v>
      </c>
      <c r="I29" s="3817">
        <v>0</v>
      </c>
      <c r="J29" s="3819">
        <f t="shared" si="4"/>
        <v>41</v>
      </c>
      <c r="K29" s="3766">
        <v>50</v>
      </c>
      <c r="L29" s="3817">
        <v>0</v>
      </c>
      <c r="M29" s="3766">
        <f t="shared" si="5"/>
        <v>50</v>
      </c>
      <c r="N29" s="902">
        <f t="shared" si="6"/>
        <v>198</v>
      </c>
      <c r="O29" s="903">
        <f t="shared" si="7"/>
        <v>0</v>
      </c>
      <c r="P29" s="904">
        <f t="shared" si="8"/>
        <v>198</v>
      </c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8"/>
      <c r="AF29" s="888"/>
      <c r="AG29" s="888"/>
      <c r="AH29" s="888"/>
      <c r="AI29" s="888"/>
      <c r="AJ29" s="888"/>
      <c r="AK29" s="888"/>
      <c r="AL29" s="888"/>
      <c r="AM29" s="888"/>
      <c r="AN29" s="888"/>
      <c r="AO29" s="888"/>
      <c r="AP29" s="888"/>
      <c r="AQ29" s="888"/>
      <c r="AR29" s="888"/>
      <c r="AS29" s="888"/>
      <c r="AT29" s="888"/>
      <c r="AU29" s="888"/>
      <c r="AV29" s="888"/>
      <c r="AW29" s="888"/>
      <c r="AX29" s="888"/>
      <c r="AY29" s="888"/>
      <c r="AZ29" s="888"/>
      <c r="BA29" s="888"/>
      <c r="BB29" s="888"/>
      <c r="BC29" s="888"/>
      <c r="BD29" s="888"/>
      <c r="BE29" s="888"/>
      <c r="BF29" s="888"/>
      <c r="BG29" s="888"/>
      <c r="BH29" s="888"/>
      <c r="BI29" s="888"/>
      <c r="BJ29" s="888"/>
      <c r="BK29" s="888"/>
      <c r="BL29" s="888"/>
      <c r="BM29" s="888"/>
      <c r="BN29" s="888"/>
      <c r="BO29" s="888"/>
      <c r="BP29" s="888"/>
      <c r="BQ29" s="888"/>
      <c r="BR29" s="888"/>
      <c r="BS29" s="888"/>
      <c r="BT29" s="888"/>
      <c r="BU29" s="888"/>
      <c r="BV29" s="888"/>
      <c r="BW29" s="888"/>
      <c r="BX29" s="888"/>
      <c r="BY29" s="888"/>
      <c r="BZ29" s="888"/>
      <c r="CA29" s="888"/>
      <c r="CB29" s="888"/>
      <c r="CC29" s="888"/>
      <c r="CD29" s="888"/>
      <c r="CE29" s="888"/>
      <c r="CF29" s="888"/>
      <c r="CG29" s="888"/>
      <c r="CH29" s="888"/>
      <c r="CI29" s="888"/>
      <c r="CJ29" s="888"/>
      <c r="CK29" s="888"/>
      <c r="CL29" s="888"/>
      <c r="CM29" s="888"/>
      <c r="CN29" s="888"/>
      <c r="CO29" s="888"/>
      <c r="CP29" s="888"/>
      <c r="CQ29" s="888"/>
      <c r="CR29" s="888"/>
      <c r="CS29" s="888"/>
      <c r="CT29" s="888"/>
      <c r="CU29" s="888"/>
      <c r="CV29" s="888"/>
      <c r="CW29" s="888"/>
      <c r="CX29" s="888"/>
      <c r="CY29" s="888"/>
      <c r="CZ29" s="888"/>
      <c r="DA29" s="888"/>
      <c r="DB29" s="888"/>
      <c r="DC29" s="888"/>
      <c r="DD29" s="888"/>
      <c r="DE29" s="888"/>
      <c r="DF29" s="888"/>
      <c r="DG29" s="888"/>
      <c r="DH29" s="888"/>
      <c r="DI29" s="888"/>
      <c r="DJ29" s="888"/>
      <c r="DK29" s="888"/>
    </row>
    <row r="30" spans="1:115" s="889" customFormat="1" ht="13.5" thickBot="1">
      <c r="A30" s="3788" t="s">
        <v>62</v>
      </c>
      <c r="B30" s="3789">
        <v>0</v>
      </c>
      <c r="C30" s="3790">
        <v>0</v>
      </c>
      <c r="D30" s="3791">
        <f t="shared" si="2"/>
        <v>0</v>
      </c>
      <c r="E30" s="3820">
        <v>0</v>
      </c>
      <c r="F30" s="3821">
        <v>0</v>
      </c>
      <c r="G30" s="3822">
        <f t="shared" si="3"/>
        <v>0</v>
      </c>
      <c r="H30" s="3820">
        <v>0</v>
      </c>
      <c r="I30" s="3821">
        <v>0</v>
      </c>
      <c r="J30" s="3823">
        <f t="shared" si="4"/>
        <v>0</v>
      </c>
      <c r="K30" s="3824">
        <v>0</v>
      </c>
      <c r="L30" s="3821">
        <v>0</v>
      </c>
      <c r="M30" s="3824">
        <f t="shared" si="5"/>
        <v>0</v>
      </c>
      <c r="N30" s="905">
        <f t="shared" si="6"/>
        <v>0</v>
      </c>
      <c r="O30" s="906">
        <f t="shared" si="7"/>
        <v>0</v>
      </c>
      <c r="P30" s="907">
        <f t="shared" si="8"/>
        <v>0</v>
      </c>
      <c r="Q30" s="888"/>
      <c r="R30" s="888"/>
      <c r="S30" s="888"/>
      <c r="T30" s="888"/>
      <c r="U30" s="888"/>
      <c r="V30" s="888"/>
      <c r="W30" s="888"/>
      <c r="X30" s="888"/>
      <c r="Y30" s="888"/>
      <c r="Z30" s="888"/>
      <c r="AA30" s="888"/>
      <c r="AB30" s="888"/>
      <c r="AC30" s="888"/>
      <c r="AD30" s="888"/>
      <c r="AE30" s="888"/>
      <c r="AF30" s="888"/>
      <c r="AG30" s="888"/>
      <c r="AH30" s="888"/>
      <c r="AI30" s="888"/>
      <c r="AJ30" s="888"/>
      <c r="AK30" s="888"/>
      <c r="AL30" s="888"/>
      <c r="AM30" s="888"/>
      <c r="AN30" s="888"/>
      <c r="AO30" s="888"/>
      <c r="AP30" s="888"/>
      <c r="AQ30" s="888"/>
      <c r="AR30" s="888"/>
      <c r="AS30" s="888"/>
      <c r="AT30" s="888"/>
      <c r="AU30" s="888"/>
      <c r="AV30" s="888"/>
      <c r="AW30" s="888"/>
      <c r="AX30" s="888"/>
      <c r="AY30" s="888"/>
      <c r="AZ30" s="888"/>
      <c r="BA30" s="888"/>
      <c r="BB30" s="888"/>
      <c r="BC30" s="888"/>
      <c r="BD30" s="888"/>
      <c r="BE30" s="888"/>
      <c r="BF30" s="888"/>
      <c r="BG30" s="888"/>
      <c r="BH30" s="888"/>
      <c r="BI30" s="888"/>
      <c r="BJ30" s="888"/>
      <c r="BK30" s="888"/>
      <c r="BL30" s="888"/>
      <c r="BM30" s="888"/>
      <c r="BN30" s="888"/>
      <c r="BO30" s="888"/>
      <c r="BP30" s="888"/>
      <c r="BQ30" s="888"/>
      <c r="BR30" s="888"/>
      <c r="BS30" s="888"/>
      <c r="BT30" s="888"/>
      <c r="BU30" s="888"/>
      <c r="BV30" s="888"/>
      <c r="BW30" s="888"/>
      <c r="BX30" s="888"/>
      <c r="BY30" s="888"/>
      <c r="BZ30" s="888"/>
      <c r="CA30" s="888"/>
      <c r="CB30" s="888"/>
      <c r="CC30" s="888"/>
      <c r="CD30" s="888"/>
      <c r="CE30" s="888"/>
      <c r="CF30" s="888"/>
      <c r="CG30" s="888"/>
      <c r="CH30" s="888"/>
      <c r="CI30" s="888"/>
      <c r="CJ30" s="888"/>
      <c r="CK30" s="888"/>
      <c r="CL30" s="888"/>
      <c r="CM30" s="888"/>
      <c r="CN30" s="888"/>
      <c r="CO30" s="888"/>
      <c r="CP30" s="888"/>
      <c r="CQ30" s="888"/>
      <c r="CR30" s="888"/>
      <c r="CS30" s="888"/>
      <c r="CT30" s="888"/>
      <c r="CU30" s="888"/>
      <c r="CV30" s="888"/>
      <c r="CW30" s="888"/>
      <c r="CX30" s="888"/>
      <c r="CY30" s="888"/>
      <c r="CZ30" s="888"/>
      <c r="DA30" s="888"/>
      <c r="DB30" s="888"/>
      <c r="DC30" s="888"/>
      <c r="DD30" s="888"/>
      <c r="DE30" s="888"/>
      <c r="DF30" s="888"/>
      <c r="DG30" s="888"/>
      <c r="DH30" s="888"/>
      <c r="DI30" s="888"/>
      <c r="DJ30" s="888"/>
      <c r="DK30" s="888"/>
    </row>
    <row r="31" spans="1:115" s="889" customFormat="1" ht="13.5" thickBot="1">
      <c r="A31" s="3825" t="s">
        <v>17</v>
      </c>
      <c r="B31" s="3826">
        <f t="shared" ref="B31:M31" si="9">B21+B22+B23+B24+B25+B26+B27+B28+B29+B30</f>
        <v>254</v>
      </c>
      <c r="C31" s="3827">
        <f t="shared" si="9"/>
        <v>0</v>
      </c>
      <c r="D31" s="3828">
        <f t="shared" si="9"/>
        <v>254</v>
      </c>
      <c r="E31" s="3829">
        <f t="shared" si="9"/>
        <v>252</v>
      </c>
      <c r="F31" s="3800">
        <f t="shared" si="9"/>
        <v>0</v>
      </c>
      <c r="G31" s="3830">
        <f t="shared" si="9"/>
        <v>252</v>
      </c>
      <c r="H31" s="3829">
        <f t="shared" si="9"/>
        <v>183</v>
      </c>
      <c r="I31" s="3831">
        <f t="shared" si="9"/>
        <v>0</v>
      </c>
      <c r="J31" s="3832">
        <f t="shared" si="9"/>
        <v>183</v>
      </c>
      <c r="K31" s="3833">
        <f t="shared" si="9"/>
        <v>241</v>
      </c>
      <c r="L31" s="3834">
        <f t="shared" si="9"/>
        <v>0</v>
      </c>
      <c r="M31" s="3830">
        <f t="shared" si="9"/>
        <v>241</v>
      </c>
      <c r="N31" s="743">
        <f t="shared" ref="N31:P31" si="10">N21+N22+N23+N24+N25+N26+N27+N28+N29+N30</f>
        <v>930</v>
      </c>
      <c r="O31" s="744">
        <f t="shared" si="10"/>
        <v>0</v>
      </c>
      <c r="P31" s="908">
        <f t="shared" si="10"/>
        <v>930</v>
      </c>
      <c r="Q31" s="888"/>
      <c r="R31" s="888"/>
      <c r="S31" s="888"/>
      <c r="T31" s="888"/>
      <c r="U31" s="888"/>
      <c r="V31" s="888"/>
      <c r="W31" s="888"/>
      <c r="X31" s="888"/>
      <c r="Y31" s="888"/>
      <c r="Z31" s="888"/>
      <c r="AA31" s="888"/>
      <c r="AB31" s="888"/>
      <c r="AC31" s="888"/>
      <c r="AD31" s="888"/>
      <c r="AE31" s="888"/>
      <c r="AF31" s="888"/>
      <c r="AG31" s="888"/>
      <c r="AH31" s="888"/>
      <c r="AI31" s="888"/>
      <c r="AJ31" s="888"/>
      <c r="AK31" s="888"/>
      <c r="AL31" s="888"/>
      <c r="AM31" s="888"/>
      <c r="AN31" s="888"/>
      <c r="AO31" s="888"/>
      <c r="AP31" s="888"/>
      <c r="AQ31" s="888"/>
      <c r="AR31" s="888"/>
      <c r="AS31" s="888"/>
      <c r="AT31" s="888"/>
      <c r="AU31" s="888"/>
      <c r="AV31" s="888"/>
      <c r="AW31" s="888"/>
      <c r="AX31" s="888"/>
      <c r="AY31" s="888"/>
      <c r="AZ31" s="888"/>
      <c r="BA31" s="888"/>
      <c r="BB31" s="888"/>
      <c r="BC31" s="888"/>
      <c r="BD31" s="888"/>
      <c r="BE31" s="888"/>
      <c r="BF31" s="888"/>
      <c r="BG31" s="888"/>
      <c r="BH31" s="888"/>
      <c r="BI31" s="888"/>
      <c r="BJ31" s="888"/>
      <c r="BK31" s="888"/>
      <c r="BL31" s="888"/>
      <c r="BM31" s="888"/>
      <c r="BN31" s="888"/>
      <c r="BO31" s="888"/>
      <c r="BP31" s="888"/>
      <c r="BQ31" s="888"/>
      <c r="BR31" s="888"/>
      <c r="BS31" s="888"/>
      <c r="BT31" s="888"/>
      <c r="BU31" s="888"/>
      <c r="BV31" s="888"/>
      <c r="BW31" s="888"/>
      <c r="BX31" s="888"/>
      <c r="BY31" s="888"/>
      <c r="BZ31" s="888"/>
      <c r="CA31" s="888"/>
      <c r="CB31" s="888"/>
      <c r="CC31" s="888"/>
      <c r="CD31" s="888"/>
      <c r="CE31" s="888"/>
      <c r="CF31" s="888"/>
      <c r="CG31" s="888"/>
      <c r="CH31" s="888"/>
      <c r="CI31" s="888"/>
      <c r="CJ31" s="888"/>
      <c r="CK31" s="888"/>
      <c r="CL31" s="888"/>
      <c r="CM31" s="888"/>
      <c r="CN31" s="888"/>
      <c r="CO31" s="888"/>
      <c r="CP31" s="888"/>
      <c r="CQ31" s="888"/>
      <c r="CR31" s="888"/>
      <c r="CS31" s="888"/>
      <c r="CT31" s="888"/>
      <c r="CU31" s="888"/>
      <c r="CV31" s="888"/>
      <c r="CW31" s="888"/>
      <c r="CX31" s="888"/>
      <c r="CY31" s="888"/>
      <c r="CZ31" s="888"/>
      <c r="DA31" s="888"/>
      <c r="DB31" s="888"/>
      <c r="DC31" s="888"/>
      <c r="DD31" s="888"/>
      <c r="DE31" s="888"/>
      <c r="DF31" s="888"/>
      <c r="DG31" s="888"/>
      <c r="DH31" s="888"/>
      <c r="DI31" s="888"/>
      <c r="DJ31" s="888"/>
      <c r="DK31" s="888"/>
    </row>
    <row r="32" spans="1:115" s="889" customFormat="1" ht="13.5" customHeight="1">
      <c r="A32" s="3835" t="s">
        <v>63</v>
      </c>
      <c r="B32" s="3778"/>
      <c r="C32" s="3779"/>
      <c r="D32" s="3780"/>
      <c r="E32" s="3805"/>
      <c r="F32" s="3809"/>
      <c r="G32" s="3807"/>
      <c r="H32" s="3805"/>
      <c r="I32" s="3806"/>
      <c r="J32" s="3808"/>
      <c r="K32" s="3809"/>
      <c r="L32" s="3806"/>
      <c r="M32" s="3809"/>
      <c r="N32" s="909"/>
      <c r="O32" s="910"/>
      <c r="P32" s="904"/>
      <c r="Q32" s="888"/>
      <c r="R32" s="888"/>
      <c r="S32" s="888"/>
      <c r="T32" s="888"/>
      <c r="U32" s="888"/>
      <c r="V32" s="888"/>
      <c r="W32" s="888"/>
      <c r="X32" s="888"/>
      <c r="Y32" s="888"/>
      <c r="Z32" s="888"/>
      <c r="AA32" s="888"/>
      <c r="AB32" s="888"/>
      <c r="AC32" s="888"/>
      <c r="AD32" s="888"/>
      <c r="AE32" s="888"/>
      <c r="AF32" s="888"/>
      <c r="AG32" s="888"/>
      <c r="AH32" s="888"/>
      <c r="AI32" s="888"/>
      <c r="AJ32" s="888"/>
      <c r="AK32" s="888"/>
      <c r="AL32" s="888"/>
      <c r="AM32" s="888"/>
      <c r="AN32" s="888"/>
      <c r="AO32" s="888"/>
      <c r="AP32" s="888"/>
      <c r="AQ32" s="888"/>
      <c r="AR32" s="888"/>
      <c r="AS32" s="888"/>
      <c r="AT32" s="888"/>
      <c r="AU32" s="888"/>
      <c r="AV32" s="888"/>
      <c r="AW32" s="888"/>
      <c r="AX32" s="888"/>
      <c r="AY32" s="888"/>
      <c r="AZ32" s="888"/>
      <c r="BA32" s="888"/>
      <c r="BB32" s="888"/>
      <c r="BC32" s="888"/>
      <c r="BD32" s="888"/>
      <c r="BE32" s="888"/>
      <c r="BF32" s="888"/>
      <c r="BG32" s="888"/>
      <c r="BH32" s="888"/>
      <c r="BI32" s="888"/>
      <c r="BJ32" s="888"/>
      <c r="BK32" s="888"/>
      <c r="BL32" s="888"/>
      <c r="BM32" s="888"/>
      <c r="BN32" s="888"/>
      <c r="BO32" s="888"/>
      <c r="BP32" s="888"/>
      <c r="BQ32" s="888"/>
      <c r="BR32" s="888"/>
      <c r="BS32" s="888"/>
      <c r="BT32" s="888"/>
      <c r="BU32" s="888"/>
      <c r="BV32" s="888"/>
      <c r="BW32" s="888"/>
      <c r="BX32" s="888"/>
      <c r="BY32" s="888"/>
      <c r="BZ32" s="888"/>
      <c r="CA32" s="888"/>
      <c r="CB32" s="888"/>
      <c r="CC32" s="888"/>
      <c r="CD32" s="888"/>
      <c r="CE32" s="888"/>
      <c r="CF32" s="888"/>
      <c r="CG32" s="888"/>
      <c r="CH32" s="888"/>
      <c r="CI32" s="888"/>
      <c r="CJ32" s="888"/>
      <c r="CK32" s="888"/>
      <c r="CL32" s="888"/>
      <c r="CM32" s="888"/>
      <c r="CN32" s="888"/>
      <c r="CO32" s="888"/>
      <c r="CP32" s="888"/>
      <c r="CQ32" s="888"/>
      <c r="CR32" s="888"/>
      <c r="CS32" s="888"/>
      <c r="CT32" s="888"/>
      <c r="CU32" s="888"/>
      <c r="CV32" s="888"/>
      <c r="CW32" s="888"/>
      <c r="CX32" s="888"/>
      <c r="CY32" s="888"/>
      <c r="CZ32" s="888"/>
      <c r="DA32" s="888"/>
      <c r="DB32" s="888"/>
      <c r="DC32" s="888"/>
      <c r="DD32" s="888"/>
      <c r="DE32" s="888"/>
      <c r="DF32" s="888"/>
      <c r="DG32" s="888"/>
      <c r="DH32" s="888"/>
      <c r="DI32" s="888"/>
      <c r="DJ32" s="888"/>
      <c r="DK32" s="888"/>
    </row>
    <row r="33" spans="1:115" s="888" customFormat="1">
      <c r="A33" s="3777" t="s">
        <v>53</v>
      </c>
      <c r="B33" s="3778">
        <v>1</v>
      </c>
      <c r="C33" s="3779">
        <v>0</v>
      </c>
      <c r="D33" s="3780">
        <f>B33+C33</f>
        <v>1</v>
      </c>
      <c r="E33" s="3816">
        <v>0</v>
      </c>
      <c r="F33" s="3766">
        <v>0</v>
      </c>
      <c r="G33" s="3818">
        <f>E33+F33</f>
        <v>0</v>
      </c>
      <c r="H33" s="3816">
        <v>0</v>
      </c>
      <c r="I33" s="3817">
        <v>0</v>
      </c>
      <c r="J33" s="3819">
        <f>I33+H33</f>
        <v>0</v>
      </c>
      <c r="K33" s="3766">
        <v>0</v>
      </c>
      <c r="L33" s="3817">
        <v>0</v>
      </c>
      <c r="M33" s="3766">
        <f>K33+L33</f>
        <v>0</v>
      </c>
      <c r="N33" s="902">
        <f>B33+E33+H33+K33</f>
        <v>1</v>
      </c>
      <c r="O33" s="903">
        <f>F33+I33+L33+C33</f>
        <v>0</v>
      </c>
      <c r="P33" s="911">
        <f>N33+O33</f>
        <v>1</v>
      </c>
    </row>
    <row r="34" spans="1:115" s="888" customFormat="1">
      <c r="A34" s="3777" t="s">
        <v>54</v>
      </c>
      <c r="B34" s="3778">
        <v>1</v>
      </c>
      <c r="C34" s="3779">
        <v>0</v>
      </c>
      <c r="D34" s="3780">
        <f>B34+C34</f>
        <v>1</v>
      </c>
      <c r="E34" s="3816">
        <v>1</v>
      </c>
      <c r="F34" s="3766">
        <v>0</v>
      </c>
      <c r="G34" s="3818">
        <f>E34+F34</f>
        <v>1</v>
      </c>
      <c r="H34" s="3816">
        <v>0</v>
      </c>
      <c r="I34" s="3817">
        <v>0</v>
      </c>
      <c r="J34" s="3819">
        <f>I34+H34</f>
        <v>0</v>
      </c>
      <c r="K34" s="3766">
        <v>1</v>
      </c>
      <c r="L34" s="3817">
        <v>0</v>
      </c>
      <c r="M34" s="3766">
        <f>K34+L34</f>
        <v>1</v>
      </c>
      <c r="N34" s="902">
        <f>B34+E34+H34+K34</f>
        <v>3</v>
      </c>
      <c r="O34" s="903">
        <f>F34+I34+L34+C34</f>
        <v>0</v>
      </c>
      <c r="P34" s="911">
        <f>N34+O34</f>
        <v>3</v>
      </c>
    </row>
    <row r="35" spans="1:115" s="889" customFormat="1">
      <c r="A35" s="3784" t="s">
        <v>55</v>
      </c>
      <c r="B35" s="3778">
        <v>0</v>
      </c>
      <c r="C35" s="3779">
        <v>0</v>
      </c>
      <c r="D35" s="3780">
        <f t="shared" ref="D35:D42" si="11">B35+C35</f>
        <v>0</v>
      </c>
      <c r="E35" s="3816">
        <v>0</v>
      </c>
      <c r="F35" s="3766">
        <v>0</v>
      </c>
      <c r="G35" s="3818">
        <f t="shared" ref="G35:G42" si="12">E35+F35</f>
        <v>0</v>
      </c>
      <c r="H35" s="3816">
        <v>0</v>
      </c>
      <c r="I35" s="3817">
        <v>0</v>
      </c>
      <c r="J35" s="3819">
        <f t="shared" ref="J35:J42" si="13">I35+H35</f>
        <v>0</v>
      </c>
      <c r="K35" s="3766">
        <v>0</v>
      </c>
      <c r="L35" s="3817">
        <v>0</v>
      </c>
      <c r="M35" s="3766">
        <f t="shared" ref="M35:M42" si="14">K35+L35</f>
        <v>0</v>
      </c>
      <c r="N35" s="902">
        <f>B35+E35+H35+K35</f>
        <v>0</v>
      </c>
      <c r="O35" s="903">
        <f>F35+I35+L35+C35</f>
        <v>0</v>
      </c>
      <c r="P35" s="911">
        <f>N35+O35</f>
        <v>0</v>
      </c>
      <c r="Q35" s="888"/>
      <c r="R35" s="888"/>
      <c r="S35" s="888"/>
      <c r="T35" s="888"/>
      <c r="U35" s="888"/>
      <c r="V35" s="888"/>
      <c r="W35" s="888"/>
      <c r="X35" s="888"/>
      <c r="Y35" s="888"/>
      <c r="Z35" s="888"/>
      <c r="AA35" s="888"/>
      <c r="AB35" s="888"/>
      <c r="AC35" s="888"/>
      <c r="AD35" s="888"/>
      <c r="AE35" s="888"/>
      <c r="AF35" s="888"/>
      <c r="AG35" s="888"/>
      <c r="AH35" s="888"/>
      <c r="AI35" s="888"/>
      <c r="AJ35" s="888"/>
      <c r="AK35" s="888"/>
      <c r="AL35" s="888"/>
      <c r="AM35" s="888"/>
      <c r="AN35" s="888"/>
      <c r="AO35" s="888"/>
      <c r="AP35" s="888"/>
      <c r="AQ35" s="888"/>
      <c r="AR35" s="888"/>
      <c r="AS35" s="888"/>
      <c r="AT35" s="888"/>
      <c r="AU35" s="888"/>
      <c r="AV35" s="888"/>
      <c r="AW35" s="888"/>
      <c r="AX35" s="888"/>
      <c r="AY35" s="888"/>
      <c r="AZ35" s="888"/>
      <c r="BA35" s="888"/>
      <c r="BB35" s="888"/>
      <c r="BC35" s="888"/>
      <c r="BD35" s="888"/>
      <c r="BE35" s="888"/>
      <c r="BF35" s="888"/>
      <c r="BG35" s="888"/>
      <c r="BH35" s="888"/>
      <c r="BI35" s="888"/>
      <c r="BJ35" s="888"/>
      <c r="BK35" s="888"/>
      <c r="BL35" s="888"/>
      <c r="BM35" s="888"/>
      <c r="BN35" s="888"/>
      <c r="BO35" s="888"/>
      <c r="BP35" s="888"/>
      <c r="BQ35" s="888"/>
      <c r="BR35" s="888"/>
      <c r="BS35" s="888"/>
      <c r="BT35" s="888"/>
      <c r="BU35" s="888"/>
      <c r="BV35" s="888"/>
      <c r="BW35" s="888"/>
      <c r="BX35" s="888"/>
      <c r="BY35" s="888"/>
      <c r="BZ35" s="888"/>
      <c r="CA35" s="888"/>
      <c r="CB35" s="888"/>
      <c r="CC35" s="888"/>
      <c r="CD35" s="888"/>
      <c r="CE35" s="888"/>
      <c r="CF35" s="888"/>
      <c r="CG35" s="888"/>
      <c r="CH35" s="888"/>
      <c r="CI35" s="888"/>
      <c r="CJ35" s="888"/>
      <c r="CK35" s="888"/>
      <c r="CL35" s="888"/>
      <c r="CM35" s="888"/>
      <c r="CN35" s="888"/>
      <c r="CO35" s="888"/>
      <c r="CP35" s="888"/>
      <c r="CQ35" s="888"/>
      <c r="CR35" s="888"/>
      <c r="CS35" s="888"/>
      <c r="CT35" s="888"/>
      <c r="CU35" s="888"/>
      <c r="CV35" s="888"/>
      <c r="CW35" s="888"/>
      <c r="CX35" s="888"/>
      <c r="CY35" s="888"/>
      <c r="CZ35" s="888"/>
      <c r="DA35" s="888"/>
      <c r="DB35" s="888"/>
      <c r="DC35" s="888"/>
      <c r="DD35" s="888"/>
      <c r="DE35" s="888"/>
      <c r="DF35" s="888"/>
      <c r="DG35" s="888"/>
      <c r="DH35" s="888"/>
      <c r="DI35" s="888"/>
      <c r="DJ35" s="888"/>
      <c r="DK35" s="888"/>
    </row>
    <row r="36" spans="1:115" s="889" customFormat="1">
      <c r="A36" s="3784" t="s">
        <v>56</v>
      </c>
      <c r="B36" s="3778">
        <v>0</v>
      </c>
      <c r="C36" s="3779">
        <v>0</v>
      </c>
      <c r="D36" s="3780">
        <f t="shared" si="11"/>
        <v>0</v>
      </c>
      <c r="E36" s="3816">
        <v>0</v>
      </c>
      <c r="F36" s="3766">
        <v>0</v>
      </c>
      <c r="G36" s="3818">
        <f t="shared" si="12"/>
        <v>0</v>
      </c>
      <c r="H36" s="3816">
        <v>0</v>
      </c>
      <c r="I36" s="3817">
        <v>0</v>
      </c>
      <c r="J36" s="3819">
        <f t="shared" si="13"/>
        <v>0</v>
      </c>
      <c r="K36" s="3766">
        <v>0</v>
      </c>
      <c r="L36" s="3817">
        <v>0</v>
      </c>
      <c r="M36" s="3766">
        <f t="shared" si="14"/>
        <v>0</v>
      </c>
      <c r="N36" s="902">
        <f t="shared" ref="N36:N42" si="15">B36+E36+H36+K36</f>
        <v>0</v>
      </c>
      <c r="O36" s="903">
        <f t="shared" ref="O36:O42" si="16">F36+I36+L36+C36</f>
        <v>0</v>
      </c>
      <c r="P36" s="911">
        <f t="shared" ref="P36:P42" si="17">N36+O36</f>
        <v>0</v>
      </c>
      <c r="Q36" s="888"/>
      <c r="R36" s="888"/>
      <c r="S36" s="888"/>
      <c r="T36" s="888"/>
      <c r="U36" s="888"/>
      <c r="V36" s="888"/>
      <c r="W36" s="888"/>
      <c r="X36" s="888"/>
      <c r="Y36" s="888"/>
      <c r="Z36" s="888"/>
      <c r="AA36" s="888"/>
      <c r="AB36" s="888"/>
      <c r="AC36" s="888"/>
      <c r="AD36" s="888"/>
      <c r="AE36" s="888"/>
      <c r="AF36" s="888"/>
      <c r="AG36" s="888"/>
      <c r="AH36" s="888"/>
      <c r="AI36" s="888"/>
      <c r="AJ36" s="888"/>
      <c r="AK36" s="888"/>
      <c r="AL36" s="888"/>
      <c r="AM36" s="888"/>
      <c r="AN36" s="888"/>
      <c r="AO36" s="888"/>
      <c r="AP36" s="888"/>
      <c r="AQ36" s="888"/>
      <c r="AR36" s="888"/>
      <c r="AS36" s="888"/>
      <c r="AT36" s="888"/>
      <c r="AU36" s="888"/>
      <c r="AV36" s="888"/>
      <c r="AW36" s="888"/>
      <c r="AX36" s="888"/>
      <c r="AY36" s="888"/>
      <c r="AZ36" s="888"/>
      <c r="BA36" s="888"/>
      <c r="BB36" s="888"/>
      <c r="BC36" s="888"/>
      <c r="BD36" s="888"/>
      <c r="BE36" s="888"/>
      <c r="BF36" s="888"/>
      <c r="BG36" s="888"/>
      <c r="BH36" s="888"/>
      <c r="BI36" s="888"/>
      <c r="BJ36" s="888"/>
      <c r="BK36" s="888"/>
      <c r="BL36" s="888"/>
      <c r="BM36" s="888"/>
      <c r="BN36" s="888"/>
      <c r="BO36" s="888"/>
      <c r="BP36" s="888"/>
      <c r="BQ36" s="888"/>
      <c r="BR36" s="888"/>
      <c r="BS36" s="888"/>
      <c r="BT36" s="888"/>
      <c r="BU36" s="888"/>
      <c r="BV36" s="888"/>
      <c r="BW36" s="888"/>
      <c r="BX36" s="888"/>
      <c r="BY36" s="888"/>
      <c r="BZ36" s="888"/>
      <c r="CA36" s="888"/>
      <c r="CB36" s="888"/>
      <c r="CC36" s="888"/>
      <c r="CD36" s="888"/>
      <c r="CE36" s="888"/>
      <c r="CF36" s="888"/>
      <c r="CG36" s="888"/>
      <c r="CH36" s="888"/>
      <c r="CI36" s="888"/>
      <c r="CJ36" s="888"/>
      <c r="CK36" s="888"/>
      <c r="CL36" s="888"/>
      <c r="CM36" s="888"/>
      <c r="CN36" s="888"/>
      <c r="CO36" s="888"/>
      <c r="CP36" s="888"/>
      <c r="CQ36" s="888"/>
      <c r="CR36" s="888"/>
      <c r="CS36" s="888"/>
      <c r="CT36" s="888"/>
      <c r="CU36" s="888"/>
      <c r="CV36" s="888"/>
      <c r="CW36" s="888"/>
      <c r="CX36" s="888"/>
      <c r="CY36" s="888"/>
      <c r="CZ36" s="888"/>
      <c r="DA36" s="888"/>
      <c r="DB36" s="888"/>
      <c r="DC36" s="888"/>
      <c r="DD36" s="888"/>
      <c r="DE36" s="888"/>
      <c r="DF36" s="888"/>
      <c r="DG36" s="888"/>
      <c r="DH36" s="888"/>
      <c r="DI36" s="888"/>
      <c r="DJ36" s="888"/>
      <c r="DK36" s="888"/>
    </row>
    <row r="37" spans="1:115" s="889" customFormat="1">
      <c r="A37" s="3785" t="s">
        <v>57</v>
      </c>
      <c r="B37" s="3778">
        <v>0</v>
      </c>
      <c r="C37" s="3779">
        <v>0</v>
      </c>
      <c r="D37" s="3780">
        <f t="shared" si="11"/>
        <v>0</v>
      </c>
      <c r="E37" s="3816">
        <v>0</v>
      </c>
      <c r="F37" s="3766">
        <v>0</v>
      </c>
      <c r="G37" s="3818">
        <f t="shared" si="12"/>
        <v>0</v>
      </c>
      <c r="H37" s="3816">
        <v>0</v>
      </c>
      <c r="I37" s="3817">
        <v>0</v>
      </c>
      <c r="J37" s="3819">
        <f t="shared" si="13"/>
        <v>0</v>
      </c>
      <c r="K37" s="3766">
        <v>0</v>
      </c>
      <c r="L37" s="3817">
        <v>0</v>
      </c>
      <c r="M37" s="3766">
        <f t="shared" si="14"/>
        <v>0</v>
      </c>
      <c r="N37" s="902">
        <f t="shared" si="15"/>
        <v>0</v>
      </c>
      <c r="O37" s="903">
        <f t="shared" si="16"/>
        <v>0</v>
      </c>
      <c r="P37" s="911">
        <f t="shared" si="17"/>
        <v>0</v>
      </c>
      <c r="Q37" s="888" t="s">
        <v>64</v>
      </c>
      <c r="R37" s="888"/>
      <c r="S37" s="888"/>
      <c r="T37" s="888"/>
      <c r="U37" s="888"/>
      <c r="V37" s="888"/>
      <c r="W37" s="888"/>
      <c r="X37" s="888"/>
      <c r="Y37" s="888"/>
      <c r="Z37" s="888"/>
      <c r="AA37" s="888"/>
      <c r="AB37" s="888"/>
      <c r="AC37" s="888"/>
      <c r="AD37" s="888"/>
      <c r="AE37" s="888"/>
      <c r="AF37" s="888"/>
      <c r="AG37" s="888"/>
      <c r="AH37" s="888"/>
      <c r="AI37" s="888"/>
      <c r="AJ37" s="888"/>
      <c r="AK37" s="888"/>
      <c r="AL37" s="888"/>
      <c r="AM37" s="888"/>
      <c r="AN37" s="888"/>
      <c r="AO37" s="888"/>
      <c r="AP37" s="888"/>
      <c r="AQ37" s="888"/>
      <c r="AR37" s="888"/>
      <c r="AS37" s="888"/>
      <c r="AT37" s="888"/>
      <c r="AU37" s="888"/>
      <c r="AV37" s="888"/>
      <c r="AW37" s="888"/>
      <c r="AX37" s="888"/>
      <c r="AY37" s="888"/>
      <c r="AZ37" s="888"/>
      <c r="BA37" s="888"/>
      <c r="BB37" s="888"/>
      <c r="BC37" s="888"/>
      <c r="BD37" s="888"/>
      <c r="BE37" s="888"/>
      <c r="BF37" s="888"/>
      <c r="BG37" s="888"/>
      <c r="BH37" s="888"/>
      <c r="BI37" s="888"/>
      <c r="BJ37" s="888"/>
      <c r="BK37" s="888"/>
      <c r="BL37" s="888"/>
      <c r="BM37" s="888"/>
      <c r="BN37" s="888"/>
      <c r="BO37" s="888"/>
      <c r="BP37" s="888"/>
      <c r="BQ37" s="888"/>
      <c r="BR37" s="888"/>
      <c r="BS37" s="888"/>
      <c r="BT37" s="888"/>
      <c r="BU37" s="888"/>
      <c r="BV37" s="888"/>
      <c r="BW37" s="888"/>
      <c r="BX37" s="888"/>
      <c r="BY37" s="888"/>
      <c r="BZ37" s="888"/>
      <c r="CA37" s="888"/>
      <c r="CB37" s="888"/>
      <c r="CC37" s="888"/>
      <c r="CD37" s="888"/>
      <c r="CE37" s="888"/>
      <c r="CF37" s="888"/>
      <c r="CG37" s="888"/>
      <c r="CH37" s="888"/>
      <c r="CI37" s="888"/>
      <c r="CJ37" s="888"/>
      <c r="CK37" s="888"/>
      <c r="CL37" s="888"/>
      <c r="CM37" s="888"/>
      <c r="CN37" s="888"/>
      <c r="CO37" s="888"/>
      <c r="CP37" s="888"/>
      <c r="CQ37" s="888"/>
      <c r="CR37" s="888"/>
      <c r="CS37" s="888"/>
      <c r="CT37" s="888"/>
      <c r="CU37" s="888"/>
      <c r="CV37" s="888"/>
      <c r="CW37" s="888"/>
      <c r="CX37" s="888"/>
      <c r="CY37" s="888"/>
      <c r="CZ37" s="888"/>
      <c r="DA37" s="888"/>
      <c r="DB37" s="888"/>
      <c r="DC37" s="888"/>
      <c r="DD37" s="888"/>
      <c r="DE37" s="888"/>
      <c r="DF37" s="888"/>
      <c r="DG37" s="888"/>
      <c r="DH37" s="888"/>
      <c r="DI37" s="888"/>
      <c r="DJ37" s="888"/>
      <c r="DK37" s="888"/>
    </row>
    <row r="38" spans="1:115" s="889" customFormat="1">
      <c r="A38" s="3786" t="s">
        <v>58</v>
      </c>
      <c r="B38" s="3778">
        <v>2</v>
      </c>
      <c r="C38" s="3779">
        <v>0</v>
      </c>
      <c r="D38" s="3780">
        <f t="shared" si="11"/>
        <v>2</v>
      </c>
      <c r="E38" s="3816">
        <v>0</v>
      </c>
      <c r="F38" s="3766">
        <v>0</v>
      </c>
      <c r="G38" s="3818">
        <f t="shared" si="12"/>
        <v>0</v>
      </c>
      <c r="H38" s="3816">
        <v>0</v>
      </c>
      <c r="I38" s="3817">
        <v>0</v>
      </c>
      <c r="J38" s="3819">
        <f t="shared" si="13"/>
        <v>0</v>
      </c>
      <c r="K38" s="3766">
        <v>0</v>
      </c>
      <c r="L38" s="3817">
        <v>0</v>
      </c>
      <c r="M38" s="3766">
        <f t="shared" si="14"/>
        <v>0</v>
      </c>
      <c r="N38" s="902">
        <f t="shared" si="15"/>
        <v>2</v>
      </c>
      <c r="O38" s="903">
        <f t="shared" si="16"/>
        <v>0</v>
      </c>
      <c r="P38" s="911">
        <f t="shared" si="17"/>
        <v>2</v>
      </c>
      <c r="Q38" s="888"/>
      <c r="R38" s="888"/>
      <c r="S38" s="888"/>
      <c r="T38" s="888"/>
      <c r="U38" s="888"/>
      <c r="V38" s="888"/>
      <c r="W38" s="888"/>
      <c r="X38" s="888"/>
      <c r="Y38" s="888"/>
      <c r="Z38" s="888"/>
      <c r="AA38" s="888"/>
      <c r="AB38" s="888"/>
      <c r="AC38" s="888"/>
      <c r="AD38" s="888"/>
      <c r="AE38" s="888"/>
      <c r="AF38" s="888"/>
      <c r="AG38" s="888"/>
      <c r="AH38" s="888"/>
      <c r="AI38" s="888"/>
      <c r="AJ38" s="888"/>
      <c r="AK38" s="888"/>
      <c r="AL38" s="888"/>
      <c r="AM38" s="888"/>
      <c r="AN38" s="888"/>
      <c r="AO38" s="888"/>
      <c r="AP38" s="888"/>
      <c r="AQ38" s="888"/>
      <c r="AR38" s="888"/>
      <c r="AS38" s="888"/>
      <c r="AT38" s="888"/>
      <c r="AU38" s="888"/>
      <c r="AV38" s="888"/>
      <c r="AW38" s="888"/>
      <c r="AX38" s="888"/>
      <c r="AY38" s="888"/>
      <c r="AZ38" s="888"/>
      <c r="BA38" s="888"/>
      <c r="BB38" s="888"/>
      <c r="BC38" s="888"/>
      <c r="BD38" s="888"/>
      <c r="BE38" s="888"/>
      <c r="BF38" s="888"/>
      <c r="BG38" s="888"/>
      <c r="BH38" s="888"/>
      <c r="BI38" s="888"/>
      <c r="BJ38" s="888"/>
      <c r="BK38" s="888"/>
      <c r="BL38" s="888"/>
      <c r="BM38" s="888"/>
      <c r="BN38" s="888"/>
      <c r="BO38" s="888"/>
      <c r="BP38" s="888"/>
      <c r="BQ38" s="888"/>
      <c r="BR38" s="888"/>
      <c r="BS38" s="888"/>
      <c r="BT38" s="888"/>
      <c r="BU38" s="888"/>
      <c r="BV38" s="888"/>
      <c r="BW38" s="888"/>
      <c r="BX38" s="888"/>
      <c r="BY38" s="888"/>
      <c r="BZ38" s="888"/>
      <c r="CA38" s="888"/>
      <c r="CB38" s="888"/>
      <c r="CC38" s="888"/>
      <c r="CD38" s="888"/>
      <c r="CE38" s="888"/>
      <c r="CF38" s="888"/>
      <c r="CG38" s="888"/>
      <c r="CH38" s="888"/>
      <c r="CI38" s="888"/>
      <c r="CJ38" s="888"/>
      <c r="CK38" s="888"/>
      <c r="CL38" s="888"/>
      <c r="CM38" s="888"/>
      <c r="CN38" s="888"/>
      <c r="CO38" s="888"/>
      <c r="CP38" s="888"/>
      <c r="CQ38" s="888"/>
      <c r="CR38" s="888"/>
      <c r="CS38" s="888"/>
      <c r="CT38" s="888"/>
      <c r="CU38" s="888"/>
      <c r="CV38" s="888"/>
      <c r="CW38" s="888"/>
      <c r="CX38" s="888"/>
      <c r="CY38" s="888"/>
      <c r="CZ38" s="888"/>
      <c r="DA38" s="888"/>
      <c r="DB38" s="888"/>
      <c r="DC38" s="888"/>
      <c r="DD38" s="888"/>
      <c r="DE38" s="888"/>
      <c r="DF38" s="888"/>
      <c r="DG38" s="888"/>
      <c r="DH38" s="888"/>
      <c r="DI38" s="888"/>
      <c r="DJ38" s="888"/>
      <c r="DK38" s="888"/>
    </row>
    <row r="39" spans="1:115" s="888" customFormat="1">
      <c r="A39" s="3784" t="s">
        <v>59</v>
      </c>
      <c r="B39" s="3778">
        <v>0</v>
      </c>
      <c r="C39" s="3779">
        <v>0</v>
      </c>
      <c r="D39" s="3780">
        <f t="shared" si="11"/>
        <v>0</v>
      </c>
      <c r="E39" s="3816">
        <v>0</v>
      </c>
      <c r="F39" s="3766">
        <v>0</v>
      </c>
      <c r="G39" s="3818">
        <f t="shared" si="12"/>
        <v>0</v>
      </c>
      <c r="H39" s="3816">
        <v>0</v>
      </c>
      <c r="I39" s="3817">
        <v>0</v>
      </c>
      <c r="J39" s="3819">
        <f t="shared" si="13"/>
        <v>0</v>
      </c>
      <c r="K39" s="3766">
        <v>0</v>
      </c>
      <c r="L39" s="3817">
        <v>0</v>
      </c>
      <c r="M39" s="3766">
        <f t="shared" si="14"/>
        <v>0</v>
      </c>
      <c r="N39" s="902">
        <f t="shared" si="15"/>
        <v>0</v>
      </c>
      <c r="O39" s="903">
        <f t="shared" si="16"/>
        <v>0</v>
      </c>
      <c r="P39" s="911">
        <f t="shared" si="17"/>
        <v>0</v>
      </c>
    </row>
    <row r="40" spans="1:115" s="889" customFormat="1" ht="12" customHeight="1">
      <c r="A40" s="3784" t="s">
        <v>60</v>
      </c>
      <c r="B40" s="3778">
        <v>0</v>
      </c>
      <c r="C40" s="3779">
        <v>0</v>
      </c>
      <c r="D40" s="3780">
        <f t="shared" si="11"/>
        <v>0</v>
      </c>
      <c r="E40" s="3816">
        <v>0</v>
      </c>
      <c r="F40" s="3766">
        <v>0</v>
      </c>
      <c r="G40" s="3818">
        <f t="shared" si="12"/>
        <v>0</v>
      </c>
      <c r="H40" s="3816">
        <v>0</v>
      </c>
      <c r="I40" s="3817">
        <v>0</v>
      </c>
      <c r="J40" s="3819">
        <f t="shared" si="13"/>
        <v>0</v>
      </c>
      <c r="K40" s="3766">
        <v>0</v>
      </c>
      <c r="L40" s="3817">
        <v>0</v>
      </c>
      <c r="M40" s="3766">
        <f t="shared" si="14"/>
        <v>0</v>
      </c>
      <c r="N40" s="902">
        <f t="shared" si="15"/>
        <v>0</v>
      </c>
      <c r="O40" s="903">
        <f t="shared" si="16"/>
        <v>0</v>
      </c>
      <c r="P40" s="911">
        <f t="shared" si="17"/>
        <v>0</v>
      </c>
      <c r="Q40" s="888"/>
      <c r="R40" s="888"/>
      <c r="S40" s="888"/>
      <c r="T40" s="888"/>
      <c r="U40" s="888"/>
      <c r="V40" s="888"/>
      <c r="W40" s="888"/>
      <c r="X40" s="888"/>
      <c r="Y40" s="888"/>
      <c r="Z40" s="888"/>
      <c r="AA40" s="888"/>
      <c r="AB40" s="888"/>
      <c r="AC40" s="888"/>
      <c r="AD40" s="888"/>
      <c r="AE40" s="888"/>
      <c r="AF40" s="888"/>
      <c r="AG40" s="888"/>
      <c r="AH40" s="888"/>
      <c r="AI40" s="888"/>
      <c r="AJ40" s="888"/>
      <c r="AK40" s="888"/>
      <c r="AL40" s="888"/>
      <c r="AM40" s="888"/>
      <c r="AN40" s="888"/>
      <c r="AO40" s="888"/>
      <c r="AP40" s="888"/>
      <c r="AQ40" s="888"/>
      <c r="AR40" s="888"/>
      <c r="AS40" s="888"/>
      <c r="AT40" s="888"/>
      <c r="AU40" s="888"/>
      <c r="AV40" s="888"/>
      <c r="AW40" s="888"/>
      <c r="AX40" s="888"/>
      <c r="AY40" s="888"/>
      <c r="AZ40" s="888"/>
      <c r="BA40" s="888"/>
      <c r="BB40" s="888"/>
      <c r="BC40" s="888"/>
      <c r="BD40" s="888"/>
      <c r="BE40" s="888"/>
      <c r="BF40" s="888"/>
      <c r="BG40" s="888"/>
      <c r="BH40" s="888"/>
      <c r="BI40" s="888"/>
      <c r="BJ40" s="888"/>
      <c r="BK40" s="888"/>
      <c r="BL40" s="888"/>
      <c r="BM40" s="888"/>
      <c r="BN40" s="888"/>
      <c r="BO40" s="888"/>
      <c r="BP40" s="888"/>
      <c r="BQ40" s="888"/>
      <c r="BR40" s="888"/>
      <c r="BS40" s="888"/>
      <c r="BT40" s="888"/>
      <c r="BU40" s="888"/>
      <c r="BV40" s="888"/>
      <c r="BW40" s="888"/>
      <c r="BX40" s="888"/>
      <c r="BY40" s="888"/>
      <c r="BZ40" s="888"/>
      <c r="CA40" s="888"/>
      <c r="CB40" s="888"/>
      <c r="CC40" s="888"/>
      <c r="CD40" s="888"/>
      <c r="CE40" s="888"/>
      <c r="CF40" s="888"/>
      <c r="CG40" s="888"/>
      <c r="CH40" s="888"/>
      <c r="CI40" s="888"/>
      <c r="CJ40" s="888"/>
      <c r="CK40" s="888"/>
      <c r="CL40" s="888"/>
      <c r="CM40" s="888"/>
      <c r="CN40" s="888"/>
      <c r="CO40" s="888"/>
      <c r="CP40" s="888"/>
      <c r="CQ40" s="888"/>
      <c r="CR40" s="888"/>
      <c r="CS40" s="888"/>
      <c r="CT40" s="888"/>
      <c r="CU40" s="888"/>
      <c r="CV40" s="888"/>
      <c r="CW40" s="888"/>
      <c r="CX40" s="888"/>
      <c r="CY40" s="888"/>
      <c r="CZ40" s="888"/>
      <c r="DA40" s="888"/>
      <c r="DB40" s="888"/>
      <c r="DC40" s="888"/>
      <c r="DD40" s="888"/>
      <c r="DE40" s="888"/>
      <c r="DF40" s="888"/>
      <c r="DG40" s="888"/>
      <c r="DH40" s="888"/>
      <c r="DI40" s="888"/>
      <c r="DJ40" s="888"/>
      <c r="DK40" s="888"/>
    </row>
    <row r="41" spans="1:115" s="889" customFormat="1">
      <c r="A41" s="3785" t="s">
        <v>65</v>
      </c>
      <c r="B41" s="3778">
        <v>0</v>
      </c>
      <c r="C41" s="3779">
        <v>0</v>
      </c>
      <c r="D41" s="3780">
        <f t="shared" si="11"/>
        <v>0</v>
      </c>
      <c r="E41" s="3816">
        <v>0</v>
      </c>
      <c r="F41" s="3766">
        <v>0</v>
      </c>
      <c r="G41" s="3818">
        <f t="shared" si="12"/>
        <v>0</v>
      </c>
      <c r="H41" s="3816">
        <v>1</v>
      </c>
      <c r="I41" s="3817">
        <v>0</v>
      </c>
      <c r="J41" s="3819">
        <f t="shared" si="13"/>
        <v>1</v>
      </c>
      <c r="K41" s="3766">
        <v>1</v>
      </c>
      <c r="L41" s="3817">
        <v>0</v>
      </c>
      <c r="M41" s="3766">
        <f t="shared" si="14"/>
        <v>1</v>
      </c>
      <c r="N41" s="902">
        <f t="shared" si="15"/>
        <v>2</v>
      </c>
      <c r="O41" s="903">
        <f t="shared" si="16"/>
        <v>0</v>
      </c>
      <c r="P41" s="911">
        <f t="shared" si="17"/>
        <v>2</v>
      </c>
      <c r="Q41" s="888"/>
      <c r="R41" s="888"/>
      <c r="S41" s="888"/>
      <c r="T41" s="888"/>
      <c r="U41" s="888"/>
      <c r="V41" s="888"/>
      <c r="W41" s="888"/>
      <c r="X41" s="888"/>
      <c r="Y41" s="888"/>
      <c r="Z41" s="888"/>
      <c r="AA41" s="888"/>
      <c r="AB41" s="888"/>
      <c r="AC41" s="888"/>
      <c r="AD41" s="888"/>
      <c r="AE41" s="888"/>
      <c r="AF41" s="888"/>
      <c r="AG41" s="888"/>
      <c r="AH41" s="888"/>
      <c r="AI41" s="888"/>
      <c r="AJ41" s="888"/>
      <c r="AK41" s="888"/>
      <c r="AL41" s="888"/>
      <c r="AM41" s="888"/>
      <c r="AN41" s="888"/>
      <c r="AO41" s="888"/>
      <c r="AP41" s="888"/>
      <c r="AQ41" s="888"/>
      <c r="AR41" s="888"/>
      <c r="AS41" s="888"/>
      <c r="AT41" s="888"/>
      <c r="AU41" s="888"/>
      <c r="AV41" s="888"/>
      <c r="AW41" s="888"/>
      <c r="AX41" s="888"/>
      <c r="AY41" s="888"/>
      <c r="AZ41" s="888"/>
      <c r="BA41" s="888"/>
      <c r="BB41" s="888"/>
      <c r="BC41" s="888"/>
      <c r="BD41" s="888"/>
      <c r="BE41" s="888"/>
      <c r="BF41" s="888"/>
      <c r="BG41" s="888"/>
      <c r="BH41" s="888"/>
      <c r="BI41" s="888"/>
      <c r="BJ41" s="888"/>
      <c r="BK41" s="888"/>
      <c r="BL41" s="888"/>
      <c r="BM41" s="888"/>
      <c r="BN41" s="888"/>
      <c r="BO41" s="888"/>
      <c r="BP41" s="888"/>
      <c r="BQ41" s="888"/>
      <c r="BR41" s="888"/>
      <c r="BS41" s="888"/>
      <c r="BT41" s="888"/>
      <c r="BU41" s="888"/>
      <c r="BV41" s="888"/>
      <c r="BW41" s="888"/>
      <c r="BX41" s="888"/>
      <c r="BY41" s="888"/>
      <c r="BZ41" s="888"/>
      <c r="CA41" s="888"/>
      <c r="CB41" s="888"/>
      <c r="CC41" s="888"/>
      <c r="CD41" s="888"/>
      <c r="CE41" s="888"/>
      <c r="CF41" s="888"/>
      <c r="CG41" s="888"/>
      <c r="CH41" s="888"/>
      <c r="CI41" s="888"/>
      <c r="CJ41" s="888"/>
      <c r="CK41" s="888"/>
      <c r="CL41" s="888"/>
      <c r="CM41" s="888"/>
      <c r="CN41" s="888"/>
      <c r="CO41" s="888"/>
      <c r="CP41" s="888"/>
      <c r="CQ41" s="888"/>
      <c r="CR41" s="888"/>
      <c r="CS41" s="888"/>
      <c r="CT41" s="888"/>
      <c r="CU41" s="888"/>
      <c r="CV41" s="888"/>
      <c r="CW41" s="888"/>
      <c r="CX41" s="888"/>
      <c r="CY41" s="888"/>
      <c r="CZ41" s="888"/>
      <c r="DA41" s="888"/>
      <c r="DB41" s="888"/>
      <c r="DC41" s="888"/>
      <c r="DD41" s="888"/>
      <c r="DE41" s="888"/>
      <c r="DF41" s="888"/>
      <c r="DG41" s="888"/>
      <c r="DH41" s="888"/>
      <c r="DI41" s="888"/>
      <c r="DJ41" s="888"/>
      <c r="DK41" s="888"/>
    </row>
    <row r="42" spans="1:115" s="889" customFormat="1" ht="13.5" thickBot="1">
      <c r="A42" s="3788" t="s">
        <v>62</v>
      </c>
      <c r="B42" s="3853">
        <v>0</v>
      </c>
      <c r="C42" s="3790">
        <v>0</v>
      </c>
      <c r="D42" s="3823">
        <f t="shared" si="11"/>
        <v>0</v>
      </c>
      <c r="E42" s="3820">
        <v>0</v>
      </c>
      <c r="F42" s="3824">
        <v>0</v>
      </c>
      <c r="G42" s="3823">
        <f t="shared" si="12"/>
        <v>0</v>
      </c>
      <c r="H42" s="3824">
        <v>0</v>
      </c>
      <c r="I42" s="3821">
        <f>I55+I70</f>
        <v>0</v>
      </c>
      <c r="J42" s="3823">
        <f t="shared" si="13"/>
        <v>0</v>
      </c>
      <c r="K42" s="3824">
        <v>0</v>
      </c>
      <c r="L42" s="3821">
        <v>0</v>
      </c>
      <c r="M42" s="3823">
        <f t="shared" si="14"/>
        <v>0</v>
      </c>
      <c r="N42" s="938">
        <f t="shared" si="15"/>
        <v>0</v>
      </c>
      <c r="O42" s="938">
        <f t="shared" si="16"/>
        <v>0</v>
      </c>
      <c r="P42" s="939">
        <f t="shared" si="17"/>
        <v>0</v>
      </c>
      <c r="Q42" s="888"/>
      <c r="R42" s="888"/>
      <c r="S42" s="888"/>
      <c r="T42" s="888"/>
      <c r="U42" s="888"/>
      <c r="V42" s="888"/>
      <c r="W42" s="888"/>
      <c r="X42" s="888"/>
      <c r="Y42" s="888"/>
      <c r="Z42" s="888"/>
      <c r="AA42" s="888"/>
      <c r="AB42" s="888"/>
      <c r="AC42" s="888"/>
      <c r="AD42" s="888"/>
      <c r="AE42" s="888"/>
      <c r="AF42" s="888"/>
      <c r="AG42" s="888"/>
      <c r="AH42" s="888"/>
      <c r="AI42" s="888"/>
      <c r="AJ42" s="888"/>
      <c r="AK42" s="888"/>
      <c r="AL42" s="888"/>
      <c r="AM42" s="888"/>
      <c r="AN42" s="888"/>
      <c r="AO42" s="888"/>
      <c r="AP42" s="888"/>
      <c r="AQ42" s="888"/>
      <c r="AR42" s="888"/>
      <c r="AS42" s="888"/>
      <c r="AT42" s="888"/>
      <c r="AU42" s="888"/>
      <c r="AV42" s="888"/>
      <c r="AW42" s="888"/>
      <c r="AX42" s="888"/>
      <c r="AY42" s="888"/>
      <c r="AZ42" s="888"/>
      <c r="BA42" s="888"/>
      <c r="BB42" s="888"/>
      <c r="BC42" s="888"/>
      <c r="BD42" s="888"/>
      <c r="BE42" s="888"/>
      <c r="BF42" s="888"/>
      <c r="BG42" s="888"/>
      <c r="BH42" s="888"/>
      <c r="BI42" s="888"/>
      <c r="BJ42" s="888"/>
      <c r="BK42" s="888"/>
      <c r="BL42" s="888"/>
      <c r="BM42" s="888"/>
      <c r="BN42" s="888"/>
      <c r="BO42" s="888"/>
      <c r="BP42" s="888"/>
      <c r="BQ42" s="888"/>
      <c r="BR42" s="888"/>
      <c r="BS42" s="888"/>
      <c r="BT42" s="888"/>
      <c r="BU42" s="888"/>
      <c r="BV42" s="888"/>
      <c r="BW42" s="888"/>
      <c r="BX42" s="888"/>
      <c r="BY42" s="888"/>
      <c r="BZ42" s="888"/>
      <c r="CA42" s="888"/>
      <c r="CB42" s="888"/>
      <c r="CC42" s="888"/>
      <c r="CD42" s="888"/>
      <c r="CE42" s="888"/>
      <c r="CF42" s="888"/>
      <c r="CG42" s="888"/>
      <c r="CH42" s="888"/>
      <c r="CI42" s="888"/>
      <c r="CJ42" s="888"/>
      <c r="CK42" s="888"/>
      <c r="CL42" s="888"/>
      <c r="CM42" s="888"/>
      <c r="CN42" s="888"/>
      <c r="CO42" s="888"/>
      <c r="CP42" s="888"/>
      <c r="CQ42" s="888"/>
      <c r="CR42" s="888"/>
      <c r="CS42" s="888"/>
      <c r="CT42" s="888"/>
      <c r="CU42" s="888"/>
      <c r="CV42" s="888"/>
      <c r="CW42" s="888"/>
      <c r="CX42" s="888"/>
      <c r="CY42" s="888"/>
      <c r="CZ42" s="888"/>
      <c r="DA42" s="888"/>
      <c r="DB42" s="888"/>
      <c r="DC42" s="888"/>
      <c r="DD42" s="888"/>
      <c r="DE42" s="888"/>
      <c r="DF42" s="888"/>
      <c r="DG42" s="888"/>
      <c r="DH42" s="888"/>
      <c r="DI42" s="888"/>
      <c r="DJ42" s="888"/>
      <c r="DK42" s="888"/>
    </row>
    <row r="43" spans="1:115" s="889" customFormat="1" ht="13.5" thickBot="1">
      <c r="A43" s="3836" t="s">
        <v>66</v>
      </c>
      <c r="B43" s="3854">
        <f t="shared" ref="B43:M43" si="18">B33+B34+B35+B36+B37+B38+B39+B40+B41+B42</f>
        <v>4</v>
      </c>
      <c r="C43" s="3855">
        <f t="shared" si="18"/>
        <v>0</v>
      </c>
      <c r="D43" s="3856">
        <f t="shared" si="18"/>
        <v>4</v>
      </c>
      <c r="E43" s="3854">
        <f t="shared" si="18"/>
        <v>1</v>
      </c>
      <c r="F43" s="3857">
        <f t="shared" si="18"/>
        <v>0</v>
      </c>
      <c r="G43" s="3858">
        <f t="shared" si="18"/>
        <v>1</v>
      </c>
      <c r="H43" s="3859">
        <f t="shared" si="18"/>
        <v>1</v>
      </c>
      <c r="I43" s="3859">
        <f t="shared" si="18"/>
        <v>0</v>
      </c>
      <c r="J43" s="3860">
        <f t="shared" si="18"/>
        <v>1</v>
      </c>
      <c r="K43" s="3859">
        <f t="shared" si="18"/>
        <v>2</v>
      </c>
      <c r="L43" s="3861">
        <f t="shared" si="18"/>
        <v>0</v>
      </c>
      <c r="M43" s="3862">
        <f t="shared" si="18"/>
        <v>2</v>
      </c>
      <c r="N43" s="1573">
        <f t="shared" ref="N43:P43" si="19">N33+N34+N35+N36+N37+N38+N39+N40+N41+N42</f>
        <v>8</v>
      </c>
      <c r="O43" s="1572">
        <f t="shared" si="19"/>
        <v>0</v>
      </c>
      <c r="P43" s="1574">
        <f t="shared" si="19"/>
        <v>8</v>
      </c>
      <c r="Q43" s="888"/>
      <c r="R43" s="888"/>
      <c r="S43" s="888"/>
      <c r="T43" s="888"/>
      <c r="U43" s="888"/>
      <c r="V43" s="888"/>
      <c r="W43" s="888"/>
      <c r="X43" s="888"/>
      <c r="Y43" s="888"/>
      <c r="Z43" s="888"/>
      <c r="AA43" s="888"/>
      <c r="AB43" s="888"/>
      <c r="AC43" s="888"/>
      <c r="AD43" s="888"/>
      <c r="AE43" s="888"/>
      <c r="AF43" s="888"/>
      <c r="AG43" s="888"/>
      <c r="AH43" s="888"/>
      <c r="AI43" s="888"/>
      <c r="AJ43" s="888"/>
      <c r="AK43" s="888"/>
      <c r="AL43" s="888"/>
      <c r="AM43" s="888"/>
      <c r="AN43" s="888"/>
      <c r="AO43" s="888"/>
      <c r="AP43" s="888"/>
      <c r="AQ43" s="888"/>
      <c r="AR43" s="888"/>
      <c r="AS43" s="888"/>
      <c r="AT43" s="888"/>
      <c r="AU43" s="888"/>
      <c r="AV43" s="888"/>
      <c r="AW43" s="888"/>
      <c r="AX43" s="888"/>
      <c r="AY43" s="888"/>
      <c r="AZ43" s="888"/>
      <c r="BA43" s="888"/>
      <c r="BB43" s="888"/>
      <c r="BC43" s="888"/>
      <c r="BD43" s="888"/>
      <c r="BE43" s="888"/>
      <c r="BF43" s="888"/>
      <c r="BG43" s="888"/>
      <c r="BH43" s="888"/>
      <c r="BI43" s="888"/>
      <c r="BJ43" s="888"/>
      <c r="BK43" s="888"/>
      <c r="BL43" s="888"/>
      <c r="BM43" s="888"/>
      <c r="BN43" s="888"/>
      <c r="BO43" s="888"/>
      <c r="BP43" s="888"/>
      <c r="BQ43" s="888"/>
      <c r="BR43" s="888"/>
      <c r="BS43" s="888"/>
      <c r="BT43" s="888"/>
      <c r="BU43" s="888"/>
      <c r="BV43" s="888"/>
      <c r="BW43" s="888"/>
      <c r="BX43" s="888"/>
      <c r="BY43" s="888"/>
      <c r="BZ43" s="888"/>
      <c r="CA43" s="888"/>
      <c r="CB43" s="888"/>
      <c r="CC43" s="888"/>
      <c r="CD43" s="888"/>
      <c r="CE43" s="888"/>
      <c r="CF43" s="888"/>
      <c r="CG43" s="888"/>
      <c r="CH43" s="888"/>
      <c r="CI43" s="888"/>
      <c r="CJ43" s="888"/>
      <c r="CK43" s="888"/>
      <c r="CL43" s="888"/>
      <c r="CM43" s="888"/>
      <c r="CN43" s="888"/>
      <c r="CO43" s="888"/>
      <c r="CP43" s="888"/>
      <c r="CQ43" s="888"/>
      <c r="CR43" s="888"/>
      <c r="CS43" s="888"/>
      <c r="CT43" s="888"/>
      <c r="CU43" s="888"/>
      <c r="CV43" s="888"/>
      <c r="CW43" s="888"/>
      <c r="CX43" s="888"/>
      <c r="CY43" s="888"/>
      <c r="CZ43" s="888"/>
      <c r="DA43" s="888"/>
      <c r="DB43" s="888"/>
      <c r="DC43" s="888"/>
      <c r="DD43" s="888"/>
      <c r="DE43" s="888"/>
      <c r="DF43" s="888"/>
      <c r="DG43" s="888"/>
      <c r="DH43" s="888"/>
      <c r="DI43" s="888"/>
      <c r="DJ43" s="888"/>
      <c r="DK43" s="888"/>
    </row>
    <row r="44" spans="1:115" s="889" customFormat="1" ht="13.5" thickBot="1">
      <c r="A44" s="3825" t="s">
        <v>17</v>
      </c>
      <c r="B44" s="3798">
        <f>B31</f>
        <v>254</v>
      </c>
      <c r="C44" s="3799">
        <f t="shared" ref="C44:M44" si="20">C31</f>
        <v>0</v>
      </c>
      <c r="D44" s="3800">
        <f t="shared" si="20"/>
        <v>254</v>
      </c>
      <c r="E44" s="3854">
        <f t="shared" si="20"/>
        <v>252</v>
      </c>
      <c r="F44" s="3861">
        <f t="shared" si="20"/>
        <v>0</v>
      </c>
      <c r="G44" s="3862">
        <f t="shared" si="20"/>
        <v>252</v>
      </c>
      <c r="H44" s="3859">
        <f t="shared" si="20"/>
        <v>183</v>
      </c>
      <c r="I44" s="3859">
        <f t="shared" si="20"/>
        <v>0</v>
      </c>
      <c r="J44" s="3860">
        <f t="shared" si="20"/>
        <v>183</v>
      </c>
      <c r="K44" s="3859">
        <f t="shared" si="20"/>
        <v>241</v>
      </c>
      <c r="L44" s="3861">
        <f t="shared" si="20"/>
        <v>0</v>
      </c>
      <c r="M44" s="3862">
        <f t="shared" si="20"/>
        <v>241</v>
      </c>
      <c r="N44" s="1571">
        <f t="shared" ref="N44:P44" si="21">N31</f>
        <v>930</v>
      </c>
      <c r="O44" s="1569">
        <f>O31</f>
        <v>0</v>
      </c>
      <c r="P44" s="1570">
        <f t="shared" si="21"/>
        <v>930</v>
      </c>
      <c r="Q44" s="888"/>
      <c r="R44" s="888"/>
      <c r="S44" s="888"/>
      <c r="T44" s="888"/>
      <c r="U44" s="888"/>
      <c r="V44" s="888"/>
      <c r="W44" s="888"/>
      <c r="X44" s="888"/>
      <c r="Y44" s="888"/>
      <c r="Z44" s="888"/>
      <c r="AA44" s="888"/>
      <c r="AB44" s="888"/>
      <c r="AC44" s="888"/>
      <c r="AD44" s="888"/>
      <c r="AE44" s="888"/>
      <c r="AF44" s="888"/>
      <c r="AG44" s="888"/>
      <c r="AH44" s="888"/>
      <c r="AI44" s="888"/>
      <c r="AJ44" s="888"/>
      <c r="AK44" s="888"/>
      <c r="AL44" s="888"/>
      <c r="AM44" s="888"/>
      <c r="AN44" s="888"/>
      <c r="AO44" s="888"/>
      <c r="AP44" s="888"/>
      <c r="AQ44" s="888"/>
      <c r="AR44" s="888"/>
      <c r="AS44" s="888"/>
      <c r="AT44" s="888"/>
      <c r="AU44" s="888"/>
      <c r="AV44" s="888"/>
      <c r="AW44" s="888"/>
      <c r="AX44" s="888"/>
      <c r="AY44" s="888"/>
      <c r="AZ44" s="888"/>
      <c r="BA44" s="888"/>
      <c r="BB44" s="888"/>
      <c r="BC44" s="888"/>
      <c r="BD44" s="888"/>
      <c r="BE44" s="888"/>
      <c r="BF44" s="888"/>
      <c r="BG44" s="888"/>
      <c r="BH44" s="888"/>
      <c r="BI44" s="888"/>
      <c r="BJ44" s="888"/>
      <c r="BK44" s="888"/>
      <c r="BL44" s="888"/>
      <c r="BM44" s="888"/>
      <c r="BN44" s="888"/>
      <c r="BO44" s="888"/>
      <c r="BP44" s="888"/>
      <c r="BQ44" s="888"/>
      <c r="BR44" s="888"/>
      <c r="BS44" s="888"/>
      <c r="BT44" s="888"/>
      <c r="BU44" s="888"/>
      <c r="BV44" s="888"/>
      <c r="BW44" s="888"/>
      <c r="BX44" s="888"/>
      <c r="BY44" s="888"/>
      <c r="BZ44" s="888"/>
      <c r="CA44" s="888"/>
      <c r="CB44" s="888"/>
      <c r="CC44" s="888"/>
      <c r="CD44" s="888"/>
      <c r="CE44" s="888"/>
      <c r="CF44" s="888"/>
      <c r="CG44" s="888"/>
      <c r="CH44" s="888"/>
      <c r="CI44" s="888"/>
      <c r="CJ44" s="888"/>
      <c r="CK44" s="888"/>
      <c r="CL44" s="888"/>
      <c r="CM44" s="888"/>
      <c r="CN44" s="888"/>
      <c r="CO44" s="888"/>
      <c r="CP44" s="888"/>
      <c r="CQ44" s="888"/>
      <c r="CR44" s="888"/>
      <c r="CS44" s="888"/>
      <c r="CT44" s="888"/>
      <c r="CU44" s="888"/>
      <c r="CV44" s="888"/>
      <c r="CW44" s="888"/>
      <c r="CX44" s="888"/>
      <c r="CY44" s="888"/>
      <c r="CZ44" s="888"/>
      <c r="DA44" s="888"/>
      <c r="DB44" s="888"/>
      <c r="DC44" s="888"/>
      <c r="DD44" s="888"/>
      <c r="DE44" s="888"/>
      <c r="DF44" s="888"/>
      <c r="DG44" s="888"/>
      <c r="DH44" s="888"/>
      <c r="DI44" s="888"/>
      <c r="DJ44" s="888"/>
      <c r="DK44" s="888"/>
    </row>
    <row r="45" spans="1:115" s="889" customFormat="1" ht="13.5" thickBot="1">
      <c r="A45" s="3837" t="s">
        <v>66</v>
      </c>
      <c r="B45" s="3838">
        <f>B43</f>
        <v>4</v>
      </c>
      <c r="C45" s="3839">
        <f>C43</f>
        <v>0</v>
      </c>
      <c r="D45" s="3840">
        <f>D43</f>
        <v>4</v>
      </c>
      <c r="E45" s="3841">
        <f t="shared" ref="E45:M45" si="22">E43</f>
        <v>1</v>
      </c>
      <c r="F45" s="3842">
        <f t="shared" si="22"/>
        <v>0</v>
      </c>
      <c r="G45" s="3843">
        <f t="shared" si="22"/>
        <v>1</v>
      </c>
      <c r="H45" s="3844">
        <f t="shared" si="22"/>
        <v>1</v>
      </c>
      <c r="I45" s="3845">
        <f t="shared" si="22"/>
        <v>0</v>
      </c>
      <c r="J45" s="3843">
        <f t="shared" si="22"/>
        <v>1</v>
      </c>
      <c r="K45" s="3841">
        <f t="shared" si="22"/>
        <v>2</v>
      </c>
      <c r="L45" s="3842">
        <f t="shared" si="22"/>
        <v>0</v>
      </c>
      <c r="M45" s="3843">
        <f t="shared" si="22"/>
        <v>2</v>
      </c>
      <c r="N45" s="935">
        <f t="shared" ref="N45:P45" si="23">N43</f>
        <v>8</v>
      </c>
      <c r="O45" s="936">
        <f>O43</f>
        <v>0</v>
      </c>
      <c r="P45" s="937">
        <f t="shared" si="23"/>
        <v>8</v>
      </c>
      <c r="Q45" s="888"/>
      <c r="R45" s="888"/>
      <c r="S45" s="888"/>
      <c r="T45" s="888"/>
      <c r="U45" s="888"/>
      <c r="V45" s="888"/>
      <c r="W45" s="888"/>
      <c r="X45" s="888"/>
      <c r="Y45" s="888"/>
      <c r="Z45" s="888"/>
      <c r="AA45" s="888"/>
      <c r="AB45" s="888"/>
      <c r="AC45" s="888"/>
      <c r="AD45" s="888"/>
      <c r="AE45" s="888"/>
      <c r="AF45" s="888"/>
      <c r="AG45" s="888"/>
      <c r="AH45" s="888"/>
      <c r="AI45" s="888"/>
      <c r="AJ45" s="888"/>
      <c r="AK45" s="888"/>
      <c r="AL45" s="888"/>
      <c r="AM45" s="888"/>
      <c r="AN45" s="888"/>
      <c r="AO45" s="888"/>
      <c r="AP45" s="888"/>
      <c r="AQ45" s="888"/>
      <c r="AR45" s="888"/>
      <c r="AS45" s="888"/>
      <c r="AT45" s="888"/>
      <c r="AU45" s="888"/>
      <c r="AV45" s="888"/>
      <c r="AW45" s="888"/>
      <c r="AX45" s="888"/>
      <c r="AY45" s="888"/>
      <c r="AZ45" s="888"/>
      <c r="BA45" s="888"/>
      <c r="BB45" s="888"/>
      <c r="BC45" s="888"/>
      <c r="BD45" s="888"/>
      <c r="BE45" s="888"/>
      <c r="BF45" s="888"/>
      <c r="BG45" s="888"/>
      <c r="BH45" s="888"/>
      <c r="BI45" s="888"/>
      <c r="BJ45" s="888"/>
      <c r="BK45" s="888"/>
      <c r="BL45" s="888"/>
      <c r="BM45" s="888"/>
      <c r="BN45" s="888"/>
      <c r="BO45" s="888"/>
      <c r="BP45" s="888"/>
      <c r="BQ45" s="888"/>
      <c r="BR45" s="888"/>
      <c r="BS45" s="888"/>
      <c r="BT45" s="888"/>
      <c r="BU45" s="888"/>
      <c r="BV45" s="888"/>
      <c r="BW45" s="888"/>
      <c r="BX45" s="888"/>
      <c r="BY45" s="888"/>
      <c r="BZ45" s="888"/>
      <c r="CA45" s="888"/>
      <c r="CB45" s="888"/>
      <c r="CC45" s="888"/>
      <c r="CD45" s="888"/>
      <c r="CE45" s="888"/>
      <c r="CF45" s="888"/>
      <c r="CG45" s="888"/>
      <c r="CH45" s="888"/>
      <c r="CI45" s="888"/>
      <c r="CJ45" s="888"/>
      <c r="CK45" s="888"/>
      <c r="CL45" s="888"/>
      <c r="CM45" s="888"/>
      <c r="CN45" s="888"/>
      <c r="CO45" s="888"/>
      <c r="CP45" s="888"/>
      <c r="CQ45" s="888"/>
      <c r="CR45" s="888"/>
      <c r="CS45" s="888"/>
      <c r="CT45" s="888"/>
      <c r="CU45" s="888"/>
      <c r="CV45" s="888"/>
      <c r="CW45" s="888"/>
      <c r="CX45" s="888"/>
      <c r="CY45" s="888"/>
      <c r="CZ45" s="888"/>
      <c r="DA45" s="888"/>
      <c r="DB45" s="888"/>
      <c r="DC45" s="888"/>
      <c r="DD45" s="888"/>
      <c r="DE45" s="888"/>
      <c r="DF45" s="888"/>
      <c r="DG45" s="888"/>
      <c r="DH45" s="888"/>
      <c r="DI45" s="888"/>
      <c r="DJ45" s="888"/>
      <c r="DK45" s="888"/>
    </row>
    <row r="46" spans="1:115" s="889" customFormat="1" ht="16.5" thickBot="1">
      <c r="A46" s="3846" t="s">
        <v>67</v>
      </c>
      <c r="B46" s="3847">
        <f>B44+B45</f>
        <v>258</v>
      </c>
      <c r="C46" s="3848">
        <f t="shared" ref="C46:D46" si="24">C44+C45</f>
        <v>0</v>
      </c>
      <c r="D46" s="3849">
        <f t="shared" si="24"/>
        <v>258</v>
      </c>
      <c r="E46" s="3850">
        <f>E44+E45</f>
        <v>253</v>
      </c>
      <c r="F46" s="3851">
        <f t="shared" ref="F46:M46" si="25">F44+F45</f>
        <v>0</v>
      </c>
      <c r="G46" s="3852">
        <f t="shared" si="25"/>
        <v>253</v>
      </c>
      <c r="H46" s="3850">
        <f t="shared" si="25"/>
        <v>184</v>
      </c>
      <c r="I46" s="3851">
        <f t="shared" si="25"/>
        <v>0</v>
      </c>
      <c r="J46" s="3852">
        <f t="shared" si="25"/>
        <v>184</v>
      </c>
      <c r="K46" s="3850">
        <f t="shared" si="25"/>
        <v>243</v>
      </c>
      <c r="L46" s="3851">
        <f t="shared" si="25"/>
        <v>0</v>
      </c>
      <c r="M46" s="3852">
        <f t="shared" si="25"/>
        <v>243</v>
      </c>
      <c r="N46" s="1575">
        <f t="shared" ref="N46:O46" si="26">N44+N45</f>
        <v>938</v>
      </c>
      <c r="O46" s="1576">
        <f t="shared" si="26"/>
        <v>0</v>
      </c>
      <c r="P46" s="1577">
        <f>P44+P45</f>
        <v>938</v>
      </c>
      <c r="Q46" s="888"/>
      <c r="R46" s="888"/>
      <c r="S46" s="888"/>
      <c r="T46" s="888"/>
      <c r="U46" s="888"/>
      <c r="V46" s="888"/>
      <c r="W46" s="888"/>
      <c r="X46" s="888"/>
      <c r="Y46" s="888"/>
      <c r="Z46" s="888"/>
      <c r="AA46" s="888"/>
      <c r="AB46" s="888"/>
      <c r="AC46" s="888"/>
      <c r="AD46" s="888"/>
      <c r="AE46" s="888"/>
      <c r="AF46" s="888"/>
      <c r="AG46" s="888"/>
      <c r="AH46" s="888"/>
      <c r="AI46" s="888"/>
      <c r="AJ46" s="888"/>
      <c r="AK46" s="888"/>
      <c r="AL46" s="888"/>
      <c r="AM46" s="888"/>
      <c r="AN46" s="888"/>
      <c r="AO46" s="888"/>
      <c r="AP46" s="888"/>
      <c r="AQ46" s="888"/>
      <c r="AR46" s="888"/>
      <c r="AS46" s="888"/>
      <c r="AT46" s="888"/>
      <c r="AU46" s="888"/>
      <c r="AV46" s="888"/>
      <c r="AW46" s="888"/>
      <c r="AX46" s="888"/>
      <c r="AY46" s="888"/>
      <c r="AZ46" s="888"/>
      <c r="BA46" s="888"/>
      <c r="BB46" s="888"/>
      <c r="BC46" s="888"/>
      <c r="BD46" s="888"/>
      <c r="BE46" s="888"/>
      <c r="BF46" s="888"/>
      <c r="BG46" s="888"/>
      <c r="BH46" s="888"/>
      <c r="BI46" s="888"/>
      <c r="BJ46" s="888"/>
      <c r="BK46" s="888"/>
      <c r="BL46" s="888"/>
      <c r="BM46" s="888"/>
      <c r="BN46" s="888"/>
      <c r="BO46" s="888"/>
      <c r="BP46" s="888"/>
      <c r="BQ46" s="888"/>
      <c r="BR46" s="888"/>
      <c r="BS46" s="888"/>
      <c r="BT46" s="888"/>
      <c r="BU46" s="888"/>
      <c r="BV46" s="888"/>
      <c r="BW46" s="888"/>
      <c r="BX46" s="888"/>
      <c r="BY46" s="888"/>
      <c r="BZ46" s="888"/>
      <c r="CA46" s="888"/>
      <c r="CB46" s="888"/>
      <c r="CC46" s="888"/>
      <c r="CD46" s="888"/>
      <c r="CE46" s="888"/>
      <c r="CF46" s="888"/>
      <c r="CG46" s="888"/>
      <c r="CH46" s="888"/>
      <c r="CI46" s="888"/>
      <c r="CJ46" s="888"/>
      <c r="CK46" s="888"/>
      <c r="CL46" s="888"/>
      <c r="CM46" s="888"/>
      <c r="CN46" s="888"/>
      <c r="CO46" s="888"/>
      <c r="CP46" s="888"/>
      <c r="CQ46" s="888"/>
      <c r="CR46" s="888"/>
      <c r="CS46" s="888"/>
      <c r="CT46" s="888"/>
      <c r="CU46" s="888"/>
      <c r="CV46" s="888"/>
      <c r="CW46" s="888"/>
      <c r="CX46" s="888"/>
      <c r="CY46" s="888"/>
      <c r="CZ46" s="888"/>
      <c r="DA46" s="888"/>
      <c r="DB46" s="888"/>
      <c r="DC46" s="888"/>
      <c r="DD46" s="888"/>
      <c r="DE46" s="888"/>
      <c r="DF46" s="888"/>
      <c r="DG46" s="888"/>
      <c r="DH46" s="888"/>
      <c r="DI46" s="888"/>
      <c r="DJ46" s="888"/>
      <c r="DK46" s="888"/>
    </row>
    <row r="47" spans="1:115" s="889" customFormat="1">
      <c r="A47" s="888"/>
      <c r="B47" s="888"/>
      <c r="C47" s="888"/>
      <c r="D47" s="888"/>
      <c r="E47" s="888"/>
      <c r="F47" s="888"/>
      <c r="G47" s="888"/>
      <c r="H47" s="888"/>
      <c r="I47" s="888"/>
      <c r="J47" s="888"/>
      <c r="K47" s="888"/>
      <c r="L47" s="888"/>
      <c r="M47" s="888"/>
      <c r="N47" s="888"/>
      <c r="O47" s="888"/>
      <c r="P47" s="888"/>
      <c r="Q47" s="888"/>
      <c r="R47" s="888"/>
      <c r="S47" s="888"/>
      <c r="T47" s="888"/>
      <c r="U47" s="888"/>
      <c r="V47" s="888"/>
      <c r="W47" s="888"/>
      <c r="X47" s="888"/>
      <c r="Y47" s="888"/>
      <c r="Z47" s="888"/>
      <c r="AA47" s="888"/>
      <c r="AB47" s="888"/>
      <c r="AC47" s="888"/>
      <c r="AD47" s="888"/>
      <c r="AE47" s="888"/>
      <c r="AF47" s="888"/>
      <c r="AG47" s="888"/>
      <c r="AH47" s="888"/>
      <c r="AI47" s="888"/>
      <c r="AJ47" s="888"/>
      <c r="AK47" s="888"/>
      <c r="AL47" s="888"/>
      <c r="AM47" s="888"/>
      <c r="AN47" s="888"/>
      <c r="AO47" s="888"/>
      <c r="AP47" s="888"/>
      <c r="AQ47" s="888"/>
      <c r="AR47" s="888"/>
      <c r="AS47" s="888"/>
      <c r="AT47" s="888"/>
      <c r="AU47" s="888"/>
      <c r="AV47" s="888"/>
      <c r="AW47" s="888"/>
      <c r="AX47" s="888"/>
      <c r="AY47" s="888"/>
      <c r="AZ47" s="888"/>
      <c r="BA47" s="888"/>
      <c r="BB47" s="888"/>
      <c r="BC47" s="888"/>
      <c r="BD47" s="888"/>
      <c r="BE47" s="888"/>
      <c r="BF47" s="888"/>
      <c r="BG47" s="888"/>
      <c r="BH47" s="888"/>
      <c r="BI47" s="888"/>
      <c r="BJ47" s="888"/>
      <c r="BK47" s="888"/>
      <c r="BL47" s="888"/>
      <c r="BM47" s="888"/>
      <c r="BN47" s="888"/>
      <c r="BO47" s="888"/>
      <c r="BP47" s="888"/>
      <c r="BQ47" s="888"/>
      <c r="BR47" s="888"/>
      <c r="BS47" s="888"/>
      <c r="BT47" s="888"/>
      <c r="BU47" s="888"/>
      <c r="BV47" s="888"/>
      <c r="BW47" s="888"/>
      <c r="BX47" s="888"/>
      <c r="BY47" s="888"/>
      <c r="BZ47" s="888"/>
      <c r="CA47" s="888"/>
      <c r="CB47" s="888"/>
      <c r="CC47" s="888"/>
      <c r="CD47" s="888"/>
      <c r="CE47" s="888"/>
      <c r="CF47" s="888"/>
      <c r="CG47" s="888"/>
      <c r="CH47" s="888"/>
      <c r="CI47" s="888"/>
      <c r="CJ47" s="888"/>
      <c r="CK47" s="888"/>
      <c r="CL47" s="888"/>
      <c r="CM47" s="888"/>
      <c r="CN47" s="888"/>
      <c r="CO47" s="888"/>
      <c r="CP47" s="888"/>
      <c r="CQ47" s="888"/>
      <c r="CR47" s="888"/>
      <c r="CS47" s="888"/>
      <c r="CT47" s="888"/>
      <c r="CU47" s="888"/>
      <c r="CV47" s="888"/>
      <c r="CW47" s="888"/>
      <c r="CX47" s="888"/>
      <c r="CY47" s="888"/>
      <c r="CZ47" s="888"/>
      <c r="DA47" s="888"/>
      <c r="DB47" s="888"/>
      <c r="DC47" s="888"/>
      <c r="DD47" s="888"/>
      <c r="DE47" s="888"/>
      <c r="DF47" s="888"/>
      <c r="DG47" s="888"/>
      <c r="DH47" s="888"/>
      <c r="DI47" s="888"/>
      <c r="DJ47" s="888"/>
      <c r="DK47" s="888"/>
    </row>
    <row r="48" spans="1:115" ht="15.75">
      <c r="A48" s="506"/>
      <c r="B48" s="506"/>
      <c r="C48" s="506"/>
      <c r="D48" s="506"/>
      <c r="E48" s="506"/>
      <c r="F48" s="506"/>
      <c r="G48" s="506"/>
      <c r="H48" s="506"/>
      <c r="I48" s="508"/>
      <c r="J48" s="508"/>
      <c r="K48" s="508"/>
      <c r="L48" s="508"/>
      <c r="M48" s="508"/>
      <c r="N48" s="508"/>
      <c r="O48" s="508"/>
      <c r="P48" s="508"/>
      <c r="Q48" s="888"/>
    </row>
  </sheetData>
  <mergeCells count="11">
    <mergeCell ref="A1:P1"/>
    <mergeCell ref="A2:P2"/>
    <mergeCell ref="B3:D3"/>
    <mergeCell ref="E3:G3"/>
    <mergeCell ref="H3:J3"/>
    <mergeCell ref="K3:M3"/>
    <mergeCell ref="E5:G5"/>
    <mergeCell ref="H5:J5"/>
    <mergeCell ref="K5:M5"/>
    <mergeCell ref="A3:A6"/>
    <mergeCell ref="N3:P5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51"/>
  <sheetViews>
    <sheetView topLeftCell="A19" workbookViewId="0">
      <selection activeCell="G39" sqref="G39"/>
    </sheetView>
  </sheetViews>
  <sheetFormatPr defaultRowHeight="12.75"/>
  <cols>
    <col min="1" max="1" width="38.85546875" customWidth="1"/>
    <col min="2" max="2" width="7.42578125" customWidth="1"/>
    <col min="3" max="3" width="6.85546875" customWidth="1"/>
    <col min="4" max="4" width="6" customWidth="1"/>
    <col min="5" max="5" width="7.5703125" customWidth="1"/>
    <col min="6" max="6" width="6.5703125" customWidth="1"/>
    <col min="7" max="7" width="6" customWidth="1"/>
    <col min="8" max="8" width="7.42578125" customWidth="1"/>
    <col min="9" max="9" width="7.140625" customWidth="1"/>
    <col min="10" max="10" width="5.85546875" customWidth="1"/>
    <col min="11" max="11" width="7.85546875" customWidth="1"/>
    <col min="12" max="12" width="6.7109375" customWidth="1"/>
    <col min="13" max="13" width="4.85546875" customWidth="1"/>
    <col min="14" max="14" width="7.140625" customWidth="1"/>
    <col min="15" max="15" width="7" customWidth="1"/>
    <col min="16" max="16" width="5.140625" customWidth="1"/>
    <col min="17" max="17" width="7.140625" customWidth="1"/>
    <col min="18" max="18" width="7" customWidth="1"/>
    <col min="19" max="19" width="7.28515625" customWidth="1"/>
    <col min="20" max="61" width="10" style="266" customWidth="1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6.5703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6.5703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6.5703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6.5703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6.5703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6.5703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6.5703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6.5703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6.5703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6.5703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6.5703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6.5703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6.5703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6.5703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6.5703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6.5703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6.5703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6.5703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6.5703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6.5703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6.5703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6.5703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6.5703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6.5703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6.5703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6.5703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6.5703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6.5703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6.5703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6.5703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6.5703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6.5703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6.5703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6.5703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6.5703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6.5703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6.5703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6.5703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6.5703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6.5703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6.5703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6.5703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6.5703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6.5703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6.5703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6.5703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6.5703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6.5703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6.5703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6.5703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6.5703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6.5703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6.5703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6.5703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6.5703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6.5703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6.5703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6.5703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6.5703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6.5703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6.5703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6.5703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6.5703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</cols>
  <sheetData>
    <row r="1" spans="1:20" ht="22.15" customHeight="1" thickBot="1">
      <c r="A1" s="5552" t="s">
        <v>364</v>
      </c>
      <c r="B1" s="5552"/>
      <c r="C1" s="5552"/>
      <c r="D1" s="5552"/>
      <c r="E1" s="5552"/>
      <c r="F1" s="5552"/>
      <c r="G1" s="5552"/>
      <c r="H1" s="5552"/>
      <c r="I1" s="5552"/>
      <c r="J1" s="5552"/>
      <c r="K1" s="5552"/>
      <c r="L1" s="5552"/>
      <c r="M1" s="5552"/>
      <c r="N1" s="5552"/>
      <c r="O1" s="5552"/>
      <c r="P1" s="5552"/>
      <c r="Q1" s="5552"/>
      <c r="R1" s="5552"/>
      <c r="S1" s="5552"/>
      <c r="T1" s="835"/>
    </row>
    <row r="2" spans="1:20" ht="13.5" thickBot="1">
      <c r="A2" s="5563" t="s">
        <v>1</v>
      </c>
      <c r="B2" s="529"/>
      <c r="C2" s="529"/>
      <c r="D2" s="529"/>
      <c r="E2" s="5553" t="s">
        <v>368</v>
      </c>
      <c r="F2" s="5553"/>
      <c r="G2" s="5553"/>
      <c r="H2" s="5553"/>
      <c r="I2" s="5553"/>
      <c r="J2" s="5553"/>
      <c r="K2" s="5553"/>
      <c r="L2" s="5553"/>
      <c r="M2" s="5553"/>
      <c r="N2" s="5553"/>
      <c r="O2" s="5553"/>
      <c r="P2" s="5553"/>
      <c r="Q2" s="5553"/>
      <c r="R2" s="5553"/>
      <c r="S2" s="5554"/>
    </row>
    <row r="3" spans="1:20" ht="16.149999999999999" customHeight="1" thickBot="1">
      <c r="A3" s="5564"/>
      <c r="B3" s="5555" t="s">
        <v>68</v>
      </c>
      <c r="C3" s="5556"/>
      <c r="D3" s="5557"/>
      <c r="E3" s="5558" t="s">
        <v>46</v>
      </c>
      <c r="F3" s="5556"/>
      <c r="G3" s="5557"/>
      <c r="H3" s="5559" t="s">
        <v>47</v>
      </c>
      <c r="I3" s="5559"/>
      <c r="J3" s="5560"/>
      <c r="K3" s="5561" t="s">
        <v>48</v>
      </c>
      <c r="L3" s="5559"/>
      <c r="M3" s="5560"/>
      <c r="N3" s="5559" t="s">
        <v>49</v>
      </c>
      <c r="O3" s="5559"/>
      <c r="P3" s="5562"/>
      <c r="Q3" s="5575" t="s">
        <v>9</v>
      </c>
      <c r="R3" s="5575"/>
      <c r="S3" s="5576"/>
      <c r="T3" s="535"/>
    </row>
    <row r="4" spans="1:20" ht="12.6" customHeight="1">
      <c r="A4" s="5564"/>
      <c r="B4" s="5577"/>
      <c r="C4" s="5578"/>
      <c r="D4" s="5579"/>
      <c r="E4" s="5578"/>
      <c r="F4" s="5578"/>
      <c r="G4" s="5579"/>
      <c r="H4" s="5548"/>
      <c r="I4" s="5548"/>
      <c r="J4" s="5549"/>
      <c r="K4" s="5550"/>
      <c r="L4" s="5548"/>
      <c r="M4" s="5549"/>
      <c r="N4" s="5548"/>
      <c r="O4" s="5548"/>
      <c r="P4" s="5551"/>
      <c r="Q4" s="5570"/>
      <c r="R4" s="5570"/>
      <c r="S4" s="5573"/>
    </row>
    <row r="5" spans="1:20" ht="9.6" customHeight="1">
      <c r="A5" s="5564"/>
      <c r="B5" s="5566">
        <v>1</v>
      </c>
      <c r="C5" s="5567"/>
      <c r="D5" s="5568"/>
      <c r="E5" s="5567">
        <v>2</v>
      </c>
      <c r="F5" s="5567"/>
      <c r="G5" s="5568"/>
      <c r="H5" s="5570">
        <v>3</v>
      </c>
      <c r="I5" s="5570"/>
      <c r="J5" s="5571"/>
      <c r="K5" s="5572">
        <v>4</v>
      </c>
      <c r="L5" s="5570"/>
      <c r="M5" s="5571"/>
      <c r="N5" s="5570">
        <v>5</v>
      </c>
      <c r="O5" s="5570"/>
      <c r="P5" s="5573"/>
      <c r="Q5" s="5570"/>
      <c r="R5" s="5570"/>
      <c r="S5" s="5573"/>
    </row>
    <row r="6" spans="1:20" ht="7.9" customHeight="1" thickBot="1">
      <c r="A6" s="5564"/>
      <c r="B6" s="5569"/>
      <c r="C6" s="5567"/>
      <c r="D6" s="5568"/>
      <c r="E6" s="5567"/>
      <c r="F6" s="5567"/>
      <c r="G6" s="5568"/>
      <c r="H6" s="5570"/>
      <c r="I6" s="5570"/>
      <c r="J6" s="5571"/>
      <c r="K6" s="5572"/>
      <c r="L6" s="5570"/>
      <c r="M6" s="5571"/>
      <c r="N6" s="5570"/>
      <c r="O6" s="5570"/>
      <c r="P6" s="5574"/>
      <c r="Q6" s="5570"/>
      <c r="R6" s="5570"/>
      <c r="S6" s="5574"/>
    </row>
    <row r="7" spans="1:20" ht="27" customHeight="1" thickBot="1">
      <c r="A7" s="5565"/>
      <c r="B7" s="3959" t="s">
        <v>7</v>
      </c>
      <c r="C7" s="3960" t="s">
        <v>51</v>
      </c>
      <c r="D7" s="3961" t="s">
        <v>9</v>
      </c>
      <c r="E7" s="3962" t="s">
        <v>7</v>
      </c>
      <c r="F7" s="3960" t="s">
        <v>51</v>
      </c>
      <c r="G7" s="3961" t="s">
        <v>9</v>
      </c>
      <c r="H7" s="3963" t="s">
        <v>7</v>
      </c>
      <c r="I7" s="3964" t="s">
        <v>51</v>
      </c>
      <c r="J7" s="3965" t="s">
        <v>9</v>
      </c>
      <c r="K7" s="3963" t="s">
        <v>7</v>
      </c>
      <c r="L7" s="3964" t="s">
        <v>51</v>
      </c>
      <c r="M7" s="3966" t="s">
        <v>9</v>
      </c>
      <c r="N7" s="3967" t="s">
        <v>7</v>
      </c>
      <c r="O7" s="3964" t="s">
        <v>51</v>
      </c>
      <c r="P7" s="3968" t="s">
        <v>9</v>
      </c>
      <c r="Q7" s="3963" t="s">
        <v>7</v>
      </c>
      <c r="R7" s="3964" t="s">
        <v>51</v>
      </c>
      <c r="S7" s="3969" t="s">
        <v>9</v>
      </c>
    </row>
    <row r="8" spans="1:20" ht="20.45" customHeight="1" thickBot="1">
      <c r="A8" s="3970" t="s">
        <v>52</v>
      </c>
      <c r="B8" s="3971"/>
      <c r="C8" s="3972"/>
      <c r="D8" s="3973"/>
      <c r="E8" s="3974"/>
      <c r="F8" s="3974"/>
      <c r="G8" s="3975"/>
      <c r="H8" s="3976"/>
      <c r="I8" s="3977"/>
      <c r="J8" s="3978"/>
      <c r="K8" s="3976"/>
      <c r="L8" s="3977"/>
      <c r="M8" s="3978"/>
      <c r="N8" s="3976"/>
      <c r="O8" s="3977"/>
      <c r="P8" s="3979"/>
      <c r="Q8" s="3980"/>
      <c r="R8" s="3981"/>
      <c r="S8" s="3982"/>
    </row>
    <row r="9" spans="1:20" s="526" customFormat="1" ht="15.75" customHeight="1">
      <c r="A9" s="3983" t="s">
        <v>53</v>
      </c>
      <c r="B9" s="3984">
        <f t="shared" ref="B9:P18" si="0">B22+B34</f>
        <v>8</v>
      </c>
      <c r="C9" s="3985">
        <f t="shared" si="0"/>
        <v>2</v>
      </c>
      <c r="D9" s="3986">
        <f t="shared" si="0"/>
        <v>10</v>
      </c>
      <c r="E9" s="3985">
        <f t="shared" si="0"/>
        <v>22</v>
      </c>
      <c r="F9" s="3985">
        <f t="shared" si="0"/>
        <v>0</v>
      </c>
      <c r="G9" s="3987">
        <f t="shared" si="0"/>
        <v>22</v>
      </c>
      <c r="H9" s="3988">
        <f t="shared" si="0"/>
        <v>20</v>
      </c>
      <c r="I9" s="3989">
        <f t="shared" si="0"/>
        <v>1</v>
      </c>
      <c r="J9" s="3990">
        <f>J22+J34</f>
        <v>21</v>
      </c>
      <c r="K9" s="3991">
        <f t="shared" si="0"/>
        <v>16</v>
      </c>
      <c r="L9" s="3989">
        <f t="shared" si="0"/>
        <v>4</v>
      </c>
      <c r="M9" s="3992">
        <f t="shared" si="0"/>
        <v>20</v>
      </c>
      <c r="N9" s="3988">
        <f t="shared" si="0"/>
        <v>11</v>
      </c>
      <c r="O9" s="3989">
        <f t="shared" si="0"/>
        <v>3</v>
      </c>
      <c r="P9" s="3990">
        <f t="shared" si="0"/>
        <v>14</v>
      </c>
      <c r="Q9" s="3993">
        <f>E9+H9+K9+N9+B9</f>
        <v>77</v>
      </c>
      <c r="R9" s="3994">
        <f t="shared" ref="Q9:S19" si="1">F9+I9+L9+O9+C9</f>
        <v>10</v>
      </c>
      <c r="S9" s="3995">
        <f>G9+J9+M9+P9+D9</f>
        <v>87</v>
      </c>
    </row>
    <row r="10" spans="1:20" s="526" customFormat="1" ht="15.75" customHeight="1">
      <c r="A10" s="886" t="s">
        <v>54</v>
      </c>
      <c r="B10" s="3880">
        <f t="shared" si="0"/>
        <v>10</v>
      </c>
      <c r="C10" s="3881">
        <f t="shared" si="0"/>
        <v>0</v>
      </c>
      <c r="D10" s="3882">
        <f t="shared" si="0"/>
        <v>10</v>
      </c>
      <c r="E10" s="3883">
        <f t="shared" si="0"/>
        <v>21</v>
      </c>
      <c r="F10" s="3883">
        <f t="shared" si="0"/>
        <v>4</v>
      </c>
      <c r="G10" s="3927">
        <f t="shared" si="0"/>
        <v>25</v>
      </c>
      <c r="H10" s="3937">
        <f t="shared" si="0"/>
        <v>12</v>
      </c>
      <c r="I10" s="1578">
        <f t="shared" si="0"/>
        <v>3</v>
      </c>
      <c r="J10" s="1579">
        <f>J23+J35</f>
        <v>15</v>
      </c>
      <c r="K10" s="3863">
        <f t="shared" si="0"/>
        <v>14</v>
      </c>
      <c r="L10" s="1578">
        <f t="shared" si="0"/>
        <v>1</v>
      </c>
      <c r="M10" s="3949">
        <f t="shared" si="0"/>
        <v>15</v>
      </c>
      <c r="N10" s="3937">
        <f t="shared" si="0"/>
        <v>10</v>
      </c>
      <c r="O10" s="1578">
        <f t="shared" si="0"/>
        <v>0</v>
      </c>
      <c r="P10" s="1579">
        <f t="shared" si="0"/>
        <v>10</v>
      </c>
      <c r="Q10" s="912">
        <f t="shared" si="1"/>
        <v>67</v>
      </c>
      <c r="R10" s="913">
        <f t="shared" si="1"/>
        <v>8</v>
      </c>
      <c r="S10" s="914">
        <f t="shared" si="1"/>
        <v>75</v>
      </c>
    </row>
    <row r="11" spans="1:20" s="526" customFormat="1" ht="15" customHeight="1">
      <c r="A11" s="890" t="s">
        <v>55</v>
      </c>
      <c r="B11" s="3880">
        <f t="shared" si="0"/>
        <v>27</v>
      </c>
      <c r="C11" s="3881">
        <f t="shared" si="0"/>
        <v>4</v>
      </c>
      <c r="D11" s="3882">
        <f t="shared" si="0"/>
        <v>31</v>
      </c>
      <c r="E11" s="3883">
        <f t="shared" si="0"/>
        <v>22</v>
      </c>
      <c r="F11" s="3883">
        <f t="shared" si="0"/>
        <v>0</v>
      </c>
      <c r="G11" s="3927">
        <f t="shared" si="0"/>
        <v>22</v>
      </c>
      <c r="H11" s="3937">
        <f t="shared" si="0"/>
        <v>21</v>
      </c>
      <c r="I11" s="1578">
        <f t="shared" si="0"/>
        <v>1</v>
      </c>
      <c r="J11" s="1579">
        <f t="shared" si="0"/>
        <v>22</v>
      </c>
      <c r="K11" s="3863">
        <f t="shared" si="0"/>
        <v>18</v>
      </c>
      <c r="L11" s="1578">
        <f t="shared" si="0"/>
        <v>8</v>
      </c>
      <c r="M11" s="3949">
        <f t="shared" si="0"/>
        <v>26</v>
      </c>
      <c r="N11" s="3937">
        <f t="shared" si="0"/>
        <v>17</v>
      </c>
      <c r="O11" s="1578">
        <f t="shared" si="0"/>
        <v>6</v>
      </c>
      <c r="P11" s="1579">
        <f t="shared" si="0"/>
        <v>23</v>
      </c>
      <c r="Q11" s="912">
        <f t="shared" si="1"/>
        <v>105</v>
      </c>
      <c r="R11" s="913">
        <f t="shared" si="1"/>
        <v>19</v>
      </c>
      <c r="S11" s="914">
        <f t="shared" si="1"/>
        <v>124</v>
      </c>
    </row>
    <row r="12" spans="1:20" s="526" customFormat="1" ht="13.5" customHeight="1">
      <c r="A12" s="890" t="s">
        <v>56</v>
      </c>
      <c r="B12" s="3880">
        <f t="shared" si="0"/>
        <v>10</v>
      </c>
      <c r="C12" s="3881">
        <f t="shared" si="0"/>
        <v>0</v>
      </c>
      <c r="D12" s="3882">
        <f t="shared" si="0"/>
        <v>10</v>
      </c>
      <c r="E12" s="3883">
        <f t="shared" si="0"/>
        <v>15</v>
      </c>
      <c r="F12" s="3883">
        <f t="shared" si="0"/>
        <v>0</v>
      </c>
      <c r="G12" s="3927">
        <f t="shared" si="0"/>
        <v>15</v>
      </c>
      <c r="H12" s="3937">
        <f t="shared" si="0"/>
        <v>11</v>
      </c>
      <c r="I12" s="1578">
        <f t="shared" si="0"/>
        <v>1</v>
      </c>
      <c r="J12" s="1579">
        <f t="shared" si="0"/>
        <v>12</v>
      </c>
      <c r="K12" s="3863">
        <f t="shared" si="0"/>
        <v>10</v>
      </c>
      <c r="L12" s="1578">
        <f t="shared" si="0"/>
        <v>1</v>
      </c>
      <c r="M12" s="3949">
        <f t="shared" si="0"/>
        <v>11</v>
      </c>
      <c r="N12" s="3937">
        <f t="shared" si="0"/>
        <v>10</v>
      </c>
      <c r="O12" s="1578">
        <f t="shared" si="0"/>
        <v>0</v>
      </c>
      <c r="P12" s="1579">
        <f t="shared" si="0"/>
        <v>10</v>
      </c>
      <c r="Q12" s="912">
        <f t="shared" si="1"/>
        <v>56</v>
      </c>
      <c r="R12" s="913">
        <f t="shared" si="1"/>
        <v>2</v>
      </c>
      <c r="S12" s="914">
        <f t="shared" si="1"/>
        <v>58</v>
      </c>
    </row>
    <row r="13" spans="1:20" s="526" customFormat="1" ht="16.5" customHeight="1">
      <c r="A13" s="890" t="s">
        <v>69</v>
      </c>
      <c r="B13" s="3880">
        <f t="shared" si="0"/>
        <v>0</v>
      </c>
      <c r="C13" s="3881">
        <f t="shared" si="0"/>
        <v>0</v>
      </c>
      <c r="D13" s="3882">
        <f t="shared" si="0"/>
        <v>0</v>
      </c>
      <c r="E13" s="3883">
        <f t="shared" si="0"/>
        <v>0</v>
      </c>
      <c r="F13" s="3883">
        <f t="shared" si="0"/>
        <v>0</v>
      </c>
      <c r="G13" s="3927">
        <f t="shared" si="0"/>
        <v>0</v>
      </c>
      <c r="H13" s="3937">
        <f t="shared" si="0"/>
        <v>0</v>
      </c>
      <c r="I13" s="1578">
        <f t="shared" si="0"/>
        <v>0</v>
      </c>
      <c r="J13" s="1579">
        <f t="shared" si="0"/>
        <v>0</v>
      </c>
      <c r="K13" s="3863">
        <f t="shared" si="0"/>
        <v>0</v>
      </c>
      <c r="L13" s="1578">
        <f t="shared" si="0"/>
        <v>0</v>
      </c>
      <c r="M13" s="3949">
        <f t="shared" si="0"/>
        <v>0</v>
      </c>
      <c r="N13" s="3937">
        <f t="shared" si="0"/>
        <v>0</v>
      </c>
      <c r="O13" s="1578">
        <f t="shared" si="0"/>
        <v>0</v>
      </c>
      <c r="P13" s="1579">
        <f t="shared" si="0"/>
        <v>0</v>
      </c>
      <c r="Q13" s="912">
        <f t="shared" si="1"/>
        <v>0</v>
      </c>
      <c r="R13" s="913">
        <f t="shared" si="1"/>
        <v>0</v>
      </c>
      <c r="S13" s="914">
        <f t="shared" si="1"/>
        <v>0</v>
      </c>
    </row>
    <row r="14" spans="1:20" s="526" customFormat="1" ht="15.75" customHeight="1">
      <c r="A14" s="891" t="s">
        <v>57</v>
      </c>
      <c r="B14" s="3880">
        <f t="shared" si="0"/>
        <v>0</v>
      </c>
      <c r="C14" s="3881">
        <f t="shared" si="0"/>
        <v>0</v>
      </c>
      <c r="D14" s="3882">
        <f t="shared" si="0"/>
        <v>0</v>
      </c>
      <c r="E14" s="3883">
        <f t="shared" si="0"/>
        <v>0</v>
      </c>
      <c r="F14" s="3883">
        <f t="shared" si="0"/>
        <v>0</v>
      </c>
      <c r="G14" s="3927">
        <f t="shared" si="0"/>
        <v>0</v>
      </c>
      <c r="H14" s="3937">
        <f t="shared" si="0"/>
        <v>0</v>
      </c>
      <c r="I14" s="1578">
        <f t="shared" si="0"/>
        <v>0</v>
      </c>
      <c r="J14" s="1579">
        <f t="shared" si="0"/>
        <v>0</v>
      </c>
      <c r="K14" s="3863">
        <f t="shared" si="0"/>
        <v>0</v>
      </c>
      <c r="L14" s="1578">
        <f t="shared" si="0"/>
        <v>0</v>
      </c>
      <c r="M14" s="3949">
        <f t="shared" si="0"/>
        <v>0</v>
      </c>
      <c r="N14" s="3937">
        <f t="shared" si="0"/>
        <v>0</v>
      </c>
      <c r="O14" s="1578">
        <f t="shared" si="0"/>
        <v>0</v>
      </c>
      <c r="P14" s="1579">
        <f>P27+P39</f>
        <v>0</v>
      </c>
      <c r="Q14" s="912">
        <f t="shared" si="1"/>
        <v>0</v>
      </c>
      <c r="R14" s="913">
        <f t="shared" si="1"/>
        <v>0</v>
      </c>
      <c r="S14" s="914">
        <f t="shared" si="1"/>
        <v>0</v>
      </c>
    </row>
    <row r="15" spans="1:20" s="526" customFormat="1" ht="15.75" customHeight="1">
      <c r="A15" s="892" t="s">
        <v>58</v>
      </c>
      <c r="B15" s="3880">
        <f t="shared" si="0"/>
        <v>10</v>
      </c>
      <c r="C15" s="3881">
        <f t="shared" si="0"/>
        <v>0</v>
      </c>
      <c r="D15" s="3882">
        <f t="shared" si="0"/>
        <v>10</v>
      </c>
      <c r="E15" s="3883">
        <f t="shared" si="0"/>
        <v>14</v>
      </c>
      <c r="F15" s="3883">
        <f t="shared" si="0"/>
        <v>1</v>
      </c>
      <c r="G15" s="3927">
        <f t="shared" si="0"/>
        <v>15</v>
      </c>
      <c r="H15" s="3937">
        <f t="shared" si="0"/>
        <v>9</v>
      </c>
      <c r="I15" s="1578">
        <f t="shared" si="0"/>
        <v>0</v>
      </c>
      <c r="J15" s="1579">
        <f t="shared" si="0"/>
        <v>9</v>
      </c>
      <c r="K15" s="3863">
        <f t="shared" si="0"/>
        <v>14</v>
      </c>
      <c r="L15" s="1578">
        <f t="shared" si="0"/>
        <v>3</v>
      </c>
      <c r="M15" s="3949">
        <f t="shared" si="0"/>
        <v>17</v>
      </c>
      <c r="N15" s="3937">
        <f t="shared" si="0"/>
        <v>12</v>
      </c>
      <c r="O15" s="1578">
        <f t="shared" si="0"/>
        <v>6</v>
      </c>
      <c r="P15" s="1579">
        <f t="shared" si="0"/>
        <v>18</v>
      </c>
      <c r="Q15" s="912">
        <f t="shared" si="1"/>
        <v>59</v>
      </c>
      <c r="R15" s="913">
        <f t="shared" si="1"/>
        <v>10</v>
      </c>
      <c r="S15" s="914">
        <f t="shared" si="1"/>
        <v>69</v>
      </c>
    </row>
    <row r="16" spans="1:20" s="526" customFormat="1" ht="12.75" customHeight="1">
      <c r="A16" s="915" t="s">
        <v>59</v>
      </c>
      <c r="B16" s="3880">
        <f t="shared" si="0"/>
        <v>10</v>
      </c>
      <c r="C16" s="3881">
        <f t="shared" si="0"/>
        <v>0</v>
      </c>
      <c r="D16" s="3882">
        <f>D29+D41</f>
        <v>10</v>
      </c>
      <c r="E16" s="3883">
        <f t="shared" si="0"/>
        <v>26</v>
      </c>
      <c r="F16" s="3883">
        <f t="shared" si="0"/>
        <v>0</v>
      </c>
      <c r="G16" s="3927">
        <f>G29+G41</f>
        <v>26</v>
      </c>
      <c r="H16" s="3937">
        <f t="shared" si="0"/>
        <v>12</v>
      </c>
      <c r="I16" s="1578">
        <f>I29+I41</f>
        <v>4</v>
      </c>
      <c r="J16" s="1579">
        <f>J29+J41</f>
        <v>16</v>
      </c>
      <c r="K16" s="3863">
        <f>K29+K41</f>
        <v>11</v>
      </c>
      <c r="L16" s="1578">
        <f>L29+L41</f>
        <v>4</v>
      </c>
      <c r="M16" s="3949">
        <f>M29+M41</f>
        <v>15</v>
      </c>
      <c r="N16" s="3937">
        <f t="shared" si="0"/>
        <v>10</v>
      </c>
      <c r="O16" s="1578">
        <f t="shared" si="0"/>
        <v>5</v>
      </c>
      <c r="P16" s="1579">
        <f t="shared" si="0"/>
        <v>15</v>
      </c>
      <c r="Q16" s="912">
        <f t="shared" si="1"/>
        <v>69</v>
      </c>
      <c r="R16" s="913">
        <f t="shared" si="1"/>
        <v>13</v>
      </c>
      <c r="S16" s="914">
        <f t="shared" si="1"/>
        <v>82</v>
      </c>
    </row>
    <row r="17" spans="1:20" s="526" customFormat="1" ht="15.75" customHeight="1">
      <c r="A17" s="893" t="s">
        <v>70</v>
      </c>
      <c r="B17" s="3880">
        <f t="shared" si="0"/>
        <v>10</v>
      </c>
      <c r="C17" s="3881">
        <f t="shared" si="0"/>
        <v>3</v>
      </c>
      <c r="D17" s="3882">
        <f t="shared" si="0"/>
        <v>13</v>
      </c>
      <c r="E17" s="3883">
        <f>E30+E42</f>
        <v>12</v>
      </c>
      <c r="F17" s="3883">
        <f t="shared" si="0"/>
        <v>1</v>
      </c>
      <c r="G17" s="3927">
        <f t="shared" si="0"/>
        <v>13</v>
      </c>
      <c r="H17" s="3937">
        <f t="shared" si="0"/>
        <v>7</v>
      </c>
      <c r="I17" s="1578">
        <f t="shared" si="0"/>
        <v>0</v>
      </c>
      <c r="J17" s="1579">
        <f t="shared" si="0"/>
        <v>7</v>
      </c>
      <c r="K17" s="3863">
        <f t="shared" si="0"/>
        <v>7</v>
      </c>
      <c r="L17" s="1578">
        <f t="shared" si="0"/>
        <v>1</v>
      </c>
      <c r="M17" s="3949">
        <f t="shared" si="0"/>
        <v>8</v>
      </c>
      <c r="N17" s="3937">
        <f t="shared" si="0"/>
        <v>7</v>
      </c>
      <c r="O17" s="1578">
        <f t="shared" si="0"/>
        <v>0</v>
      </c>
      <c r="P17" s="1579">
        <f t="shared" si="0"/>
        <v>7</v>
      </c>
      <c r="Q17" s="912">
        <f t="shared" si="1"/>
        <v>43</v>
      </c>
      <c r="R17" s="913">
        <f t="shared" si="1"/>
        <v>5</v>
      </c>
      <c r="S17" s="914">
        <f t="shared" si="1"/>
        <v>48</v>
      </c>
    </row>
    <row r="18" spans="1:20" s="526" customFormat="1" ht="15" customHeight="1" thickBot="1">
      <c r="A18" s="916" t="s">
        <v>61</v>
      </c>
      <c r="B18" s="3884">
        <f t="shared" si="0"/>
        <v>21</v>
      </c>
      <c r="C18" s="3885">
        <f t="shared" si="0"/>
        <v>3</v>
      </c>
      <c r="D18" s="3886">
        <f t="shared" si="0"/>
        <v>24</v>
      </c>
      <c r="E18" s="3887">
        <f t="shared" si="0"/>
        <v>25</v>
      </c>
      <c r="F18" s="3887">
        <f t="shared" si="0"/>
        <v>3</v>
      </c>
      <c r="G18" s="3928">
        <f>G31+G43</f>
        <v>28</v>
      </c>
      <c r="H18" s="3938">
        <f t="shared" si="0"/>
        <v>27</v>
      </c>
      <c r="I18" s="1580">
        <f t="shared" si="0"/>
        <v>5</v>
      </c>
      <c r="J18" s="3865">
        <f>J31+J43</f>
        <v>32</v>
      </c>
      <c r="K18" s="3864">
        <f t="shared" si="0"/>
        <v>20</v>
      </c>
      <c r="L18" s="1580">
        <f t="shared" si="0"/>
        <v>17</v>
      </c>
      <c r="M18" s="3950">
        <f t="shared" si="0"/>
        <v>37</v>
      </c>
      <c r="N18" s="3938">
        <f t="shared" si="0"/>
        <v>22</v>
      </c>
      <c r="O18" s="1580">
        <f>O31+O43</f>
        <v>6</v>
      </c>
      <c r="P18" s="3865">
        <f t="shared" si="0"/>
        <v>28</v>
      </c>
      <c r="Q18" s="536">
        <f>E18+H18+K18+N18+B18</f>
        <v>115</v>
      </c>
      <c r="R18" s="537">
        <f>F18+I18+L18+O18+C18</f>
        <v>34</v>
      </c>
      <c r="S18" s="538">
        <f t="shared" si="1"/>
        <v>149</v>
      </c>
    </row>
    <row r="19" spans="1:20" s="527" customFormat="1" ht="18" customHeight="1" thickBot="1">
      <c r="A19" s="530" t="s">
        <v>27</v>
      </c>
      <c r="B19" s="3888">
        <f t="shared" ref="B19:D19" si="2">SUM(B9:B18)</f>
        <v>106</v>
      </c>
      <c r="C19" s="3889">
        <f t="shared" si="2"/>
        <v>12</v>
      </c>
      <c r="D19" s="3890">
        <f t="shared" si="2"/>
        <v>118</v>
      </c>
      <c r="E19" s="3891">
        <f t="shared" ref="E19:P19" si="3">SUM(E9:E18)</f>
        <v>157</v>
      </c>
      <c r="F19" s="3891">
        <f>SUM(F9:F18)</f>
        <v>9</v>
      </c>
      <c r="G19" s="3929">
        <f t="shared" si="3"/>
        <v>166</v>
      </c>
      <c r="H19" s="3939">
        <f t="shared" si="3"/>
        <v>119</v>
      </c>
      <c r="I19" s="3867">
        <f t="shared" si="3"/>
        <v>15</v>
      </c>
      <c r="J19" s="3868">
        <f t="shared" si="3"/>
        <v>134</v>
      </c>
      <c r="K19" s="3866">
        <f t="shared" si="3"/>
        <v>110</v>
      </c>
      <c r="L19" s="3867">
        <f t="shared" si="3"/>
        <v>39</v>
      </c>
      <c r="M19" s="3951">
        <f t="shared" si="3"/>
        <v>149</v>
      </c>
      <c r="N19" s="3939">
        <f>SUM(N9:N18)</f>
        <v>99</v>
      </c>
      <c r="O19" s="3867">
        <f t="shared" si="3"/>
        <v>26</v>
      </c>
      <c r="P19" s="3868">
        <f t="shared" si="3"/>
        <v>125</v>
      </c>
      <c r="Q19" s="539">
        <f t="shared" si="1"/>
        <v>591</v>
      </c>
      <c r="R19" s="663">
        <f>F19+I19+L19+O19+C19</f>
        <v>101</v>
      </c>
      <c r="S19" s="917">
        <f t="shared" si="1"/>
        <v>692</v>
      </c>
    </row>
    <row r="20" spans="1:20" s="526" customFormat="1" ht="15.6" customHeight="1">
      <c r="A20" s="897" t="s">
        <v>15</v>
      </c>
      <c r="B20" s="3892"/>
      <c r="C20" s="3893"/>
      <c r="D20" s="3894"/>
      <c r="E20" s="3895"/>
      <c r="F20" s="3895"/>
      <c r="G20" s="3930"/>
      <c r="H20" s="3940"/>
      <c r="I20" s="3870"/>
      <c r="J20" s="3871"/>
      <c r="K20" s="3869"/>
      <c r="L20" s="3870"/>
      <c r="M20" s="3952"/>
      <c r="N20" s="3940"/>
      <c r="O20" s="3870"/>
      <c r="P20" s="3871"/>
      <c r="Q20" s="918"/>
      <c r="R20" s="919"/>
      <c r="S20" s="914"/>
    </row>
    <row r="21" spans="1:20" s="526" customFormat="1" ht="16.149999999999999" customHeight="1">
      <c r="A21" s="901" t="s">
        <v>16</v>
      </c>
      <c r="B21" s="3896"/>
      <c r="C21" s="3897"/>
      <c r="D21" s="3898"/>
      <c r="E21" s="3899"/>
      <c r="F21" s="3899"/>
      <c r="G21" s="3931"/>
      <c r="H21" s="3941"/>
      <c r="I21" s="1581"/>
      <c r="J21" s="1582"/>
      <c r="K21" s="3872"/>
      <c r="L21" s="1581"/>
      <c r="M21" s="3953"/>
      <c r="N21" s="3941"/>
      <c r="O21" s="1581"/>
      <c r="P21" s="1582"/>
      <c r="Q21" s="918"/>
      <c r="R21" s="919"/>
      <c r="S21" s="914"/>
    </row>
    <row r="22" spans="1:20" s="526" customFormat="1" ht="12.75" customHeight="1">
      <c r="A22" s="886" t="s">
        <v>53</v>
      </c>
      <c r="B22" s="3900">
        <v>8</v>
      </c>
      <c r="C22" s="3901">
        <v>2</v>
      </c>
      <c r="D22" s="3902">
        <f>B22+C22</f>
        <v>10</v>
      </c>
      <c r="E22" s="3903">
        <v>22</v>
      </c>
      <c r="F22" s="3903">
        <v>0</v>
      </c>
      <c r="G22" s="3932">
        <f t="shared" ref="G22:G27" si="4">E22+F22</f>
        <v>22</v>
      </c>
      <c r="H22" s="3942">
        <v>20</v>
      </c>
      <c r="I22" s="1583">
        <v>1</v>
      </c>
      <c r="J22" s="1584">
        <f t="shared" ref="J22:J30" si="5">H22+I22</f>
        <v>21</v>
      </c>
      <c r="K22" s="3873">
        <v>15</v>
      </c>
      <c r="L22" s="1583">
        <v>3</v>
      </c>
      <c r="M22" s="3954">
        <f t="shared" ref="M22:M30" si="6">K22+L22</f>
        <v>18</v>
      </c>
      <c r="N22" s="3942">
        <v>11</v>
      </c>
      <c r="O22" s="1583">
        <v>3</v>
      </c>
      <c r="P22" s="1584">
        <f t="shared" ref="P22:P28" si="7">N22+O22</f>
        <v>14</v>
      </c>
      <c r="Q22" s="912">
        <f>E22+H22+K22+N22+B22</f>
        <v>76</v>
      </c>
      <c r="R22" s="913">
        <f>F22+I22+L22+O22+C22</f>
        <v>9</v>
      </c>
      <c r="S22" s="914">
        <f>G22+J22+M22+P22+D22</f>
        <v>85</v>
      </c>
    </row>
    <row r="23" spans="1:20" s="526" customFormat="1" ht="13.5" customHeight="1">
      <c r="A23" s="886" t="s">
        <v>54</v>
      </c>
      <c r="B23" s="3900">
        <v>10</v>
      </c>
      <c r="C23" s="3904">
        <v>0</v>
      </c>
      <c r="D23" s="3905">
        <f>B23+C23</f>
        <v>10</v>
      </c>
      <c r="E23" s="3903">
        <v>21</v>
      </c>
      <c r="F23" s="3903">
        <v>4</v>
      </c>
      <c r="G23" s="3932">
        <f t="shared" si="4"/>
        <v>25</v>
      </c>
      <c r="H23" s="3942">
        <v>12</v>
      </c>
      <c r="I23" s="1583">
        <v>3</v>
      </c>
      <c r="J23" s="1584">
        <f t="shared" si="5"/>
        <v>15</v>
      </c>
      <c r="K23" s="3873">
        <v>14</v>
      </c>
      <c r="L23" s="1583">
        <v>1</v>
      </c>
      <c r="M23" s="3954">
        <f t="shared" si="6"/>
        <v>15</v>
      </c>
      <c r="N23" s="3942">
        <v>10</v>
      </c>
      <c r="O23" s="1583">
        <v>0</v>
      </c>
      <c r="P23" s="1584">
        <f t="shared" si="7"/>
        <v>10</v>
      </c>
      <c r="Q23" s="912">
        <f t="shared" ref="Q23:S24" si="8">E23+H23+K23+N23+B23</f>
        <v>67</v>
      </c>
      <c r="R23" s="913">
        <f t="shared" si="8"/>
        <v>8</v>
      </c>
      <c r="S23" s="914">
        <f t="shared" si="8"/>
        <v>75</v>
      </c>
    </row>
    <row r="24" spans="1:20" s="526" customFormat="1" ht="16.5" customHeight="1">
      <c r="A24" s="890" t="s">
        <v>55</v>
      </c>
      <c r="B24" s="3900">
        <v>27</v>
      </c>
      <c r="C24" s="3904">
        <v>4</v>
      </c>
      <c r="D24" s="3905">
        <f t="shared" ref="D24:D32" si="9">B24+C24</f>
        <v>31</v>
      </c>
      <c r="E24" s="3903">
        <v>22</v>
      </c>
      <c r="F24" s="3903">
        <v>0</v>
      </c>
      <c r="G24" s="3932">
        <f t="shared" si="4"/>
        <v>22</v>
      </c>
      <c r="H24" s="3942">
        <v>20</v>
      </c>
      <c r="I24" s="1583">
        <v>1</v>
      </c>
      <c r="J24" s="1584">
        <f t="shared" si="5"/>
        <v>21</v>
      </c>
      <c r="K24" s="3873">
        <v>18</v>
      </c>
      <c r="L24" s="1583">
        <v>8</v>
      </c>
      <c r="M24" s="3954">
        <f t="shared" si="6"/>
        <v>26</v>
      </c>
      <c r="N24" s="3942">
        <v>17</v>
      </c>
      <c r="O24" s="1583">
        <v>6</v>
      </c>
      <c r="P24" s="1584">
        <f t="shared" si="7"/>
        <v>23</v>
      </c>
      <c r="Q24" s="912">
        <f t="shared" si="8"/>
        <v>104</v>
      </c>
      <c r="R24" s="913">
        <f>F24+I24+L24+O24+C24</f>
        <v>19</v>
      </c>
      <c r="S24" s="914">
        <f t="shared" si="8"/>
        <v>123</v>
      </c>
    </row>
    <row r="25" spans="1:20" s="526" customFormat="1" ht="14.25" customHeight="1">
      <c r="A25" s="890" t="s">
        <v>56</v>
      </c>
      <c r="B25" s="3900">
        <v>10</v>
      </c>
      <c r="C25" s="3904">
        <v>0</v>
      </c>
      <c r="D25" s="3905">
        <f t="shared" si="9"/>
        <v>10</v>
      </c>
      <c r="E25" s="3903">
        <v>14</v>
      </c>
      <c r="F25" s="3903">
        <v>0</v>
      </c>
      <c r="G25" s="3932">
        <f t="shared" si="4"/>
        <v>14</v>
      </c>
      <c r="H25" s="3942">
        <v>11</v>
      </c>
      <c r="I25" s="1583">
        <v>1</v>
      </c>
      <c r="J25" s="1584">
        <f t="shared" si="5"/>
        <v>12</v>
      </c>
      <c r="K25" s="3873">
        <v>10</v>
      </c>
      <c r="L25" s="1583">
        <v>0</v>
      </c>
      <c r="M25" s="3954">
        <f t="shared" si="6"/>
        <v>10</v>
      </c>
      <c r="N25" s="3942">
        <v>9</v>
      </c>
      <c r="O25" s="1583">
        <v>0</v>
      </c>
      <c r="P25" s="1584">
        <f t="shared" si="7"/>
        <v>9</v>
      </c>
      <c r="Q25" s="912">
        <f>E25+H25+K25+N25+B25</f>
        <v>54</v>
      </c>
      <c r="R25" s="913">
        <f t="shared" ref="R25:R31" si="10">F25+I25+L25+O25+C25</f>
        <v>1</v>
      </c>
      <c r="S25" s="914">
        <f>G25+J25+M25+P25+D25</f>
        <v>55</v>
      </c>
      <c r="T25" s="526" t="s">
        <v>71</v>
      </c>
    </row>
    <row r="26" spans="1:20" s="526" customFormat="1" ht="16.5" customHeight="1">
      <c r="A26" s="890" t="s">
        <v>69</v>
      </c>
      <c r="B26" s="3900">
        <v>0</v>
      </c>
      <c r="C26" s="3904">
        <v>0</v>
      </c>
      <c r="D26" s="3905">
        <f t="shared" si="9"/>
        <v>0</v>
      </c>
      <c r="E26" s="3903">
        <v>0</v>
      </c>
      <c r="F26" s="3903">
        <v>0</v>
      </c>
      <c r="G26" s="3932">
        <f t="shared" si="4"/>
        <v>0</v>
      </c>
      <c r="H26" s="3942">
        <v>0</v>
      </c>
      <c r="I26" s="1583">
        <v>0</v>
      </c>
      <c r="J26" s="1584">
        <f t="shared" si="5"/>
        <v>0</v>
      </c>
      <c r="K26" s="3873">
        <v>0</v>
      </c>
      <c r="L26" s="1583">
        <v>0</v>
      </c>
      <c r="M26" s="3954">
        <f t="shared" si="6"/>
        <v>0</v>
      </c>
      <c r="N26" s="3942">
        <v>0</v>
      </c>
      <c r="O26" s="1583">
        <v>0</v>
      </c>
      <c r="P26" s="1584">
        <f t="shared" si="7"/>
        <v>0</v>
      </c>
      <c r="Q26" s="912">
        <f>E26+H26+K26+N26+B26</f>
        <v>0</v>
      </c>
      <c r="R26" s="913">
        <f t="shared" si="10"/>
        <v>0</v>
      </c>
      <c r="S26" s="914">
        <f>G26+J26+M26+P26+D26</f>
        <v>0</v>
      </c>
    </row>
    <row r="27" spans="1:20" s="526" customFormat="1" ht="15" customHeight="1">
      <c r="A27" s="891" t="s">
        <v>57</v>
      </c>
      <c r="B27" s="3900">
        <v>0</v>
      </c>
      <c r="C27" s="3904">
        <v>0</v>
      </c>
      <c r="D27" s="3905">
        <f t="shared" si="9"/>
        <v>0</v>
      </c>
      <c r="E27" s="3903">
        <v>0</v>
      </c>
      <c r="F27" s="3903">
        <v>0</v>
      </c>
      <c r="G27" s="3932">
        <f t="shared" si="4"/>
        <v>0</v>
      </c>
      <c r="H27" s="3942">
        <v>0</v>
      </c>
      <c r="I27" s="1583">
        <v>0</v>
      </c>
      <c r="J27" s="1584">
        <f t="shared" si="5"/>
        <v>0</v>
      </c>
      <c r="K27" s="3873">
        <v>0</v>
      </c>
      <c r="L27" s="1583">
        <v>0</v>
      </c>
      <c r="M27" s="3954">
        <f t="shared" si="6"/>
        <v>0</v>
      </c>
      <c r="N27" s="3942">
        <v>0</v>
      </c>
      <c r="O27" s="1583">
        <v>0</v>
      </c>
      <c r="P27" s="1584">
        <f t="shared" si="7"/>
        <v>0</v>
      </c>
      <c r="Q27" s="912">
        <f>E27+H27+K27+N27+B27</f>
        <v>0</v>
      </c>
      <c r="R27" s="913">
        <f t="shared" si="10"/>
        <v>0</v>
      </c>
      <c r="S27" s="914">
        <f>G27+J27+M27+P27+D27</f>
        <v>0</v>
      </c>
    </row>
    <row r="28" spans="1:20" s="526" customFormat="1" ht="15" customHeight="1">
      <c r="A28" s="892" t="s">
        <v>58</v>
      </c>
      <c r="B28" s="3900">
        <v>10</v>
      </c>
      <c r="C28" s="3904">
        <v>0</v>
      </c>
      <c r="D28" s="3905">
        <f t="shared" si="9"/>
        <v>10</v>
      </c>
      <c r="E28" s="3903">
        <v>14</v>
      </c>
      <c r="F28" s="3903">
        <v>1</v>
      </c>
      <c r="G28" s="3932">
        <f>E28+F28</f>
        <v>15</v>
      </c>
      <c r="H28" s="3942">
        <v>9</v>
      </c>
      <c r="I28" s="1583">
        <v>0</v>
      </c>
      <c r="J28" s="1584">
        <f t="shared" si="5"/>
        <v>9</v>
      </c>
      <c r="K28" s="3873">
        <v>14</v>
      </c>
      <c r="L28" s="1583">
        <v>3</v>
      </c>
      <c r="M28" s="3954">
        <f t="shared" si="6"/>
        <v>17</v>
      </c>
      <c r="N28" s="3942">
        <v>12</v>
      </c>
      <c r="O28" s="1583">
        <v>6</v>
      </c>
      <c r="P28" s="1584">
        <f t="shared" si="7"/>
        <v>18</v>
      </c>
      <c r="Q28" s="912">
        <f>E28+H28+K28+N28+B28</f>
        <v>59</v>
      </c>
      <c r="R28" s="913">
        <f t="shared" si="10"/>
        <v>10</v>
      </c>
      <c r="S28" s="914">
        <f>G28+J28+M28+P28+D28</f>
        <v>69</v>
      </c>
    </row>
    <row r="29" spans="1:20" s="526" customFormat="1" ht="15.75" customHeight="1">
      <c r="A29" s="915" t="s">
        <v>59</v>
      </c>
      <c r="B29" s="3900">
        <v>10</v>
      </c>
      <c r="C29" s="3904">
        <v>0</v>
      </c>
      <c r="D29" s="3905">
        <f t="shared" si="9"/>
        <v>10</v>
      </c>
      <c r="E29" s="3903">
        <v>26</v>
      </c>
      <c r="F29" s="3903">
        <v>0</v>
      </c>
      <c r="G29" s="3932">
        <f>E29+F29</f>
        <v>26</v>
      </c>
      <c r="H29" s="3942">
        <v>12</v>
      </c>
      <c r="I29" s="1583">
        <v>4</v>
      </c>
      <c r="J29" s="1584">
        <f t="shared" si="5"/>
        <v>16</v>
      </c>
      <c r="K29" s="3873">
        <v>11</v>
      </c>
      <c r="L29" s="1583">
        <v>3</v>
      </c>
      <c r="M29" s="3954">
        <f t="shared" si="6"/>
        <v>14</v>
      </c>
      <c r="N29" s="3942">
        <v>10</v>
      </c>
      <c r="O29" s="1583">
        <v>5</v>
      </c>
      <c r="P29" s="1584">
        <f>O29+N29</f>
        <v>15</v>
      </c>
      <c r="Q29" s="912">
        <f t="shared" ref="Q29:S31" si="11">E29+H29+K29+N29+B29</f>
        <v>69</v>
      </c>
      <c r="R29" s="913">
        <f>F29+I29+L29+O29+C29</f>
        <v>12</v>
      </c>
      <c r="S29" s="914">
        <f t="shared" si="11"/>
        <v>81</v>
      </c>
    </row>
    <row r="30" spans="1:20" s="526" customFormat="1" ht="15.75" customHeight="1">
      <c r="A30" s="893" t="s">
        <v>365</v>
      </c>
      <c r="B30" s="3900">
        <v>10</v>
      </c>
      <c r="C30" s="3904">
        <v>3</v>
      </c>
      <c r="D30" s="3905">
        <f t="shared" si="9"/>
        <v>13</v>
      </c>
      <c r="E30" s="3903">
        <v>12</v>
      </c>
      <c r="F30" s="3903">
        <v>1</v>
      </c>
      <c r="G30" s="3932">
        <f>E30+F30</f>
        <v>13</v>
      </c>
      <c r="H30" s="3942">
        <v>7</v>
      </c>
      <c r="I30" s="1583">
        <v>0</v>
      </c>
      <c r="J30" s="1584">
        <f t="shared" si="5"/>
        <v>7</v>
      </c>
      <c r="K30" s="3873">
        <v>6</v>
      </c>
      <c r="L30" s="1583">
        <v>1</v>
      </c>
      <c r="M30" s="3954">
        <f t="shared" si="6"/>
        <v>7</v>
      </c>
      <c r="N30" s="3942">
        <v>7</v>
      </c>
      <c r="O30" s="1583">
        <v>0</v>
      </c>
      <c r="P30" s="1584">
        <f>O30+N30</f>
        <v>7</v>
      </c>
      <c r="Q30" s="912">
        <f>E30+H30+K30+N30+B30</f>
        <v>42</v>
      </c>
      <c r="R30" s="913">
        <f t="shared" si="10"/>
        <v>5</v>
      </c>
      <c r="S30" s="914">
        <f t="shared" si="11"/>
        <v>47</v>
      </c>
    </row>
    <row r="31" spans="1:20" s="526" customFormat="1" ht="15.75" customHeight="1">
      <c r="A31" s="920" t="s">
        <v>61</v>
      </c>
      <c r="B31" s="3906">
        <v>21</v>
      </c>
      <c r="C31" s="3907">
        <v>3</v>
      </c>
      <c r="D31" s="3908">
        <f t="shared" si="9"/>
        <v>24</v>
      </c>
      <c r="E31" s="3903">
        <v>25</v>
      </c>
      <c r="F31" s="3903">
        <v>3</v>
      </c>
      <c r="G31" s="3932">
        <f>E31+F31</f>
        <v>28</v>
      </c>
      <c r="H31" s="3942">
        <v>27</v>
      </c>
      <c r="I31" s="1583">
        <v>5</v>
      </c>
      <c r="J31" s="1584">
        <f>H31+I31</f>
        <v>32</v>
      </c>
      <c r="K31" s="3873">
        <v>20</v>
      </c>
      <c r="L31" s="1583">
        <v>17</v>
      </c>
      <c r="M31" s="3954">
        <f>K31+L31</f>
        <v>37</v>
      </c>
      <c r="N31" s="3942">
        <v>22</v>
      </c>
      <c r="O31" s="1583">
        <v>5</v>
      </c>
      <c r="P31" s="1584">
        <f>O31+N31</f>
        <v>27</v>
      </c>
      <c r="Q31" s="912">
        <f>E31+H31+K31+N31+B31</f>
        <v>115</v>
      </c>
      <c r="R31" s="913">
        <f t="shared" si="10"/>
        <v>33</v>
      </c>
      <c r="S31" s="914">
        <f t="shared" si="11"/>
        <v>148</v>
      </c>
    </row>
    <row r="32" spans="1:20" s="527" customFormat="1" ht="15" customHeight="1" thickBot="1">
      <c r="A32" s="921" t="s">
        <v>17</v>
      </c>
      <c r="B32" s="3909">
        <f>SUM(B21:B31)</f>
        <v>106</v>
      </c>
      <c r="C32" s="3910">
        <f>SUM(C21:C31)</f>
        <v>12</v>
      </c>
      <c r="D32" s="3911">
        <f t="shared" si="9"/>
        <v>118</v>
      </c>
      <c r="E32" s="3912">
        <f t="shared" ref="E32:P32" si="12">SUM(E22:E31)</f>
        <v>156</v>
      </c>
      <c r="F32" s="3912">
        <f t="shared" si="12"/>
        <v>9</v>
      </c>
      <c r="G32" s="3933">
        <f t="shared" si="12"/>
        <v>165</v>
      </c>
      <c r="H32" s="3943">
        <f t="shared" si="12"/>
        <v>118</v>
      </c>
      <c r="I32" s="746">
        <f t="shared" si="12"/>
        <v>15</v>
      </c>
      <c r="J32" s="747">
        <f t="shared" si="12"/>
        <v>133</v>
      </c>
      <c r="K32" s="745">
        <f t="shared" si="12"/>
        <v>108</v>
      </c>
      <c r="L32" s="746">
        <f t="shared" si="12"/>
        <v>36</v>
      </c>
      <c r="M32" s="3955">
        <f t="shared" si="12"/>
        <v>144</v>
      </c>
      <c r="N32" s="3943">
        <f t="shared" si="12"/>
        <v>98</v>
      </c>
      <c r="O32" s="746">
        <f t="shared" si="12"/>
        <v>25</v>
      </c>
      <c r="P32" s="747">
        <f t="shared" si="12"/>
        <v>123</v>
      </c>
      <c r="Q32" s="922">
        <f>E32+H32+K32+N32+B32</f>
        <v>586</v>
      </c>
      <c r="R32" s="923">
        <f>F32+I32+L32+O32+C32</f>
        <v>97</v>
      </c>
      <c r="S32" s="924">
        <f>G32+J32+M32+P32+D32</f>
        <v>683</v>
      </c>
    </row>
    <row r="33" spans="1:61" s="526" customFormat="1" ht="20.25" customHeight="1" thickBot="1">
      <c r="A33" s="925" t="s">
        <v>63</v>
      </c>
      <c r="B33" s="3913"/>
      <c r="C33" s="3914"/>
      <c r="D33" s="3915"/>
      <c r="E33" s="3916"/>
      <c r="F33" s="3916"/>
      <c r="G33" s="3934"/>
      <c r="H33" s="3944"/>
      <c r="I33" s="1585"/>
      <c r="J33" s="1586"/>
      <c r="K33" s="3874"/>
      <c r="L33" s="1585"/>
      <c r="M33" s="3956"/>
      <c r="N33" s="3944"/>
      <c r="O33" s="1585"/>
      <c r="P33" s="1586"/>
      <c r="Q33" s="930"/>
      <c r="R33" s="933"/>
      <c r="S33" s="917"/>
    </row>
    <row r="34" spans="1:61" s="526" customFormat="1" ht="15.75" customHeight="1">
      <c r="A34" s="886" t="s">
        <v>53</v>
      </c>
      <c r="B34" s="3917">
        <v>0</v>
      </c>
      <c r="C34" s="3918">
        <v>0</v>
      </c>
      <c r="D34" s="3919">
        <f>B34+C34</f>
        <v>0</v>
      </c>
      <c r="E34" s="3920">
        <v>0</v>
      </c>
      <c r="F34" s="3920">
        <v>0</v>
      </c>
      <c r="G34" s="3935">
        <f>E34+F34</f>
        <v>0</v>
      </c>
      <c r="H34" s="3945">
        <v>0</v>
      </c>
      <c r="I34" s="3876">
        <v>0</v>
      </c>
      <c r="J34" s="3877">
        <f>H34+I34</f>
        <v>0</v>
      </c>
      <c r="K34" s="3875">
        <v>1</v>
      </c>
      <c r="L34" s="3876">
        <v>1</v>
      </c>
      <c r="M34" s="3957">
        <f t="shared" ref="M34:M43" si="13">K34+L34</f>
        <v>2</v>
      </c>
      <c r="N34" s="3945">
        <v>0</v>
      </c>
      <c r="O34" s="3876">
        <v>0</v>
      </c>
      <c r="P34" s="3877">
        <f t="shared" ref="P34:P43" si="14">N34+O34</f>
        <v>0</v>
      </c>
      <c r="Q34" s="931">
        <f>E34+H34+K34+N34+B34</f>
        <v>1</v>
      </c>
      <c r="R34" s="934">
        <f>F34+I34+L34+O34+C34</f>
        <v>1</v>
      </c>
      <c r="S34" s="932">
        <f>G34+J34+M34+P34+D34</f>
        <v>2</v>
      </c>
    </row>
    <row r="35" spans="1:61" s="526" customFormat="1" ht="13.5" customHeight="1">
      <c r="A35" s="886" t="s">
        <v>54</v>
      </c>
      <c r="B35" s="3900">
        <v>0</v>
      </c>
      <c r="C35" s="3904">
        <v>0</v>
      </c>
      <c r="D35" s="3921">
        <f t="shared" ref="D35:D43" si="15">B35+C35</f>
        <v>0</v>
      </c>
      <c r="E35" s="3903">
        <v>0</v>
      </c>
      <c r="F35" s="3903">
        <v>0</v>
      </c>
      <c r="G35" s="3935">
        <f>E35+F35</f>
        <v>0</v>
      </c>
      <c r="H35" s="3942">
        <v>0</v>
      </c>
      <c r="I35" s="1583">
        <v>0</v>
      </c>
      <c r="J35" s="1584">
        <f>H35+I35</f>
        <v>0</v>
      </c>
      <c r="K35" s="3873">
        <v>0</v>
      </c>
      <c r="L35" s="1583">
        <v>0</v>
      </c>
      <c r="M35" s="3954">
        <f t="shared" si="13"/>
        <v>0</v>
      </c>
      <c r="N35" s="3942">
        <v>0</v>
      </c>
      <c r="O35" s="1583">
        <v>0</v>
      </c>
      <c r="P35" s="3877">
        <f t="shared" si="14"/>
        <v>0</v>
      </c>
      <c r="Q35" s="931">
        <f t="shared" ref="Q35:S44" si="16">E35+H35+K35+N35+B35</f>
        <v>0</v>
      </c>
      <c r="R35" s="934">
        <f t="shared" si="16"/>
        <v>0</v>
      </c>
      <c r="S35" s="932">
        <f t="shared" si="16"/>
        <v>0</v>
      </c>
    </row>
    <row r="36" spans="1:61" s="526" customFormat="1" ht="12.75" customHeight="1">
      <c r="A36" s="890" t="s">
        <v>55</v>
      </c>
      <c r="B36" s="3900">
        <v>0</v>
      </c>
      <c r="C36" s="3904">
        <v>0</v>
      </c>
      <c r="D36" s="3921">
        <f t="shared" si="15"/>
        <v>0</v>
      </c>
      <c r="E36" s="3903">
        <v>0</v>
      </c>
      <c r="F36" s="3903">
        <v>0</v>
      </c>
      <c r="G36" s="3935">
        <f>E36+F36</f>
        <v>0</v>
      </c>
      <c r="H36" s="3942">
        <v>1</v>
      </c>
      <c r="I36" s="1583">
        <v>0</v>
      </c>
      <c r="J36" s="1584">
        <f>H36+I36</f>
        <v>1</v>
      </c>
      <c r="K36" s="3873">
        <v>0</v>
      </c>
      <c r="L36" s="1583">
        <v>0</v>
      </c>
      <c r="M36" s="3954">
        <f>K36+L36</f>
        <v>0</v>
      </c>
      <c r="N36" s="3942">
        <v>0</v>
      </c>
      <c r="O36" s="1583">
        <v>0</v>
      </c>
      <c r="P36" s="1584">
        <f t="shared" si="14"/>
        <v>0</v>
      </c>
      <c r="Q36" s="931">
        <f t="shared" si="16"/>
        <v>1</v>
      </c>
      <c r="R36" s="934">
        <f t="shared" si="16"/>
        <v>0</v>
      </c>
      <c r="S36" s="932">
        <f t="shared" si="16"/>
        <v>1</v>
      </c>
    </row>
    <row r="37" spans="1:61" s="526" customFormat="1" ht="16.899999999999999" customHeight="1">
      <c r="A37" s="890" t="s">
        <v>56</v>
      </c>
      <c r="B37" s="3900">
        <v>0</v>
      </c>
      <c r="C37" s="3904">
        <v>0</v>
      </c>
      <c r="D37" s="3921">
        <f t="shared" si="15"/>
        <v>0</v>
      </c>
      <c r="E37" s="3903">
        <v>1</v>
      </c>
      <c r="F37" s="3903">
        <v>0</v>
      </c>
      <c r="G37" s="3935">
        <f>E37+F37</f>
        <v>1</v>
      </c>
      <c r="H37" s="3942">
        <v>0</v>
      </c>
      <c r="I37" s="1583">
        <v>0</v>
      </c>
      <c r="J37" s="1584">
        <f>H37+I37</f>
        <v>0</v>
      </c>
      <c r="K37" s="3873">
        <v>0</v>
      </c>
      <c r="L37" s="1583">
        <v>1</v>
      </c>
      <c r="M37" s="3954">
        <f t="shared" si="13"/>
        <v>1</v>
      </c>
      <c r="N37" s="3942">
        <v>1</v>
      </c>
      <c r="O37" s="1583">
        <v>0</v>
      </c>
      <c r="P37" s="1584">
        <f t="shared" si="14"/>
        <v>1</v>
      </c>
      <c r="Q37" s="931">
        <f t="shared" si="16"/>
        <v>2</v>
      </c>
      <c r="R37" s="934">
        <f t="shared" si="16"/>
        <v>1</v>
      </c>
      <c r="S37" s="932">
        <f t="shared" si="16"/>
        <v>3</v>
      </c>
    </row>
    <row r="38" spans="1:61" s="526" customFormat="1" ht="13.5" customHeight="1">
      <c r="A38" s="890" t="s">
        <v>69</v>
      </c>
      <c r="B38" s="3900">
        <v>0</v>
      </c>
      <c r="C38" s="3904">
        <v>0</v>
      </c>
      <c r="D38" s="3921">
        <f t="shared" si="15"/>
        <v>0</v>
      </c>
      <c r="E38" s="3903">
        <v>0</v>
      </c>
      <c r="F38" s="3903">
        <v>0</v>
      </c>
      <c r="G38" s="3936">
        <f>F38+E38</f>
        <v>0</v>
      </c>
      <c r="H38" s="3942">
        <v>0</v>
      </c>
      <c r="I38" s="1583">
        <v>0</v>
      </c>
      <c r="J38" s="3946">
        <f>H38+I38</f>
        <v>0</v>
      </c>
      <c r="K38" s="3873">
        <v>0</v>
      </c>
      <c r="L38" s="1583">
        <v>0</v>
      </c>
      <c r="M38" s="3954">
        <f t="shared" si="13"/>
        <v>0</v>
      </c>
      <c r="N38" s="3942">
        <v>0</v>
      </c>
      <c r="O38" s="1583">
        <v>0</v>
      </c>
      <c r="P38" s="1584">
        <f t="shared" si="14"/>
        <v>0</v>
      </c>
      <c r="Q38" s="931">
        <f>E38+H38+K38+N38+B38</f>
        <v>0</v>
      </c>
      <c r="R38" s="934">
        <f>F38+I38+L38+O38+C38</f>
        <v>0</v>
      </c>
      <c r="S38" s="932">
        <f t="shared" si="16"/>
        <v>0</v>
      </c>
    </row>
    <row r="39" spans="1:61" s="526" customFormat="1" ht="14.25" customHeight="1">
      <c r="A39" s="891" t="s">
        <v>57</v>
      </c>
      <c r="B39" s="3900">
        <v>0</v>
      </c>
      <c r="C39" s="3904">
        <v>0</v>
      </c>
      <c r="D39" s="3921">
        <f t="shared" si="15"/>
        <v>0</v>
      </c>
      <c r="E39" s="3903">
        <f>G39-F39</f>
        <v>0</v>
      </c>
      <c r="F39" s="3903">
        <v>0</v>
      </c>
      <c r="G39" s="3936">
        <v>0</v>
      </c>
      <c r="H39" s="3942">
        <f>J39-I39</f>
        <v>0</v>
      </c>
      <c r="I39" s="1583">
        <v>0</v>
      </c>
      <c r="J39" s="3946">
        <v>0</v>
      </c>
      <c r="K39" s="3873">
        <v>0</v>
      </c>
      <c r="L39" s="1583">
        <v>0</v>
      </c>
      <c r="M39" s="3954">
        <f t="shared" si="13"/>
        <v>0</v>
      </c>
      <c r="N39" s="3942">
        <v>0</v>
      </c>
      <c r="O39" s="1583">
        <v>0</v>
      </c>
      <c r="P39" s="1584">
        <f t="shared" si="14"/>
        <v>0</v>
      </c>
      <c r="Q39" s="931">
        <f t="shared" si="16"/>
        <v>0</v>
      </c>
      <c r="R39" s="934">
        <f t="shared" si="16"/>
        <v>0</v>
      </c>
      <c r="S39" s="932">
        <f t="shared" si="16"/>
        <v>0</v>
      </c>
    </row>
    <row r="40" spans="1:61" s="526" customFormat="1" ht="15" customHeight="1">
      <c r="A40" s="892" t="s">
        <v>58</v>
      </c>
      <c r="B40" s="3900">
        <v>0</v>
      </c>
      <c r="C40" s="3904">
        <v>0</v>
      </c>
      <c r="D40" s="3921">
        <f t="shared" si="15"/>
        <v>0</v>
      </c>
      <c r="E40" s="3903">
        <v>0</v>
      </c>
      <c r="F40" s="3903">
        <v>0</v>
      </c>
      <c r="G40" s="3936">
        <f>+E40+F40</f>
        <v>0</v>
      </c>
      <c r="H40" s="3942">
        <v>0</v>
      </c>
      <c r="I40" s="1583">
        <v>0</v>
      </c>
      <c r="J40" s="1584">
        <f>H40+I40</f>
        <v>0</v>
      </c>
      <c r="K40" s="3873">
        <v>0</v>
      </c>
      <c r="L40" s="1583">
        <v>0</v>
      </c>
      <c r="M40" s="3954">
        <f t="shared" si="13"/>
        <v>0</v>
      </c>
      <c r="N40" s="3942">
        <v>0</v>
      </c>
      <c r="O40" s="1583">
        <v>0</v>
      </c>
      <c r="P40" s="1584">
        <f t="shared" si="14"/>
        <v>0</v>
      </c>
      <c r="Q40" s="931">
        <f t="shared" si="16"/>
        <v>0</v>
      </c>
      <c r="R40" s="934">
        <f t="shared" si="16"/>
        <v>0</v>
      </c>
      <c r="S40" s="932">
        <f t="shared" si="16"/>
        <v>0</v>
      </c>
    </row>
    <row r="41" spans="1:61" s="526" customFormat="1" ht="16.149999999999999" customHeight="1">
      <c r="A41" s="915" t="s">
        <v>59</v>
      </c>
      <c r="B41" s="3900">
        <v>0</v>
      </c>
      <c r="C41" s="3904">
        <v>0</v>
      </c>
      <c r="D41" s="3921">
        <f t="shared" si="15"/>
        <v>0</v>
      </c>
      <c r="E41" s="3903">
        <v>0</v>
      </c>
      <c r="F41" s="3903">
        <v>0</v>
      </c>
      <c r="G41" s="3936">
        <f>+E41+F41</f>
        <v>0</v>
      </c>
      <c r="H41" s="3942">
        <v>0</v>
      </c>
      <c r="I41" s="1583">
        <v>0</v>
      </c>
      <c r="J41" s="1584">
        <f>H41+I41</f>
        <v>0</v>
      </c>
      <c r="K41" s="3873">
        <v>0</v>
      </c>
      <c r="L41" s="1583">
        <v>1</v>
      </c>
      <c r="M41" s="3954">
        <f t="shared" si="13"/>
        <v>1</v>
      </c>
      <c r="N41" s="3942">
        <v>0</v>
      </c>
      <c r="O41" s="1583">
        <v>0</v>
      </c>
      <c r="P41" s="1584">
        <f t="shared" si="14"/>
        <v>0</v>
      </c>
      <c r="Q41" s="931">
        <f t="shared" si="16"/>
        <v>0</v>
      </c>
      <c r="R41" s="934">
        <f t="shared" si="16"/>
        <v>1</v>
      </c>
      <c r="S41" s="932">
        <f t="shared" si="16"/>
        <v>1</v>
      </c>
    </row>
    <row r="42" spans="1:61" s="526" customFormat="1" ht="15.75" customHeight="1">
      <c r="A42" s="893" t="s">
        <v>365</v>
      </c>
      <c r="B42" s="3900">
        <v>0</v>
      </c>
      <c r="C42" s="3904">
        <v>0</v>
      </c>
      <c r="D42" s="3921">
        <f t="shared" si="15"/>
        <v>0</v>
      </c>
      <c r="E42" s="3903">
        <v>0</v>
      </c>
      <c r="F42" s="3903">
        <v>0</v>
      </c>
      <c r="G42" s="3936">
        <f>E42+F42</f>
        <v>0</v>
      </c>
      <c r="H42" s="3942">
        <v>0</v>
      </c>
      <c r="I42" s="1583">
        <v>0</v>
      </c>
      <c r="J42" s="1584">
        <f>H42+I42</f>
        <v>0</v>
      </c>
      <c r="K42" s="3873">
        <v>1</v>
      </c>
      <c r="L42" s="1583">
        <v>0</v>
      </c>
      <c r="M42" s="3954">
        <f t="shared" si="13"/>
        <v>1</v>
      </c>
      <c r="N42" s="3942">
        <v>0</v>
      </c>
      <c r="O42" s="1583">
        <v>0</v>
      </c>
      <c r="P42" s="1584">
        <f t="shared" si="14"/>
        <v>0</v>
      </c>
      <c r="Q42" s="931">
        <f t="shared" si="16"/>
        <v>1</v>
      </c>
      <c r="R42" s="934">
        <f t="shared" si="16"/>
        <v>0</v>
      </c>
      <c r="S42" s="932">
        <f t="shared" si="16"/>
        <v>1</v>
      </c>
      <c r="Y42" s="544"/>
      <c r="Z42" s="544"/>
      <c r="AA42" s="544"/>
      <c r="AB42" s="544"/>
      <c r="AC42" s="544"/>
    </row>
    <row r="43" spans="1:61" s="526" customFormat="1" ht="13.5" customHeight="1">
      <c r="A43" s="920" t="s">
        <v>61</v>
      </c>
      <c r="B43" s="3906">
        <v>0</v>
      </c>
      <c r="C43" s="3907">
        <v>0</v>
      </c>
      <c r="D43" s="3922">
        <f t="shared" si="15"/>
        <v>0</v>
      </c>
      <c r="E43" s="3903">
        <v>0</v>
      </c>
      <c r="F43" s="3903">
        <v>0</v>
      </c>
      <c r="G43" s="3936">
        <f>E43+F43</f>
        <v>0</v>
      </c>
      <c r="H43" s="3942">
        <v>0</v>
      </c>
      <c r="I43" s="1583">
        <v>0</v>
      </c>
      <c r="J43" s="1584">
        <f>H43+I43</f>
        <v>0</v>
      </c>
      <c r="K43" s="3873">
        <v>0</v>
      </c>
      <c r="L43" s="1583">
        <v>0</v>
      </c>
      <c r="M43" s="3954">
        <f t="shared" si="13"/>
        <v>0</v>
      </c>
      <c r="N43" s="3942">
        <v>0</v>
      </c>
      <c r="O43" s="1583">
        <v>1</v>
      </c>
      <c r="P43" s="1584">
        <f t="shared" si="14"/>
        <v>1</v>
      </c>
      <c r="Q43" s="931">
        <f>E43+H43+K43+N43+B43</f>
        <v>0</v>
      </c>
      <c r="R43" s="934">
        <f t="shared" si="16"/>
        <v>1</v>
      </c>
      <c r="S43" s="932">
        <f t="shared" si="16"/>
        <v>1</v>
      </c>
      <c r="Y43" s="544"/>
      <c r="Z43" s="544"/>
      <c r="AA43" s="544"/>
      <c r="AB43" s="544"/>
      <c r="AC43" s="544"/>
    </row>
    <row r="44" spans="1:61" s="526" customFormat="1" ht="16.5" customHeight="1" thickBot="1">
      <c r="A44" s="515" t="s">
        <v>66</v>
      </c>
      <c r="B44" s="3909">
        <f t="shared" ref="B44:D44" si="17">SUM(B34:B43)</f>
        <v>0</v>
      </c>
      <c r="C44" s="3923">
        <f t="shared" si="17"/>
        <v>0</v>
      </c>
      <c r="D44" s="3924">
        <f t="shared" si="17"/>
        <v>0</v>
      </c>
      <c r="E44" s="3925">
        <f t="shared" ref="E44:L44" si="18">SUM(E34:E43)</f>
        <v>1</v>
      </c>
      <c r="F44" s="3925">
        <f t="shared" si="18"/>
        <v>0</v>
      </c>
      <c r="G44" s="3926">
        <f t="shared" si="18"/>
        <v>1</v>
      </c>
      <c r="H44" s="3947">
        <f t="shared" si="18"/>
        <v>1</v>
      </c>
      <c r="I44" s="1587">
        <f t="shared" si="18"/>
        <v>0</v>
      </c>
      <c r="J44" s="3948">
        <f t="shared" si="18"/>
        <v>1</v>
      </c>
      <c r="K44" s="3878">
        <f t="shared" si="18"/>
        <v>2</v>
      </c>
      <c r="L44" s="1587">
        <f t="shared" si="18"/>
        <v>3</v>
      </c>
      <c r="M44" s="3958">
        <f>SUM(M34:M43)</f>
        <v>5</v>
      </c>
      <c r="N44" s="3947">
        <f>SUM(N34:N43)</f>
        <v>1</v>
      </c>
      <c r="O44" s="1587">
        <f>SUM(O34:O43)</f>
        <v>1</v>
      </c>
      <c r="P44" s="3879">
        <f>SUM(P34:P43)</f>
        <v>2</v>
      </c>
      <c r="Q44" s="931">
        <f>E44+H44+K44+N44+B44</f>
        <v>5</v>
      </c>
      <c r="R44" s="934">
        <f t="shared" si="16"/>
        <v>4</v>
      </c>
      <c r="S44" s="932">
        <f t="shared" si="16"/>
        <v>9</v>
      </c>
    </row>
    <row r="45" spans="1:61" s="526" customFormat="1" ht="15.75" customHeight="1" thickBot="1">
      <c r="A45" s="1588" t="s">
        <v>72</v>
      </c>
      <c r="B45" s="3996">
        <f>B32</f>
        <v>106</v>
      </c>
      <c r="C45" s="3997">
        <f>C32</f>
        <v>12</v>
      </c>
      <c r="D45" s="3998">
        <f>D32</f>
        <v>118</v>
      </c>
      <c r="E45" s="3999">
        <f>E32</f>
        <v>156</v>
      </c>
      <c r="F45" s="3999">
        <f t="shared" ref="F45:P45" si="19">F32</f>
        <v>9</v>
      </c>
      <c r="G45" s="4000">
        <f t="shared" si="19"/>
        <v>165</v>
      </c>
      <c r="H45" s="4001">
        <f t="shared" si="19"/>
        <v>118</v>
      </c>
      <c r="I45" s="4002">
        <f t="shared" si="19"/>
        <v>15</v>
      </c>
      <c r="J45" s="4003">
        <f t="shared" si="19"/>
        <v>133</v>
      </c>
      <c r="K45" s="4004">
        <f t="shared" si="19"/>
        <v>108</v>
      </c>
      <c r="L45" s="4002">
        <f t="shared" si="19"/>
        <v>36</v>
      </c>
      <c r="M45" s="4005">
        <f t="shared" si="19"/>
        <v>144</v>
      </c>
      <c r="N45" s="4001">
        <f t="shared" si="19"/>
        <v>98</v>
      </c>
      <c r="O45" s="4002">
        <f t="shared" si="19"/>
        <v>25</v>
      </c>
      <c r="P45" s="4003">
        <f t="shared" si="19"/>
        <v>123</v>
      </c>
      <c r="Q45" s="1590">
        <f t="shared" ref="Q45:S46" si="20">E45+H45+K45+N45+B45</f>
        <v>586</v>
      </c>
      <c r="R45" s="1590">
        <f t="shared" si="20"/>
        <v>97</v>
      </c>
      <c r="S45" s="1590">
        <f t="shared" si="20"/>
        <v>683</v>
      </c>
    </row>
    <row r="46" spans="1:61" s="526" customFormat="1" ht="15" customHeight="1" thickBot="1">
      <c r="A46" s="1589" t="s">
        <v>63</v>
      </c>
      <c r="B46" s="4006">
        <f>B44</f>
        <v>0</v>
      </c>
      <c r="C46" s="4007">
        <f>C44</f>
        <v>0</v>
      </c>
      <c r="D46" s="4008">
        <f>D44</f>
        <v>0</v>
      </c>
      <c r="E46" s="4009">
        <f>E44</f>
        <v>1</v>
      </c>
      <c r="F46" s="4010">
        <f t="shared" ref="F46:P46" si="21">F44</f>
        <v>0</v>
      </c>
      <c r="G46" s="4011">
        <f t="shared" si="21"/>
        <v>1</v>
      </c>
      <c r="H46" s="4012">
        <f t="shared" si="21"/>
        <v>1</v>
      </c>
      <c r="I46" s="4013">
        <f t="shared" si="21"/>
        <v>0</v>
      </c>
      <c r="J46" s="4014">
        <f t="shared" si="21"/>
        <v>1</v>
      </c>
      <c r="K46" s="4015">
        <f t="shared" si="21"/>
        <v>2</v>
      </c>
      <c r="L46" s="4013">
        <f t="shared" si="21"/>
        <v>3</v>
      </c>
      <c r="M46" s="4016">
        <f t="shared" si="21"/>
        <v>5</v>
      </c>
      <c r="N46" s="4012">
        <f t="shared" si="21"/>
        <v>1</v>
      </c>
      <c r="O46" s="4013">
        <f t="shared" si="21"/>
        <v>1</v>
      </c>
      <c r="P46" s="4014">
        <f t="shared" si="21"/>
        <v>2</v>
      </c>
      <c r="Q46" s="1590">
        <f t="shared" si="20"/>
        <v>5</v>
      </c>
      <c r="R46" s="1590">
        <f t="shared" si="20"/>
        <v>4</v>
      </c>
      <c r="S46" s="1590">
        <f t="shared" si="20"/>
        <v>9</v>
      </c>
    </row>
    <row r="47" spans="1:61" s="526" customFormat="1" ht="17.25" customHeight="1" thickBot="1">
      <c r="A47" s="503" t="s">
        <v>67</v>
      </c>
      <c r="B47" s="4006">
        <f>SUM(B45:B46)</f>
        <v>106</v>
      </c>
      <c r="C47" s="4007">
        <f>SUM(C45:C46)</f>
        <v>12</v>
      </c>
      <c r="D47" s="4008">
        <f>SUM(D45:D46)</f>
        <v>118</v>
      </c>
      <c r="E47" s="4017">
        <f t="shared" ref="E47:O47" si="22">SUM(E45:E46)</f>
        <v>157</v>
      </c>
      <c r="F47" s="4017">
        <f t="shared" si="22"/>
        <v>9</v>
      </c>
      <c r="G47" s="4018">
        <f t="shared" si="22"/>
        <v>166</v>
      </c>
      <c r="H47" s="4019">
        <f t="shared" si="22"/>
        <v>119</v>
      </c>
      <c r="I47" s="4020">
        <f t="shared" si="22"/>
        <v>15</v>
      </c>
      <c r="J47" s="4021">
        <f t="shared" si="22"/>
        <v>134</v>
      </c>
      <c r="K47" s="4022">
        <f t="shared" si="22"/>
        <v>110</v>
      </c>
      <c r="L47" s="4020">
        <f t="shared" si="22"/>
        <v>39</v>
      </c>
      <c r="M47" s="4023">
        <f t="shared" si="22"/>
        <v>149</v>
      </c>
      <c r="N47" s="4022">
        <f t="shared" si="22"/>
        <v>99</v>
      </c>
      <c r="O47" s="4020">
        <f t="shared" si="22"/>
        <v>26</v>
      </c>
      <c r="P47" s="4021">
        <f>SUM(P45:P46)</f>
        <v>125</v>
      </c>
      <c r="Q47" s="1590">
        <f>E47+H47+K47+N47+B47</f>
        <v>591</v>
      </c>
      <c r="R47" s="1590">
        <f>F47+I47+L47+O47+C47</f>
        <v>101</v>
      </c>
      <c r="S47" s="1590">
        <f>SUM(S45:S46)</f>
        <v>692</v>
      </c>
    </row>
    <row r="48" spans="1:61" s="528" customFormat="1" ht="15.75">
      <c r="B48" s="531"/>
      <c r="C48" s="531"/>
      <c r="D48" s="531"/>
      <c r="E48" s="531"/>
      <c r="F48" s="531"/>
      <c r="G48" s="531"/>
      <c r="H48" s="531"/>
      <c r="I48" s="531"/>
      <c r="J48" s="531"/>
      <c r="K48" s="531"/>
      <c r="L48" s="531"/>
      <c r="M48" s="531"/>
      <c r="N48" s="531"/>
      <c r="O48" s="531"/>
      <c r="P48" s="531"/>
      <c r="Q48" s="531"/>
      <c r="R48" s="531"/>
      <c r="S48" s="540"/>
      <c r="T48" s="541"/>
      <c r="U48" s="542"/>
      <c r="V48" s="542"/>
      <c r="W48" s="542"/>
      <c r="X48" s="542"/>
      <c r="Y48" s="542"/>
      <c r="Z48" s="542"/>
      <c r="AA48" s="542"/>
      <c r="AB48" s="542"/>
      <c r="AC48" s="542"/>
      <c r="AD48" s="542"/>
      <c r="AE48" s="542"/>
      <c r="AF48" s="542"/>
      <c r="AG48" s="542"/>
      <c r="AH48" s="542"/>
      <c r="AI48" s="542"/>
      <c r="AJ48" s="542"/>
      <c r="AK48" s="542"/>
      <c r="AL48" s="542"/>
      <c r="AM48" s="542"/>
      <c r="AN48" s="542"/>
      <c r="AO48" s="542"/>
      <c r="AP48" s="542"/>
      <c r="AQ48" s="542"/>
      <c r="AR48" s="542"/>
      <c r="AS48" s="542"/>
      <c r="AT48" s="542"/>
      <c r="AU48" s="542"/>
      <c r="AV48" s="542"/>
      <c r="AW48" s="542"/>
      <c r="AX48" s="542"/>
      <c r="AY48" s="542"/>
      <c r="AZ48" s="542"/>
      <c r="BA48" s="542"/>
      <c r="BB48" s="542"/>
      <c r="BC48" s="542"/>
      <c r="BD48" s="542"/>
      <c r="BE48" s="542"/>
      <c r="BF48" s="542"/>
      <c r="BG48" s="542"/>
      <c r="BH48" s="542"/>
      <c r="BI48" s="542"/>
    </row>
    <row r="49" spans="1:20" ht="15.75">
      <c r="A49" s="506"/>
      <c r="B49" s="506"/>
      <c r="C49" s="506"/>
      <c r="D49" s="506"/>
      <c r="E49" s="506"/>
      <c r="F49" s="506"/>
      <c r="G49" s="506"/>
      <c r="H49" s="506"/>
      <c r="I49" s="508"/>
      <c r="J49" s="508"/>
      <c r="K49" s="508"/>
      <c r="L49" s="508"/>
      <c r="M49" s="533"/>
      <c r="N49" s="534"/>
      <c r="O49" s="534"/>
      <c r="P49" s="534"/>
      <c r="Q49" s="534"/>
      <c r="R49" s="534"/>
      <c r="S49" s="534"/>
      <c r="T49" s="543"/>
    </row>
    <row r="50" spans="1:20" ht="15.75">
      <c r="A50" s="506"/>
      <c r="B50" s="506"/>
      <c r="C50" s="506"/>
      <c r="D50" s="506"/>
      <c r="E50" s="506"/>
      <c r="F50" s="506"/>
      <c r="G50" s="506"/>
      <c r="H50" s="506"/>
      <c r="I50" s="508"/>
      <c r="J50" s="508"/>
      <c r="K50" s="508"/>
      <c r="L50" s="508"/>
      <c r="M50" s="533"/>
      <c r="N50" s="533"/>
      <c r="O50" s="533"/>
      <c r="P50" s="533"/>
      <c r="Q50" s="533"/>
    </row>
    <row r="51" spans="1:20" ht="15.75">
      <c r="A51" s="532"/>
    </row>
  </sheetData>
  <mergeCells count="19">
    <mergeCell ref="Q3:S6"/>
    <mergeCell ref="B4:D4"/>
    <mergeCell ref="E4:G4"/>
    <mergeCell ref="H4:J4"/>
    <mergeCell ref="K4:M4"/>
    <mergeCell ref="N4:P4"/>
    <mergeCell ref="A1:S1"/>
    <mergeCell ref="E2:S2"/>
    <mergeCell ref="B3:D3"/>
    <mergeCell ref="E3:G3"/>
    <mergeCell ref="H3:J3"/>
    <mergeCell ref="K3:M3"/>
    <mergeCell ref="N3:P3"/>
    <mergeCell ref="A2:A7"/>
    <mergeCell ref="B5:D6"/>
    <mergeCell ref="E5:G6"/>
    <mergeCell ref="H5:J6"/>
    <mergeCell ref="K5:M6"/>
    <mergeCell ref="N5:P6"/>
  </mergeCells>
  <conditionalFormatting sqref="Q40:S40">
    <cfRule type="cellIs" dxfId="0" priority="1" operator="greaterThan">
      <formula>$Q$42</formula>
    </cfRule>
  </conditionalFormatting>
  <pageMargins left="0.70866141732283505" right="0.70866141732283505" top="0.74803149606299202" bottom="0.74803149606299202" header="0.31496062992126" footer="0.31496062992126"/>
  <pageSetup paperSize="9" scale="6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5"/>
  <sheetViews>
    <sheetView workbookViewId="0">
      <selection activeCell="I10" sqref="I10"/>
    </sheetView>
  </sheetViews>
  <sheetFormatPr defaultRowHeight="12.75"/>
  <cols>
    <col min="1" max="1" width="39.140625" style="501" customWidth="1"/>
    <col min="2" max="2" width="7.85546875" style="501" customWidth="1"/>
    <col min="3" max="3" width="7.7109375" style="501" customWidth="1"/>
    <col min="4" max="4" width="6.140625" style="501" customWidth="1"/>
    <col min="5" max="5" width="7.85546875" style="501" customWidth="1"/>
    <col min="6" max="6" width="7.42578125" style="501" customWidth="1"/>
    <col min="7" max="7" width="5.140625" style="501" customWidth="1"/>
    <col min="8" max="8" width="7.5703125" style="501" customWidth="1"/>
    <col min="9" max="9" width="7.7109375" style="501" customWidth="1"/>
    <col min="10" max="10" width="5.28515625" style="501" customWidth="1"/>
    <col min="11" max="11" width="7.140625" style="501" customWidth="1"/>
    <col min="12" max="12" width="7.28515625" style="501" customWidth="1"/>
    <col min="13" max="13" width="5.42578125" style="501" customWidth="1"/>
    <col min="14" max="14" width="7.7109375" style="501" customWidth="1"/>
    <col min="15" max="15" width="8.28515625" style="501" customWidth="1"/>
    <col min="16" max="16" width="5.42578125" style="501" customWidth="1"/>
    <col min="17" max="17" width="7.5703125" style="501" customWidth="1"/>
    <col min="18" max="18" width="7.42578125" style="501" customWidth="1"/>
    <col min="19" max="19" width="6.5703125" style="501" customWidth="1"/>
    <col min="20" max="124" width="9.140625" style="502"/>
    <col min="125" max="256" width="9.140625" style="501"/>
    <col min="257" max="257" width="39.140625" style="501" customWidth="1"/>
    <col min="258" max="258" width="6.7109375" style="501" customWidth="1"/>
    <col min="259" max="259" width="7.7109375" style="501" customWidth="1"/>
    <col min="260" max="260" width="4.5703125" style="501" customWidth="1"/>
    <col min="261" max="261" width="6.7109375" style="501" customWidth="1"/>
    <col min="262" max="262" width="7.42578125" style="501" customWidth="1"/>
    <col min="263" max="263" width="5.140625" style="501" customWidth="1"/>
    <col min="264" max="264" width="6.5703125" style="501" customWidth="1"/>
    <col min="265" max="265" width="7.7109375" style="501" customWidth="1"/>
    <col min="266" max="266" width="5.28515625" style="501" customWidth="1"/>
    <col min="267" max="267" width="6.28515625" style="501" customWidth="1"/>
    <col min="268" max="268" width="7.28515625" style="501" customWidth="1"/>
    <col min="269" max="269" width="5.42578125" style="501" customWidth="1"/>
    <col min="270" max="270" width="6.7109375" style="501" customWidth="1"/>
    <col min="271" max="271" width="8.28515625" style="501" customWidth="1"/>
    <col min="272" max="272" width="5.42578125" style="501" customWidth="1"/>
    <col min="273" max="273" width="6.5703125" style="501" customWidth="1"/>
    <col min="274" max="274" width="7.42578125" style="501" customWidth="1"/>
    <col min="275" max="275" width="5.140625" style="501" customWidth="1"/>
    <col min="276" max="512" width="9.140625" style="501"/>
    <col min="513" max="513" width="39.140625" style="501" customWidth="1"/>
    <col min="514" max="514" width="6.7109375" style="501" customWidth="1"/>
    <col min="515" max="515" width="7.7109375" style="501" customWidth="1"/>
    <col min="516" max="516" width="4.5703125" style="501" customWidth="1"/>
    <col min="517" max="517" width="6.7109375" style="501" customWidth="1"/>
    <col min="518" max="518" width="7.42578125" style="501" customWidth="1"/>
    <col min="519" max="519" width="5.140625" style="501" customWidth="1"/>
    <col min="520" max="520" width="6.5703125" style="501" customWidth="1"/>
    <col min="521" max="521" width="7.7109375" style="501" customWidth="1"/>
    <col min="522" max="522" width="5.28515625" style="501" customWidth="1"/>
    <col min="523" max="523" width="6.28515625" style="501" customWidth="1"/>
    <col min="524" max="524" width="7.28515625" style="501" customWidth="1"/>
    <col min="525" max="525" width="5.42578125" style="501" customWidth="1"/>
    <col min="526" max="526" width="6.7109375" style="501" customWidth="1"/>
    <col min="527" max="527" width="8.28515625" style="501" customWidth="1"/>
    <col min="528" max="528" width="5.42578125" style="501" customWidth="1"/>
    <col min="529" max="529" width="6.5703125" style="501" customWidth="1"/>
    <col min="530" max="530" width="7.42578125" style="501" customWidth="1"/>
    <col min="531" max="531" width="5.140625" style="501" customWidth="1"/>
    <col min="532" max="768" width="9.140625" style="501"/>
    <col min="769" max="769" width="39.140625" style="501" customWidth="1"/>
    <col min="770" max="770" width="6.7109375" style="501" customWidth="1"/>
    <col min="771" max="771" width="7.7109375" style="501" customWidth="1"/>
    <col min="772" max="772" width="4.5703125" style="501" customWidth="1"/>
    <col min="773" max="773" width="6.7109375" style="501" customWidth="1"/>
    <col min="774" max="774" width="7.42578125" style="501" customWidth="1"/>
    <col min="775" max="775" width="5.140625" style="501" customWidth="1"/>
    <col min="776" max="776" width="6.5703125" style="501" customWidth="1"/>
    <col min="777" max="777" width="7.7109375" style="501" customWidth="1"/>
    <col min="778" max="778" width="5.28515625" style="501" customWidth="1"/>
    <col min="779" max="779" width="6.28515625" style="501" customWidth="1"/>
    <col min="780" max="780" width="7.28515625" style="501" customWidth="1"/>
    <col min="781" max="781" width="5.42578125" style="501" customWidth="1"/>
    <col min="782" max="782" width="6.7109375" style="501" customWidth="1"/>
    <col min="783" max="783" width="8.28515625" style="501" customWidth="1"/>
    <col min="784" max="784" width="5.42578125" style="501" customWidth="1"/>
    <col min="785" max="785" width="6.5703125" style="501" customWidth="1"/>
    <col min="786" max="786" width="7.42578125" style="501" customWidth="1"/>
    <col min="787" max="787" width="5.140625" style="501" customWidth="1"/>
    <col min="788" max="1024" width="9.140625" style="501"/>
    <col min="1025" max="1025" width="39.140625" style="501" customWidth="1"/>
    <col min="1026" max="1026" width="6.7109375" style="501" customWidth="1"/>
    <col min="1027" max="1027" width="7.7109375" style="501" customWidth="1"/>
    <col min="1028" max="1028" width="4.5703125" style="501" customWidth="1"/>
    <col min="1029" max="1029" width="6.7109375" style="501" customWidth="1"/>
    <col min="1030" max="1030" width="7.42578125" style="501" customWidth="1"/>
    <col min="1031" max="1031" width="5.140625" style="501" customWidth="1"/>
    <col min="1032" max="1032" width="6.5703125" style="501" customWidth="1"/>
    <col min="1033" max="1033" width="7.7109375" style="501" customWidth="1"/>
    <col min="1034" max="1034" width="5.28515625" style="501" customWidth="1"/>
    <col min="1035" max="1035" width="6.28515625" style="501" customWidth="1"/>
    <col min="1036" max="1036" width="7.28515625" style="501" customWidth="1"/>
    <col min="1037" max="1037" width="5.42578125" style="501" customWidth="1"/>
    <col min="1038" max="1038" width="6.7109375" style="501" customWidth="1"/>
    <col min="1039" max="1039" width="8.28515625" style="501" customWidth="1"/>
    <col min="1040" max="1040" width="5.42578125" style="501" customWidth="1"/>
    <col min="1041" max="1041" width="6.5703125" style="501" customWidth="1"/>
    <col min="1042" max="1042" width="7.42578125" style="501" customWidth="1"/>
    <col min="1043" max="1043" width="5.140625" style="501" customWidth="1"/>
    <col min="1044" max="1280" width="9.140625" style="501"/>
    <col min="1281" max="1281" width="39.140625" style="501" customWidth="1"/>
    <col min="1282" max="1282" width="6.7109375" style="501" customWidth="1"/>
    <col min="1283" max="1283" width="7.7109375" style="501" customWidth="1"/>
    <col min="1284" max="1284" width="4.5703125" style="501" customWidth="1"/>
    <col min="1285" max="1285" width="6.7109375" style="501" customWidth="1"/>
    <col min="1286" max="1286" width="7.42578125" style="501" customWidth="1"/>
    <col min="1287" max="1287" width="5.140625" style="501" customWidth="1"/>
    <col min="1288" max="1288" width="6.5703125" style="501" customWidth="1"/>
    <col min="1289" max="1289" width="7.7109375" style="501" customWidth="1"/>
    <col min="1290" max="1290" width="5.28515625" style="501" customWidth="1"/>
    <col min="1291" max="1291" width="6.28515625" style="501" customWidth="1"/>
    <col min="1292" max="1292" width="7.28515625" style="501" customWidth="1"/>
    <col min="1293" max="1293" width="5.42578125" style="501" customWidth="1"/>
    <col min="1294" max="1294" width="6.7109375" style="501" customWidth="1"/>
    <col min="1295" max="1295" width="8.28515625" style="501" customWidth="1"/>
    <col min="1296" max="1296" width="5.42578125" style="501" customWidth="1"/>
    <col min="1297" max="1297" width="6.5703125" style="501" customWidth="1"/>
    <col min="1298" max="1298" width="7.42578125" style="501" customWidth="1"/>
    <col min="1299" max="1299" width="5.140625" style="501" customWidth="1"/>
    <col min="1300" max="1536" width="9.140625" style="501"/>
    <col min="1537" max="1537" width="39.140625" style="501" customWidth="1"/>
    <col min="1538" max="1538" width="6.7109375" style="501" customWidth="1"/>
    <col min="1539" max="1539" width="7.7109375" style="501" customWidth="1"/>
    <col min="1540" max="1540" width="4.5703125" style="501" customWidth="1"/>
    <col min="1541" max="1541" width="6.7109375" style="501" customWidth="1"/>
    <col min="1542" max="1542" width="7.42578125" style="501" customWidth="1"/>
    <col min="1543" max="1543" width="5.140625" style="501" customWidth="1"/>
    <col min="1544" max="1544" width="6.5703125" style="501" customWidth="1"/>
    <col min="1545" max="1545" width="7.7109375" style="501" customWidth="1"/>
    <col min="1546" max="1546" width="5.28515625" style="501" customWidth="1"/>
    <col min="1547" max="1547" width="6.28515625" style="501" customWidth="1"/>
    <col min="1548" max="1548" width="7.28515625" style="501" customWidth="1"/>
    <col min="1549" max="1549" width="5.42578125" style="501" customWidth="1"/>
    <col min="1550" max="1550" width="6.7109375" style="501" customWidth="1"/>
    <col min="1551" max="1551" width="8.28515625" style="501" customWidth="1"/>
    <col min="1552" max="1552" width="5.42578125" style="501" customWidth="1"/>
    <col min="1553" max="1553" width="6.5703125" style="501" customWidth="1"/>
    <col min="1554" max="1554" width="7.42578125" style="501" customWidth="1"/>
    <col min="1555" max="1555" width="5.140625" style="501" customWidth="1"/>
    <col min="1556" max="1792" width="9.140625" style="501"/>
    <col min="1793" max="1793" width="39.140625" style="501" customWidth="1"/>
    <col min="1794" max="1794" width="6.7109375" style="501" customWidth="1"/>
    <col min="1795" max="1795" width="7.7109375" style="501" customWidth="1"/>
    <col min="1796" max="1796" width="4.5703125" style="501" customWidth="1"/>
    <col min="1797" max="1797" width="6.7109375" style="501" customWidth="1"/>
    <col min="1798" max="1798" width="7.42578125" style="501" customWidth="1"/>
    <col min="1799" max="1799" width="5.140625" style="501" customWidth="1"/>
    <col min="1800" max="1800" width="6.5703125" style="501" customWidth="1"/>
    <col min="1801" max="1801" width="7.7109375" style="501" customWidth="1"/>
    <col min="1802" max="1802" width="5.28515625" style="501" customWidth="1"/>
    <col min="1803" max="1803" width="6.28515625" style="501" customWidth="1"/>
    <col min="1804" max="1804" width="7.28515625" style="501" customWidth="1"/>
    <col min="1805" max="1805" width="5.42578125" style="501" customWidth="1"/>
    <col min="1806" max="1806" width="6.7109375" style="501" customWidth="1"/>
    <col min="1807" max="1807" width="8.28515625" style="501" customWidth="1"/>
    <col min="1808" max="1808" width="5.42578125" style="501" customWidth="1"/>
    <col min="1809" max="1809" width="6.5703125" style="501" customWidth="1"/>
    <col min="1810" max="1810" width="7.42578125" style="501" customWidth="1"/>
    <col min="1811" max="1811" width="5.140625" style="501" customWidth="1"/>
    <col min="1812" max="2048" width="9.140625" style="501"/>
    <col min="2049" max="2049" width="39.140625" style="501" customWidth="1"/>
    <col min="2050" max="2050" width="6.7109375" style="501" customWidth="1"/>
    <col min="2051" max="2051" width="7.7109375" style="501" customWidth="1"/>
    <col min="2052" max="2052" width="4.5703125" style="501" customWidth="1"/>
    <col min="2053" max="2053" width="6.7109375" style="501" customWidth="1"/>
    <col min="2054" max="2054" width="7.42578125" style="501" customWidth="1"/>
    <col min="2055" max="2055" width="5.140625" style="501" customWidth="1"/>
    <col min="2056" max="2056" width="6.5703125" style="501" customWidth="1"/>
    <col min="2057" max="2057" width="7.7109375" style="501" customWidth="1"/>
    <col min="2058" max="2058" width="5.28515625" style="501" customWidth="1"/>
    <col min="2059" max="2059" width="6.28515625" style="501" customWidth="1"/>
    <col min="2060" max="2060" width="7.28515625" style="501" customWidth="1"/>
    <col min="2061" max="2061" width="5.42578125" style="501" customWidth="1"/>
    <col min="2062" max="2062" width="6.7109375" style="501" customWidth="1"/>
    <col min="2063" max="2063" width="8.28515625" style="501" customWidth="1"/>
    <col min="2064" max="2064" width="5.42578125" style="501" customWidth="1"/>
    <col min="2065" max="2065" width="6.5703125" style="501" customWidth="1"/>
    <col min="2066" max="2066" width="7.42578125" style="501" customWidth="1"/>
    <col min="2067" max="2067" width="5.140625" style="501" customWidth="1"/>
    <col min="2068" max="2304" width="9.140625" style="501"/>
    <col min="2305" max="2305" width="39.140625" style="501" customWidth="1"/>
    <col min="2306" max="2306" width="6.7109375" style="501" customWidth="1"/>
    <col min="2307" max="2307" width="7.7109375" style="501" customWidth="1"/>
    <col min="2308" max="2308" width="4.5703125" style="501" customWidth="1"/>
    <col min="2309" max="2309" width="6.7109375" style="501" customWidth="1"/>
    <col min="2310" max="2310" width="7.42578125" style="501" customWidth="1"/>
    <col min="2311" max="2311" width="5.140625" style="501" customWidth="1"/>
    <col min="2312" max="2312" width="6.5703125" style="501" customWidth="1"/>
    <col min="2313" max="2313" width="7.7109375" style="501" customWidth="1"/>
    <col min="2314" max="2314" width="5.28515625" style="501" customWidth="1"/>
    <col min="2315" max="2315" width="6.28515625" style="501" customWidth="1"/>
    <col min="2316" max="2316" width="7.28515625" style="501" customWidth="1"/>
    <col min="2317" max="2317" width="5.42578125" style="501" customWidth="1"/>
    <col min="2318" max="2318" width="6.7109375" style="501" customWidth="1"/>
    <col min="2319" max="2319" width="8.28515625" style="501" customWidth="1"/>
    <col min="2320" max="2320" width="5.42578125" style="501" customWidth="1"/>
    <col min="2321" max="2321" width="6.5703125" style="501" customWidth="1"/>
    <col min="2322" max="2322" width="7.42578125" style="501" customWidth="1"/>
    <col min="2323" max="2323" width="5.140625" style="501" customWidth="1"/>
    <col min="2324" max="2560" width="9.140625" style="501"/>
    <col min="2561" max="2561" width="39.140625" style="501" customWidth="1"/>
    <col min="2562" max="2562" width="6.7109375" style="501" customWidth="1"/>
    <col min="2563" max="2563" width="7.7109375" style="501" customWidth="1"/>
    <col min="2564" max="2564" width="4.5703125" style="501" customWidth="1"/>
    <col min="2565" max="2565" width="6.7109375" style="501" customWidth="1"/>
    <col min="2566" max="2566" width="7.42578125" style="501" customWidth="1"/>
    <col min="2567" max="2567" width="5.140625" style="501" customWidth="1"/>
    <col min="2568" max="2568" width="6.5703125" style="501" customWidth="1"/>
    <col min="2569" max="2569" width="7.7109375" style="501" customWidth="1"/>
    <col min="2570" max="2570" width="5.28515625" style="501" customWidth="1"/>
    <col min="2571" max="2571" width="6.28515625" style="501" customWidth="1"/>
    <col min="2572" max="2572" width="7.28515625" style="501" customWidth="1"/>
    <col min="2573" max="2573" width="5.42578125" style="501" customWidth="1"/>
    <col min="2574" max="2574" width="6.7109375" style="501" customWidth="1"/>
    <col min="2575" max="2575" width="8.28515625" style="501" customWidth="1"/>
    <col min="2576" max="2576" width="5.42578125" style="501" customWidth="1"/>
    <col min="2577" max="2577" width="6.5703125" style="501" customWidth="1"/>
    <col min="2578" max="2578" width="7.42578125" style="501" customWidth="1"/>
    <col min="2579" max="2579" width="5.140625" style="501" customWidth="1"/>
    <col min="2580" max="2816" width="9.140625" style="501"/>
    <col min="2817" max="2817" width="39.140625" style="501" customWidth="1"/>
    <col min="2818" max="2818" width="6.7109375" style="501" customWidth="1"/>
    <col min="2819" max="2819" width="7.7109375" style="501" customWidth="1"/>
    <col min="2820" max="2820" width="4.5703125" style="501" customWidth="1"/>
    <col min="2821" max="2821" width="6.7109375" style="501" customWidth="1"/>
    <col min="2822" max="2822" width="7.42578125" style="501" customWidth="1"/>
    <col min="2823" max="2823" width="5.140625" style="501" customWidth="1"/>
    <col min="2824" max="2824" width="6.5703125" style="501" customWidth="1"/>
    <col min="2825" max="2825" width="7.7109375" style="501" customWidth="1"/>
    <col min="2826" max="2826" width="5.28515625" style="501" customWidth="1"/>
    <col min="2827" max="2827" width="6.28515625" style="501" customWidth="1"/>
    <col min="2828" max="2828" width="7.28515625" style="501" customWidth="1"/>
    <col min="2829" max="2829" width="5.42578125" style="501" customWidth="1"/>
    <col min="2830" max="2830" width="6.7109375" style="501" customWidth="1"/>
    <col min="2831" max="2831" width="8.28515625" style="501" customWidth="1"/>
    <col min="2832" max="2832" width="5.42578125" style="501" customWidth="1"/>
    <col min="2833" max="2833" width="6.5703125" style="501" customWidth="1"/>
    <col min="2834" max="2834" width="7.42578125" style="501" customWidth="1"/>
    <col min="2835" max="2835" width="5.140625" style="501" customWidth="1"/>
    <col min="2836" max="3072" width="9.140625" style="501"/>
    <col min="3073" max="3073" width="39.140625" style="501" customWidth="1"/>
    <col min="3074" max="3074" width="6.7109375" style="501" customWidth="1"/>
    <col min="3075" max="3075" width="7.7109375" style="501" customWidth="1"/>
    <col min="3076" max="3076" width="4.5703125" style="501" customWidth="1"/>
    <col min="3077" max="3077" width="6.7109375" style="501" customWidth="1"/>
    <col min="3078" max="3078" width="7.42578125" style="501" customWidth="1"/>
    <col min="3079" max="3079" width="5.140625" style="501" customWidth="1"/>
    <col min="3080" max="3080" width="6.5703125" style="501" customWidth="1"/>
    <col min="3081" max="3081" width="7.7109375" style="501" customWidth="1"/>
    <col min="3082" max="3082" width="5.28515625" style="501" customWidth="1"/>
    <col min="3083" max="3083" width="6.28515625" style="501" customWidth="1"/>
    <col min="3084" max="3084" width="7.28515625" style="501" customWidth="1"/>
    <col min="3085" max="3085" width="5.42578125" style="501" customWidth="1"/>
    <col min="3086" max="3086" width="6.7109375" style="501" customWidth="1"/>
    <col min="3087" max="3087" width="8.28515625" style="501" customWidth="1"/>
    <col min="3088" max="3088" width="5.42578125" style="501" customWidth="1"/>
    <col min="3089" max="3089" width="6.5703125" style="501" customWidth="1"/>
    <col min="3090" max="3090" width="7.42578125" style="501" customWidth="1"/>
    <col min="3091" max="3091" width="5.140625" style="501" customWidth="1"/>
    <col min="3092" max="3328" width="9.140625" style="501"/>
    <col min="3329" max="3329" width="39.140625" style="501" customWidth="1"/>
    <col min="3330" max="3330" width="6.7109375" style="501" customWidth="1"/>
    <col min="3331" max="3331" width="7.7109375" style="501" customWidth="1"/>
    <col min="3332" max="3332" width="4.5703125" style="501" customWidth="1"/>
    <col min="3333" max="3333" width="6.7109375" style="501" customWidth="1"/>
    <col min="3334" max="3334" width="7.42578125" style="501" customWidth="1"/>
    <col min="3335" max="3335" width="5.140625" style="501" customWidth="1"/>
    <col min="3336" max="3336" width="6.5703125" style="501" customWidth="1"/>
    <col min="3337" max="3337" width="7.7109375" style="501" customWidth="1"/>
    <col min="3338" max="3338" width="5.28515625" style="501" customWidth="1"/>
    <col min="3339" max="3339" width="6.28515625" style="501" customWidth="1"/>
    <col min="3340" max="3340" width="7.28515625" style="501" customWidth="1"/>
    <col min="3341" max="3341" width="5.42578125" style="501" customWidth="1"/>
    <col min="3342" max="3342" width="6.7109375" style="501" customWidth="1"/>
    <col min="3343" max="3343" width="8.28515625" style="501" customWidth="1"/>
    <col min="3344" max="3344" width="5.42578125" style="501" customWidth="1"/>
    <col min="3345" max="3345" width="6.5703125" style="501" customWidth="1"/>
    <col min="3346" max="3346" width="7.42578125" style="501" customWidth="1"/>
    <col min="3347" max="3347" width="5.140625" style="501" customWidth="1"/>
    <col min="3348" max="3584" width="9.140625" style="501"/>
    <col min="3585" max="3585" width="39.140625" style="501" customWidth="1"/>
    <col min="3586" max="3586" width="6.7109375" style="501" customWidth="1"/>
    <col min="3587" max="3587" width="7.7109375" style="501" customWidth="1"/>
    <col min="3588" max="3588" width="4.5703125" style="501" customWidth="1"/>
    <col min="3589" max="3589" width="6.7109375" style="501" customWidth="1"/>
    <col min="3590" max="3590" width="7.42578125" style="501" customWidth="1"/>
    <col min="3591" max="3591" width="5.140625" style="501" customWidth="1"/>
    <col min="3592" max="3592" width="6.5703125" style="501" customWidth="1"/>
    <col min="3593" max="3593" width="7.7109375" style="501" customWidth="1"/>
    <col min="3594" max="3594" width="5.28515625" style="501" customWidth="1"/>
    <col min="3595" max="3595" width="6.28515625" style="501" customWidth="1"/>
    <col min="3596" max="3596" width="7.28515625" style="501" customWidth="1"/>
    <col min="3597" max="3597" width="5.42578125" style="501" customWidth="1"/>
    <col min="3598" max="3598" width="6.7109375" style="501" customWidth="1"/>
    <col min="3599" max="3599" width="8.28515625" style="501" customWidth="1"/>
    <col min="3600" max="3600" width="5.42578125" style="501" customWidth="1"/>
    <col min="3601" max="3601" width="6.5703125" style="501" customWidth="1"/>
    <col min="3602" max="3602" width="7.42578125" style="501" customWidth="1"/>
    <col min="3603" max="3603" width="5.140625" style="501" customWidth="1"/>
    <col min="3604" max="3840" width="9.140625" style="501"/>
    <col min="3841" max="3841" width="39.140625" style="501" customWidth="1"/>
    <col min="3842" max="3842" width="6.7109375" style="501" customWidth="1"/>
    <col min="3843" max="3843" width="7.7109375" style="501" customWidth="1"/>
    <col min="3844" max="3844" width="4.5703125" style="501" customWidth="1"/>
    <col min="3845" max="3845" width="6.7109375" style="501" customWidth="1"/>
    <col min="3846" max="3846" width="7.42578125" style="501" customWidth="1"/>
    <col min="3847" max="3847" width="5.140625" style="501" customWidth="1"/>
    <col min="3848" max="3848" width="6.5703125" style="501" customWidth="1"/>
    <col min="3849" max="3849" width="7.7109375" style="501" customWidth="1"/>
    <col min="3850" max="3850" width="5.28515625" style="501" customWidth="1"/>
    <col min="3851" max="3851" width="6.28515625" style="501" customWidth="1"/>
    <col min="3852" max="3852" width="7.28515625" style="501" customWidth="1"/>
    <col min="3853" max="3853" width="5.42578125" style="501" customWidth="1"/>
    <col min="3854" max="3854" width="6.7109375" style="501" customWidth="1"/>
    <col min="3855" max="3855" width="8.28515625" style="501" customWidth="1"/>
    <col min="3856" max="3856" width="5.42578125" style="501" customWidth="1"/>
    <col min="3857" max="3857" width="6.5703125" style="501" customWidth="1"/>
    <col min="3858" max="3858" width="7.42578125" style="501" customWidth="1"/>
    <col min="3859" max="3859" width="5.140625" style="501" customWidth="1"/>
    <col min="3860" max="4096" width="9.140625" style="501"/>
    <col min="4097" max="4097" width="39.140625" style="501" customWidth="1"/>
    <col min="4098" max="4098" width="6.7109375" style="501" customWidth="1"/>
    <col min="4099" max="4099" width="7.7109375" style="501" customWidth="1"/>
    <col min="4100" max="4100" width="4.5703125" style="501" customWidth="1"/>
    <col min="4101" max="4101" width="6.7109375" style="501" customWidth="1"/>
    <col min="4102" max="4102" width="7.42578125" style="501" customWidth="1"/>
    <col min="4103" max="4103" width="5.140625" style="501" customWidth="1"/>
    <col min="4104" max="4104" width="6.5703125" style="501" customWidth="1"/>
    <col min="4105" max="4105" width="7.7109375" style="501" customWidth="1"/>
    <col min="4106" max="4106" width="5.28515625" style="501" customWidth="1"/>
    <col min="4107" max="4107" width="6.28515625" style="501" customWidth="1"/>
    <col min="4108" max="4108" width="7.28515625" style="501" customWidth="1"/>
    <col min="4109" max="4109" width="5.42578125" style="501" customWidth="1"/>
    <col min="4110" max="4110" width="6.7109375" style="501" customWidth="1"/>
    <col min="4111" max="4111" width="8.28515625" style="501" customWidth="1"/>
    <col min="4112" max="4112" width="5.42578125" style="501" customWidth="1"/>
    <col min="4113" max="4113" width="6.5703125" style="501" customWidth="1"/>
    <col min="4114" max="4114" width="7.42578125" style="501" customWidth="1"/>
    <col min="4115" max="4115" width="5.140625" style="501" customWidth="1"/>
    <col min="4116" max="4352" width="9.140625" style="501"/>
    <col min="4353" max="4353" width="39.140625" style="501" customWidth="1"/>
    <col min="4354" max="4354" width="6.7109375" style="501" customWidth="1"/>
    <col min="4355" max="4355" width="7.7109375" style="501" customWidth="1"/>
    <col min="4356" max="4356" width="4.5703125" style="501" customWidth="1"/>
    <col min="4357" max="4357" width="6.7109375" style="501" customWidth="1"/>
    <col min="4358" max="4358" width="7.42578125" style="501" customWidth="1"/>
    <col min="4359" max="4359" width="5.140625" style="501" customWidth="1"/>
    <col min="4360" max="4360" width="6.5703125" style="501" customWidth="1"/>
    <col min="4361" max="4361" width="7.7109375" style="501" customWidth="1"/>
    <col min="4362" max="4362" width="5.28515625" style="501" customWidth="1"/>
    <col min="4363" max="4363" width="6.28515625" style="501" customWidth="1"/>
    <col min="4364" max="4364" width="7.28515625" style="501" customWidth="1"/>
    <col min="4365" max="4365" width="5.42578125" style="501" customWidth="1"/>
    <col min="4366" max="4366" width="6.7109375" style="501" customWidth="1"/>
    <col min="4367" max="4367" width="8.28515625" style="501" customWidth="1"/>
    <col min="4368" max="4368" width="5.42578125" style="501" customWidth="1"/>
    <col min="4369" max="4369" width="6.5703125" style="501" customWidth="1"/>
    <col min="4370" max="4370" width="7.42578125" style="501" customWidth="1"/>
    <col min="4371" max="4371" width="5.140625" style="501" customWidth="1"/>
    <col min="4372" max="4608" width="9.140625" style="501"/>
    <col min="4609" max="4609" width="39.140625" style="501" customWidth="1"/>
    <col min="4610" max="4610" width="6.7109375" style="501" customWidth="1"/>
    <col min="4611" max="4611" width="7.7109375" style="501" customWidth="1"/>
    <col min="4612" max="4612" width="4.5703125" style="501" customWidth="1"/>
    <col min="4613" max="4613" width="6.7109375" style="501" customWidth="1"/>
    <col min="4614" max="4614" width="7.42578125" style="501" customWidth="1"/>
    <col min="4615" max="4615" width="5.140625" style="501" customWidth="1"/>
    <col min="4616" max="4616" width="6.5703125" style="501" customWidth="1"/>
    <col min="4617" max="4617" width="7.7109375" style="501" customWidth="1"/>
    <col min="4618" max="4618" width="5.28515625" style="501" customWidth="1"/>
    <col min="4619" max="4619" width="6.28515625" style="501" customWidth="1"/>
    <col min="4620" max="4620" width="7.28515625" style="501" customWidth="1"/>
    <col min="4621" max="4621" width="5.42578125" style="501" customWidth="1"/>
    <col min="4622" max="4622" width="6.7109375" style="501" customWidth="1"/>
    <col min="4623" max="4623" width="8.28515625" style="501" customWidth="1"/>
    <col min="4624" max="4624" width="5.42578125" style="501" customWidth="1"/>
    <col min="4625" max="4625" width="6.5703125" style="501" customWidth="1"/>
    <col min="4626" max="4626" width="7.42578125" style="501" customWidth="1"/>
    <col min="4627" max="4627" width="5.140625" style="501" customWidth="1"/>
    <col min="4628" max="4864" width="9.140625" style="501"/>
    <col min="4865" max="4865" width="39.140625" style="501" customWidth="1"/>
    <col min="4866" max="4866" width="6.7109375" style="501" customWidth="1"/>
    <col min="4867" max="4867" width="7.7109375" style="501" customWidth="1"/>
    <col min="4868" max="4868" width="4.5703125" style="501" customWidth="1"/>
    <col min="4869" max="4869" width="6.7109375" style="501" customWidth="1"/>
    <col min="4870" max="4870" width="7.42578125" style="501" customWidth="1"/>
    <col min="4871" max="4871" width="5.140625" style="501" customWidth="1"/>
    <col min="4872" max="4872" width="6.5703125" style="501" customWidth="1"/>
    <col min="4873" max="4873" width="7.7109375" style="501" customWidth="1"/>
    <col min="4874" max="4874" width="5.28515625" style="501" customWidth="1"/>
    <col min="4875" max="4875" width="6.28515625" style="501" customWidth="1"/>
    <col min="4876" max="4876" width="7.28515625" style="501" customWidth="1"/>
    <col min="4877" max="4877" width="5.42578125" style="501" customWidth="1"/>
    <col min="4878" max="4878" width="6.7109375" style="501" customWidth="1"/>
    <col min="4879" max="4879" width="8.28515625" style="501" customWidth="1"/>
    <col min="4880" max="4880" width="5.42578125" style="501" customWidth="1"/>
    <col min="4881" max="4881" width="6.5703125" style="501" customWidth="1"/>
    <col min="4882" max="4882" width="7.42578125" style="501" customWidth="1"/>
    <col min="4883" max="4883" width="5.140625" style="501" customWidth="1"/>
    <col min="4884" max="5120" width="9.140625" style="501"/>
    <col min="5121" max="5121" width="39.140625" style="501" customWidth="1"/>
    <col min="5122" max="5122" width="6.7109375" style="501" customWidth="1"/>
    <col min="5123" max="5123" width="7.7109375" style="501" customWidth="1"/>
    <col min="5124" max="5124" width="4.5703125" style="501" customWidth="1"/>
    <col min="5125" max="5125" width="6.7109375" style="501" customWidth="1"/>
    <col min="5126" max="5126" width="7.42578125" style="501" customWidth="1"/>
    <col min="5127" max="5127" width="5.140625" style="501" customWidth="1"/>
    <col min="5128" max="5128" width="6.5703125" style="501" customWidth="1"/>
    <col min="5129" max="5129" width="7.7109375" style="501" customWidth="1"/>
    <col min="5130" max="5130" width="5.28515625" style="501" customWidth="1"/>
    <col min="5131" max="5131" width="6.28515625" style="501" customWidth="1"/>
    <col min="5132" max="5132" width="7.28515625" style="501" customWidth="1"/>
    <col min="5133" max="5133" width="5.42578125" style="501" customWidth="1"/>
    <col min="5134" max="5134" width="6.7109375" style="501" customWidth="1"/>
    <col min="5135" max="5135" width="8.28515625" style="501" customWidth="1"/>
    <col min="5136" max="5136" width="5.42578125" style="501" customWidth="1"/>
    <col min="5137" max="5137" width="6.5703125" style="501" customWidth="1"/>
    <col min="5138" max="5138" width="7.42578125" style="501" customWidth="1"/>
    <col min="5139" max="5139" width="5.140625" style="501" customWidth="1"/>
    <col min="5140" max="5376" width="9.140625" style="501"/>
    <col min="5377" max="5377" width="39.140625" style="501" customWidth="1"/>
    <col min="5378" max="5378" width="6.7109375" style="501" customWidth="1"/>
    <col min="5379" max="5379" width="7.7109375" style="501" customWidth="1"/>
    <col min="5380" max="5380" width="4.5703125" style="501" customWidth="1"/>
    <col min="5381" max="5381" width="6.7109375" style="501" customWidth="1"/>
    <col min="5382" max="5382" width="7.42578125" style="501" customWidth="1"/>
    <col min="5383" max="5383" width="5.140625" style="501" customWidth="1"/>
    <col min="5384" max="5384" width="6.5703125" style="501" customWidth="1"/>
    <col min="5385" max="5385" width="7.7109375" style="501" customWidth="1"/>
    <col min="5386" max="5386" width="5.28515625" style="501" customWidth="1"/>
    <col min="5387" max="5387" width="6.28515625" style="501" customWidth="1"/>
    <col min="5388" max="5388" width="7.28515625" style="501" customWidth="1"/>
    <col min="5389" max="5389" width="5.42578125" style="501" customWidth="1"/>
    <col min="5390" max="5390" width="6.7109375" style="501" customWidth="1"/>
    <col min="5391" max="5391" width="8.28515625" style="501" customWidth="1"/>
    <col min="5392" max="5392" width="5.42578125" style="501" customWidth="1"/>
    <col min="5393" max="5393" width="6.5703125" style="501" customWidth="1"/>
    <col min="5394" max="5394" width="7.42578125" style="501" customWidth="1"/>
    <col min="5395" max="5395" width="5.140625" style="501" customWidth="1"/>
    <col min="5396" max="5632" width="9.140625" style="501"/>
    <col min="5633" max="5633" width="39.140625" style="501" customWidth="1"/>
    <col min="5634" max="5634" width="6.7109375" style="501" customWidth="1"/>
    <col min="5635" max="5635" width="7.7109375" style="501" customWidth="1"/>
    <col min="5636" max="5636" width="4.5703125" style="501" customWidth="1"/>
    <col min="5637" max="5637" width="6.7109375" style="501" customWidth="1"/>
    <col min="5638" max="5638" width="7.42578125" style="501" customWidth="1"/>
    <col min="5639" max="5639" width="5.140625" style="501" customWidth="1"/>
    <col min="5640" max="5640" width="6.5703125" style="501" customWidth="1"/>
    <col min="5641" max="5641" width="7.7109375" style="501" customWidth="1"/>
    <col min="5642" max="5642" width="5.28515625" style="501" customWidth="1"/>
    <col min="5643" max="5643" width="6.28515625" style="501" customWidth="1"/>
    <col min="5644" max="5644" width="7.28515625" style="501" customWidth="1"/>
    <col min="5645" max="5645" width="5.42578125" style="501" customWidth="1"/>
    <col min="5646" max="5646" width="6.7109375" style="501" customWidth="1"/>
    <col min="5647" max="5647" width="8.28515625" style="501" customWidth="1"/>
    <col min="5648" max="5648" width="5.42578125" style="501" customWidth="1"/>
    <col min="5649" max="5649" width="6.5703125" style="501" customWidth="1"/>
    <col min="5650" max="5650" width="7.42578125" style="501" customWidth="1"/>
    <col min="5651" max="5651" width="5.140625" style="501" customWidth="1"/>
    <col min="5652" max="5888" width="9.140625" style="501"/>
    <col min="5889" max="5889" width="39.140625" style="501" customWidth="1"/>
    <col min="5890" max="5890" width="6.7109375" style="501" customWidth="1"/>
    <col min="5891" max="5891" width="7.7109375" style="501" customWidth="1"/>
    <col min="5892" max="5892" width="4.5703125" style="501" customWidth="1"/>
    <col min="5893" max="5893" width="6.7109375" style="501" customWidth="1"/>
    <col min="5894" max="5894" width="7.42578125" style="501" customWidth="1"/>
    <col min="5895" max="5895" width="5.140625" style="501" customWidth="1"/>
    <col min="5896" max="5896" width="6.5703125" style="501" customWidth="1"/>
    <col min="5897" max="5897" width="7.7109375" style="501" customWidth="1"/>
    <col min="5898" max="5898" width="5.28515625" style="501" customWidth="1"/>
    <col min="5899" max="5899" width="6.28515625" style="501" customWidth="1"/>
    <col min="5900" max="5900" width="7.28515625" style="501" customWidth="1"/>
    <col min="5901" max="5901" width="5.42578125" style="501" customWidth="1"/>
    <col min="5902" max="5902" width="6.7109375" style="501" customWidth="1"/>
    <col min="5903" max="5903" width="8.28515625" style="501" customWidth="1"/>
    <col min="5904" max="5904" width="5.42578125" style="501" customWidth="1"/>
    <col min="5905" max="5905" width="6.5703125" style="501" customWidth="1"/>
    <col min="5906" max="5906" width="7.42578125" style="501" customWidth="1"/>
    <col min="5907" max="5907" width="5.140625" style="501" customWidth="1"/>
    <col min="5908" max="6144" width="9.140625" style="501"/>
    <col min="6145" max="6145" width="39.140625" style="501" customWidth="1"/>
    <col min="6146" max="6146" width="6.7109375" style="501" customWidth="1"/>
    <col min="6147" max="6147" width="7.7109375" style="501" customWidth="1"/>
    <col min="6148" max="6148" width="4.5703125" style="501" customWidth="1"/>
    <col min="6149" max="6149" width="6.7109375" style="501" customWidth="1"/>
    <col min="6150" max="6150" width="7.42578125" style="501" customWidth="1"/>
    <col min="6151" max="6151" width="5.140625" style="501" customWidth="1"/>
    <col min="6152" max="6152" width="6.5703125" style="501" customWidth="1"/>
    <col min="6153" max="6153" width="7.7109375" style="501" customWidth="1"/>
    <col min="6154" max="6154" width="5.28515625" style="501" customWidth="1"/>
    <col min="6155" max="6155" width="6.28515625" style="501" customWidth="1"/>
    <col min="6156" max="6156" width="7.28515625" style="501" customWidth="1"/>
    <col min="6157" max="6157" width="5.42578125" style="501" customWidth="1"/>
    <col min="6158" max="6158" width="6.7109375" style="501" customWidth="1"/>
    <col min="6159" max="6159" width="8.28515625" style="501" customWidth="1"/>
    <col min="6160" max="6160" width="5.42578125" style="501" customWidth="1"/>
    <col min="6161" max="6161" width="6.5703125" style="501" customWidth="1"/>
    <col min="6162" max="6162" width="7.42578125" style="501" customWidth="1"/>
    <col min="6163" max="6163" width="5.140625" style="501" customWidth="1"/>
    <col min="6164" max="6400" width="9.140625" style="501"/>
    <col min="6401" max="6401" width="39.140625" style="501" customWidth="1"/>
    <col min="6402" max="6402" width="6.7109375" style="501" customWidth="1"/>
    <col min="6403" max="6403" width="7.7109375" style="501" customWidth="1"/>
    <col min="6404" max="6404" width="4.5703125" style="501" customWidth="1"/>
    <col min="6405" max="6405" width="6.7109375" style="501" customWidth="1"/>
    <col min="6406" max="6406" width="7.42578125" style="501" customWidth="1"/>
    <col min="6407" max="6407" width="5.140625" style="501" customWidth="1"/>
    <col min="6408" max="6408" width="6.5703125" style="501" customWidth="1"/>
    <col min="6409" max="6409" width="7.7109375" style="501" customWidth="1"/>
    <col min="6410" max="6410" width="5.28515625" style="501" customWidth="1"/>
    <col min="6411" max="6411" width="6.28515625" style="501" customWidth="1"/>
    <col min="6412" max="6412" width="7.28515625" style="501" customWidth="1"/>
    <col min="6413" max="6413" width="5.42578125" style="501" customWidth="1"/>
    <col min="6414" max="6414" width="6.7109375" style="501" customWidth="1"/>
    <col min="6415" max="6415" width="8.28515625" style="501" customWidth="1"/>
    <col min="6416" max="6416" width="5.42578125" style="501" customWidth="1"/>
    <col min="6417" max="6417" width="6.5703125" style="501" customWidth="1"/>
    <col min="6418" max="6418" width="7.42578125" style="501" customWidth="1"/>
    <col min="6419" max="6419" width="5.140625" style="501" customWidth="1"/>
    <col min="6420" max="6656" width="9.140625" style="501"/>
    <col min="6657" max="6657" width="39.140625" style="501" customWidth="1"/>
    <col min="6658" max="6658" width="6.7109375" style="501" customWidth="1"/>
    <col min="6659" max="6659" width="7.7109375" style="501" customWidth="1"/>
    <col min="6660" max="6660" width="4.5703125" style="501" customWidth="1"/>
    <col min="6661" max="6661" width="6.7109375" style="501" customWidth="1"/>
    <col min="6662" max="6662" width="7.42578125" style="501" customWidth="1"/>
    <col min="6663" max="6663" width="5.140625" style="501" customWidth="1"/>
    <col min="6664" max="6664" width="6.5703125" style="501" customWidth="1"/>
    <col min="6665" max="6665" width="7.7109375" style="501" customWidth="1"/>
    <col min="6666" max="6666" width="5.28515625" style="501" customWidth="1"/>
    <col min="6667" max="6667" width="6.28515625" style="501" customWidth="1"/>
    <col min="6668" max="6668" width="7.28515625" style="501" customWidth="1"/>
    <col min="6669" max="6669" width="5.42578125" style="501" customWidth="1"/>
    <col min="6670" max="6670" width="6.7109375" style="501" customWidth="1"/>
    <col min="6671" max="6671" width="8.28515625" style="501" customWidth="1"/>
    <col min="6672" max="6672" width="5.42578125" style="501" customWidth="1"/>
    <col min="6673" max="6673" width="6.5703125" style="501" customWidth="1"/>
    <col min="6674" max="6674" width="7.42578125" style="501" customWidth="1"/>
    <col min="6675" max="6675" width="5.140625" style="501" customWidth="1"/>
    <col min="6676" max="6912" width="9.140625" style="501"/>
    <col min="6913" max="6913" width="39.140625" style="501" customWidth="1"/>
    <col min="6914" max="6914" width="6.7109375" style="501" customWidth="1"/>
    <col min="6915" max="6915" width="7.7109375" style="501" customWidth="1"/>
    <col min="6916" max="6916" width="4.5703125" style="501" customWidth="1"/>
    <col min="6917" max="6917" width="6.7109375" style="501" customWidth="1"/>
    <col min="6918" max="6918" width="7.42578125" style="501" customWidth="1"/>
    <col min="6919" max="6919" width="5.140625" style="501" customWidth="1"/>
    <col min="6920" max="6920" width="6.5703125" style="501" customWidth="1"/>
    <col min="6921" max="6921" width="7.7109375" style="501" customWidth="1"/>
    <col min="6922" max="6922" width="5.28515625" style="501" customWidth="1"/>
    <col min="6923" max="6923" width="6.28515625" style="501" customWidth="1"/>
    <col min="6924" max="6924" width="7.28515625" style="501" customWidth="1"/>
    <col min="6925" max="6925" width="5.42578125" style="501" customWidth="1"/>
    <col min="6926" max="6926" width="6.7109375" style="501" customWidth="1"/>
    <col min="6927" max="6927" width="8.28515625" style="501" customWidth="1"/>
    <col min="6928" max="6928" width="5.42578125" style="501" customWidth="1"/>
    <col min="6929" max="6929" width="6.5703125" style="501" customWidth="1"/>
    <col min="6930" max="6930" width="7.42578125" style="501" customWidth="1"/>
    <col min="6931" max="6931" width="5.140625" style="501" customWidth="1"/>
    <col min="6932" max="7168" width="9.140625" style="501"/>
    <col min="7169" max="7169" width="39.140625" style="501" customWidth="1"/>
    <col min="7170" max="7170" width="6.7109375" style="501" customWidth="1"/>
    <col min="7171" max="7171" width="7.7109375" style="501" customWidth="1"/>
    <col min="7172" max="7172" width="4.5703125" style="501" customWidth="1"/>
    <col min="7173" max="7173" width="6.7109375" style="501" customWidth="1"/>
    <col min="7174" max="7174" width="7.42578125" style="501" customWidth="1"/>
    <col min="7175" max="7175" width="5.140625" style="501" customWidth="1"/>
    <col min="7176" max="7176" width="6.5703125" style="501" customWidth="1"/>
    <col min="7177" max="7177" width="7.7109375" style="501" customWidth="1"/>
    <col min="7178" max="7178" width="5.28515625" style="501" customWidth="1"/>
    <col min="7179" max="7179" width="6.28515625" style="501" customWidth="1"/>
    <col min="7180" max="7180" width="7.28515625" style="501" customWidth="1"/>
    <col min="7181" max="7181" width="5.42578125" style="501" customWidth="1"/>
    <col min="7182" max="7182" width="6.7109375" style="501" customWidth="1"/>
    <col min="7183" max="7183" width="8.28515625" style="501" customWidth="1"/>
    <col min="7184" max="7184" width="5.42578125" style="501" customWidth="1"/>
    <col min="7185" max="7185" width="6.5703125" style="501" customWidth="1"/>
    <col min="7186" max="7186" width="7.42578125" style="501" customWidth="1"/>
    <col min="7187" max="7187" width="5.140625" style="501" customWidth="1"/>
    <col min="7188" max="7424" width="9.140625" style="501"/>
    <col min="7425" max="7425" width="39.140625" style="501" customWidth="1"/>
    <col min="7426" max="7426" width="6.7109375" style="501" customWidth="1"/>
    <col min="7427" max="7427" width="7.7109375" style="501" customWidth="1"/>
    <col min="7428" max="7428" width="4.5703125" style="501" customWidth="1"/>
    <col min="7429" max="7429" width="6.7109375" style="501" customWidth="1"/>
    <col min="7430" max="7430" width="7.42578125" style="501" customWidth="1"/>
    <col min="7431" max="7431" width="5.140625" style="501" customWidth="1"/>
    <col min="7432" max="7432" width="6.5703125" style="501" customWidth="1"/>
    <col min="7433" max="7433" width="7.7109375" style="501" customWidth="1"/>
    <col min="7434" max="7434" width="5.28515625" style="501" customWidth="1"/>
    <col min="7435" max="7435" width="6.28515625" style="501" customWidth="1"/>
    <col min="7436" max="7436" width="7.28515625" style="501" customWidth="1"/>
    <col min="7437" max="7437" width="5.42578125" style="501" customWidth="1"/>
    <col min="7438" max="7438" width="6.7109375" style="501" customWidth="1"/>
    <col min="7439" max="7439" width="8.28515625" style="501" customWidth="1"/>
    <col min="7440" max="7440" width="5.42578125" style="501" customWidth="1"/>
    <col min="7441" max="7441" width="6.5703125" style="501" customWidth="1"/>
    <col min="7442" max="7442" width="7.42578125" style="501" customWidth="1"/>
    <col min="7443" max="7443" width="5.140625" style="501" customWidth="1"/>
    <col min="7444" max="7680" width="9.140625" style="501"/>
    <col min="7681" max="7681" width="39.140625" style="501" customWidth="1"/>
    <col min="7682" max="7682" width="6.7109375" style="501" customWidth="1"/>
    <col min="7683" max="7683" width="7.7109375" style="501" customWidth="1"/>
    <col min="7684" max="7684" width="4.5703125" style="501" customWidth="1"/>
    <col min="7685" max="7685" width="6.7109375" style="501" customWidth="1"/>
    <col min="7686" max="7686" width="7.42578125" style="501" customWidth="1"/>
    <col min="7687" max="7687" width="5.140625" style="501" customWidth="1"/>
    <col min="7688" max="7688" width="6.5703125" style="501" customWidth="1"/>
    <col min="7689" max="7689" width="7.7109375" style="501" customWidth="1"/>
    <col min="7690" max="7690" width="5.28515625" style="501" customWidth="1"/>
    <col min="7691" max="7691" width="6.28515625" style="501" customWidth="1"/>
    <col min="7692" max="7692" width="7.28515625" style="501" customWidth="1"/>
    <col min="7693" max="7693" width="5.42578125" style="501" customWidth="1"/>
    <col min="7694" max="7694" width="6.7109375" style="501" customWidth="1"/>
    <col min="7695" max="7695" width="8.28515625" style="501" customWidth="1"/>
    <col min="7696" max="7696" width="5.42578125" style="501" customWidth="1"/>
    <col min="7697" max="7697" width="6.5703125" style="501" customWidth="1"/>
    <col min="7698" max="7698" width="7.42578125" style="501" customWidth="1"/>
    <col min="7699" max="7699" width="5.140625" style="501" customWidth="1"/>
    <col min="7700" max="7936" width="9.140625" style="501"/>
    <col min="7937" max="7937" width="39.140625" style="501" customWidth="1"/>
    <col min="7938" max="7938" width="6.7109375" style="501" customWidth="1"/>
    <col min="7939" max="7939" width="7.7109375" style="501" customWidth="1"/>
    <col min="7940" max="7940" width="4.5703125" style="501" customWidth="1"/>
    <col min="7941" max="7941" width="6.7109375" style="501" customWidth="1"/>
    <col min="7942" max="7942" width="7.42578125" style="501" customWidth="1"/>
    <col min="7943" max="7943" width="5.140625" style="501" customWidth="1"/>
    <col min="7944" max="7944" width="6.5703125" style="501" customWidth="1"/>
    <col min="7945" max="7945" width="7.7109375" style="501" customWidth="1"/>
    <col min="7946" max="7946" width="5.28515625" style="501" customWidth="1"/>
    <col min="7947" max="7947" width="6.28515625" style="501" customWidth="1"/>
    <col min="7948" max="7948" width="7.28515625" style="501" customWidth="1"/>
    <col min="7949" max="7949" width="5.42578125" style="501" customWidth="1"/>
    <col min="7950" max="7950" width="6.7109375" style="501" customWidth="1"/>
    <col min="7951" max="7951" width="8.28515625" style="501" customWidth="1"/>
    <col min="7952" max="7952" width="5.42578125" style="501" customWidth="1"/>
    <col min="7953" max="7953" width="6.5703125" style="501" customWidth="1"/>
    <col min="7954" max="7954" width="7.42578125" style="501" customWidth="1"/>
    <col min="7955" max="7955" width="5.140625" style="501" customWidth="1"/>
    <col min="7956" max="8192" width="9.140625" style="501"/>
    <col min="8193" max="8193" width="39.140625" style="501" customWidth="1"/>
    <col min="8194" max="8194" width="6.7109375" style="501" customWidth="1"/>
    <col min="8195" max="8195" width="7.7109375" style="501" customWidth="1"/>
    <col min="8196" max="8196" width="4.5703125" style="501" customWidth="1"/>
    <col min="8197" max="8197" width="6.7109375" style="501" customWidth="1"/>
    <col min="8198" max="8198" width="7.42578125" style="501" customWidth="1"/>
    <col min="8199" max="8199" width="5.140625" style="501" customWidth="1"/>
    <col min="8200" max="8200" width="6.5703125" style="501" customWidth="1"/>
    <col min="8201" max="8201" width="7.7109375" style="501" customWidth="1"/>
    <col min="8202" max="8202" width="5.28515625" style="501" customWidth="1"/>
    <col min="8203" max="8203" width="6.28515625" style="501" customWidth="1"/>
    <col min="8204" max="8204" width="7.28515625" style="501" customWidth="1"/>
    <col min="8205" max="8205" width="5.42578125" style="501" customWidth="1"/>
    <col min="8206" max="8206" width="6.7109375" style="501" customWidth="1"/>
    <col min="8207" max="8207" width="8.28515625" style="501" customWidth="1"/>
    <col min="8208" max="8208" width="5.42578125" style="501" customWidth="1"/>
    <col min="8209" max="8209" width="6.5703125" style="501" customWidth="1"/>
    <col min="8210" max="8210" width="7.42578125" style="501" customWidth="1"/>
    <col min="8211" max="8211" width="5.140625" style="501" customWidth="1"/>
    <col min="8212" max="8448" width="9.140625" style="501"/>
    <col min="8449" max="8449" width="39.140625" style="501" customWidth="1"/>
    <col min="8450" max="8450" width="6.7109375" style="501" customWidth="1"/>
    <col min="8451" max="8451" width="7.7109375" style="501" customWidth="1"/>
    <col min="8452" max="8452" width="4.5703125" style="501" customWidth="1"/>
    <col min="8453" max="8453" width="6.7109375" style="501" customWidth="1"/>
    <col min="8454" max="8454" width="7.42578125" style="501" customWidth="1"/>
    <col min="8455" max="8455" width="5.140625" style="501" customWidth="1"/>
    <col min="8456" max="8456" width="6.5703125" style="501" customWidth="1"/>
    <col min="8457" max="8457" width="7.7109375" style="501" customWidth="1"/>
    <col min="8458" max="8458" width="5.28515625" style="501" customWidth="1"/>
    <col min="8459" max="8459" width="6.28515625" style="501" customWidth="1"/>
    <col min="8460" max="8460" width="7.28515625" style="501" customWidth="1"/>
    <col min="8461" max="8461" width="5.42578125" style="501" customWidth="1"/>
    <col min="8462" max="8462" width="6.7109375" style="501" customWidth="1"/>
    <col min="8463" max="8463" width="8.28515625" style="501" customWidth="1"/>
    <col min="8464" max="8464" width="5.42578125" style="501" customWidth="1"/>
    <col min="8465" max="8465" width="6.5703125" style="501" customWidth="1"/>
    <col min="8466" max="8466" width="7.42578125" style="501" customWidth="1"/>
    <col min="8467" max="8467" width="5.140625" style="501" customWidth="1"/>
    <col min="8468" max="8704" width="9.140625" style="501"/>
    <col min="8705" max="8705" width="39.140625" style="501" customWidth="1"/>
    <col min="8706" max="8706" width="6.7109375" style="501" customWidth="1"/>
    <col min="8707" max="8707" width="7.7109375" style="501" customWidth="1"/>
    <col min="8708" max="8708" width="4.5703125" style="501" customWidth="1"/>
    <col min="8709" max="8709" width="6.7109375" style="501" customWidth="1"/>
    <col min="8710" max="8710" width="7.42578125" style="501" customWidth="1"/>
    <col min="8711" max="8711" width="5.140625" style="501" customWidth="1"/>
    <col min="8712" max="8712" width="6.5703125" style="501" customWidth="1"/>
    <col min="8713" max="8713" width="7.7109375" style="501" customWidth="1"/>
    <col min="8714" max="8714" width="5.28515625" style="501" customWidth="1"/>
    <col min="8715" max="8715" width="6.28515625" style="501" customWidth="1"/>
    <col min="8716" max="8716" width="7.28515625" style="501" customWidth="1"/>
    <col min="8717" max="8717" width="5.42578125" style="501" customWidth="1"/>
    <col min="8718" max="8718" width="6.7109375" style="501" customWidth="1"/>
    <col min="8719" max="8719" width="8.28515625" style="501" customWidth="1"/>
    <col min="8720" max="8720" width="5.42578125" style="501" customWidth="1"/>
    <col min="8721" max="8721" width="6.5703125" style="501" customWidth="1"/>
    <col min="8722" max="8722" width="7.42578125" style="501" customWidth="1"/>
    <col min="8723" max="8723" width="5.140625" style="501" customWidth="1"/>
    <col min="8724" max="8960" width="9.140625" style="501"/>
    <col min="8961" max="8961" width="39.140625" style="501" customWidth="1"/>
    <col min="8962" max="8962" width="6.7109375" style="501" customWidth="1"/>
    <col min="8963" max="8963" width="7.7109375" style="501" customWidth="1"/>
    <col min="8964" max="8964" width="4.5703125" style="501" customWidth="1"/>
    <col min="8965" max="8965" width="6.7109375" style="501" customWidth="1"/>
    <col min="8966" max="8966" width="7.42578125" style="501" customWidth="1"/>
    <col min="8967" max="8967" width="5.140625" style="501" customWidth="1"/>
    <col min="8968" max="8968" width="6.5703125" style="501" customWidth="1"/>
    <col min="8969" max="8969" width="7.7109375" style="501" customWidth="1"/>
    <col min="8970" max="8970" width="5.28515625" style="501" customWidth="1"/>
    <col min="8971" max="8971" width="6.28515625" style="501" customWidth="1"/>
    <col min="8972" max="8972" width="7.28515625" style="501" customWidth="1"/>
    <col min="8973" max="8973" width="5.42578125" style="501" customWidth="1"/>
    <col min="8974" max="8974" width="6.7109375" style="501" customWidth="1"/>
    <col min="8975" max="8975" width="8.28515625" style="501" customWidth="1"/>
    <col min="8976" max="8976" width="5.42578125" style="501" customWidth="1"/>
    <col min="8977" max="8977" width="6.5703125" style="501" customWidth="1"/>
    <col min="8978" max="8978" width="7.42578125" style="501" customWidth="1"/>
    <col min="8979" max="8979" width="5.140625" style="501" customWidth="1"/>
    <col min="8980" max="9216" width="9.140625" style="501"/>
    <col min="9217" max="9217" width="39.140625" style="501" customWidth="1"/>
    <col min="9218" max="9218" width="6.7109375" style="501" customWidth="1"/>
    <col min="9219" max="9219" width="7.7109375" style="501" customWidth="1"/>
    <col min="9220" max="9220" width="4.5703125" style="501" customWidth="1"/>
    <col min="9221" max="9221" width="6.7109375" style="501" customWidth="1"/>
    <col min="9222" max="9222" width="7.42578125" style="501" customWidth="1"/>
    <col min="9223" max="9223" width="5.140625" style="501" customWidth="1"/>
    <col min="9224" max="9224" width="6.5703125" style="501" customWidth="1"/>
    <col min="9225" max="9225" width="7.7109375" style="501" customWidth="1"/>
    <col min="9226" max="9226" width="5.28515625" style="501" customWidth="1"/>
    <col min="9227" max="9227" width="6.28515625" style="501" customWidth="1"/>
    <col min="9228" max="9228" width="7.28515625" style="501" customWidth="1"/>
    <col min="9229" max="9229" width="5.42578125" style="501" customWidth="1"/>
    <col min="9230" max="9230" width="6.7109375" style="501" customWidth="1"/>
    <col min="9231" max="9231" width="8.28515625" style="501" customWidth="1"/>
    <col min="9232" max="9232" width="5.42578125" style="501" customWidth="1"/>
    <col min="9233" max="9233" width="6.5703125" style="501" customWidth="1"/>
    <col min="9234" max="9234" width="7.42578125" style="501" customWidth="1"/>
    <col min="9235" max="9235" width="5.140625" style="501" customWidth="1"/>
    <col min="9236" max="9472" width="9.140625" style="501"/>
    <col min="9473" max="9473" width="39.140625" style="501" customWidth="1"/>
    <col min="9474" max="9474" width="6.7109375" style="501" customWidth="1"/>
    <col min="9475" max="9475" width="7.7109375" style="501" customWidth="1"/>
    <col min="9476" max="9476" width="4.5703125" style="501" customWidth="1"/>
    <col min="9477" max="9477" width="6.7109375" style="501" customWidth="1"/>
    <col min="9478" max="9478" width="7.42578125" style="501" customWidth="1"/>
    <col min="9479" max="9479" width="5.140625" style="501" customWidth="1"/>
    <col min="9480" max="9480" width="6.5703125" style="501" customWidth="1"/>
    <col min="9481" max="9481" width="7.7109375" style="501" customWidth="1"/>
    <col min="9482" max="9482" width="5.28515625" style="501" customWidth="1"/>
    <col min="9483" max="9483" width="6.28515625" style="501" customWidth="1"/>
    <col min="9484" max="9484" width="7.28515625" style="501" customWidth="1"/>
    <col min="9485" max="9485" width="5.42578125" style="501" customWidth="1"/>
    <col min="9486" max="9486" width="6.7109375" style="501" customWidth="1"/>
    <col min="9487" max="9487" width="8.28515625" style="501" customWidth="1"/>
    <col min="9488" max="9488" width="5.42578125" style="501" customWidth="1"/>
    <col min="9489" max="9489" width="6.5703125" style="501" customWidth="1"/>
    <col min="9490" max="9490" width="7.42578125" style="501" customWidth="1"/>
    <col min="9491" max="9491" width="5.140625" style="501" customWidth="1"/>
    <col min="9492" max="9728" width="9.140625" style="501"/>
    <col min="9729" max="9729" width="39.140625" style="501" customWidth="1"/>
    <col min="9730" max="9730" width="6.7109375" style="501" customWidth="1"/>
    <col min="9731" max="9731" width="7.7109375" style="501" customWidth="1"/>
    <col min="9732" max="9732" width="4.5703125" style="501" customWidth="1"/>
    <col min="9733" max="9733" width="6.7109375" style="501" customWidth="1"/>
    <col min="9734" max="9734" width="7.42578125" style="501" customWidth="1"/>
    <col min="9735" max="9735" width="5.140625" style="501" customWidth="1"/>
    <col min="9736" max="9736" width="6.5703125" style="501" customWidth="1"/>
    <col min="9737" max="9737" width="7.7109375" style="501" customWidth="1"/>
    <col min="9738" max="9738" width="5.28515625" style="501" customWidth="1"/>
    <col min="9739" max="9739" width="6.28515625" style="501" customWidth="1"/>
    <col min="9740" max="9740" width="7.28515625" style="501" customWidth="1"/>
    <col min="9741" max="9741" width="5.42578125" style="501" customWidth="1"/>
    <col min="9742" max="9742" width="6.7109375" style="501" customWidth="1"/>
    <col min="9743" max="9743" width="8.28515625" style="501" customWidth="1"/>
    <col min="9744" max="9744" width="5.42578125" style="501" customWidth="1"/>
    <col min="9745" max="9745" width="6.5703125" style="501" customWidth="1"/>
    <col min="9746" max="9746" width="7.42578125" style="501" customWidth="1"/>
    <col min="9747" max="9747" width="5.140625" style="501" customWidth="1"/>
    <col min="9748" max="9984" width="9.140625" style="501"/>
    <col min="9985" max="9985" width="39.140625" style="501" customWidth="1"/>
    <col min="9986" max="9986" width="6.7109375" style="501" customWidth="1"/>
    <col min="9987" max="9987" width="7.7109375" style="501" customWidth="1"/>
    <col min="9988" max="9988" width="4.5703125" style="501" customWidth="1"/>
    <col min="9989" max="9989" width="6.7109375" style="501" customWidth="1"/>
    <col min="9990" max="9990" width="7.42578125" style="501" customWidth="1"/>
    <col min="9991" max="9991" width="5.140625" style="501" customWidth="1"/>
    <col min="9992" max="9992" width="6.5703125" style="501" customWidth="1"/>
    <col min="9993" max="9993" width="7.7109375" style="501" customWidth="1"/>
    <col min="9994" max="9994" width="5.28515625" style="501" customWidth="1"/>
    <col min="9995" max="9995" width="6.28515625" style="501" customWidth="1"/>
    <col min="9996" max="9996" width="7.28515625" style="501" customWidth="1"/>
    <col min="9997" max="9997" width="5.42578125" style="501" customWidth="1"/>
    <col min="9998" max="9998" width="6.7109375" style="501" customWidth="1"/>
    <col min="9999" max="9999" width="8.28515625" style="501" customWidth="1"/>
    <col min="10000" max="10000" width="5.42578125" style="501" customWidth="1"/>
    <col min="10001" max="10001" width="6.5703125" style="501" customWidth="1"/>
    <col min="10002" max="10002" width="7.42578125" style="501" customWidth="1"/>
    <col min="10003" max="10003" width="5.140625" style="501" customWidth="1"/>
    <col min="10004" max="10240" width="9.140625" style="501"/>
    <col min="10241" max="10241" width="39.140625" style="501" customWidth="1"/>
    <col min="10242" max="10242" width="6.7109375" style="501" customWidth="1"/>
    <col min="10243" max="10243" width="7.7109375" style="501" customWidth="1"/>
    <col min="10244" max="10244" width="4.5703125" style="501" customWidth="1"/>
    <col min="10245" max="10245" width="6.7109375" style="501" customWidth="1"/>
    <col min="10246" max="10246" width="7.42578125" style="501" customWidth="1"/>
    <col min="10247" max="10247" width="5.140625" style="501" customWidth="1"/>
    <col min="10248" max="10248" width="6.5703125" style="501" customWidth="1"/>
    <col min="10249" max="10249" width="7.7109375" style="501" customWidth="1"/>
    <col min="10250" max="10250" width="5.28515625" style="501" customWidth="1"/>
    <col min="10251" max="10251" width="6.28515625" style="501" customWidth="1"/>
    <col min="10252" max="10252" width="7.28515625" style="501" customWidth="1"/>
    <col min="10253" max="10253" width="5.42578125" style="501" customWidth="1"/>
    <col min="10254" max="10254" width="6.7109375" style="501" customWidth="1"/>
    <col min="10255" max="10255" width="8.28515625" style="501" customWidth="1"/>
    <col min="10256" max="10256" width="5.42578125" style="501" customWidth="1"/>
    <col min="10257" max="10257" width="6.5703125" style="501" customWidth="1"/>
    <col min="10258" max="10258" width="7.42578125" style="501" customWidth="1"/>
    <col min="10259" max="10259" width="5.140625" style="501" customWidth="1"/>
    <col min="10260" max="10496" width="9.140625" style="501"/>
    <col min="10497" max="10497" width="39.140625" style="501" customWidth="1"/>
    <col min="10498" max="10498" width="6.7109375" style="501" customWidth="1"/>
    <col min="10499" max="10499" width="7.7109375" style="501" customWidth="1"/>
    <col min="10500" max="10500" width="4.5703125" style="501" customWidth="1"/>
    <col min="10501" max="10501" width="6.7109375" style="501" customWidth="1"/>
    <col min="10502" max="10502" width="7.42578125" style="501" customWidth="1"/>
    <col min="10503" max="10503" width="5.140625" style="501" customWidth="1"/>
    <col min="10504" max="10504" width="6.5703125" style="501" customWidth="1"/>
    <col min="10505" max="10505" width="7.7109375" style="501" customWidth="1"/>
    <col min="10506" max="10506" width="5.28515625" style="501" customWidth="1"/>
    <col min="10507" max="10507" width="6.28515625" style="501" customWidth="1"/>
    <col min="10508" max="10508" width="7.28515625" style="501" customWidth="1"/>
    <col min="10509" max="10509" width="5.42578125" style="501" customWidth="1"/>
    <col min="10510" max="10510" width="6.7109375" style="501" customWidth="1"/>
    <col min="10511" max="10511" width="8.28515625" style="501" customWidth="1"/>
    <col min="10512" max="10512" width="5.42578125" style="501" customWidth="1"/>
    <col min="10513" max="10513" width="6.5703125" style="501" customWidth="1"/>
    <col min="10514" max="10514" width="7.42578125" style="501" customWidth="1"/>
    <col min="10515" max="10515" width="5.140625" style="501" customWidth="1"/>
    <col min="10516" max="10752" width="9.140625" style="501"/>
    <col min="10753" max="10753" width="39.140625" style="501" customWidth="1"/>
    <col min="10754" max="10754" width="6.7109375" style="501" customWidth="1"/>
    <col min="10755" max="10755" width="7.7109375" style="501" customWidth="1"/>
    <col min="10756" max="10756" width="4.5703125" style="501" customWidth="1"/>
    <col min="10757" max="10757" width="6.7109375" style="501" customWidth="1"/>
    <col min="10758" max="10758" width="7.42578125" style="501" customWidth="1"/>
    <col min="10759" max="10759" width="5.140625" style="501" customWidth="1"/>
    <col min="10760" max="10760" width="6.5703125" style="501" customWidth="1"/>
    <col min="10761" max="10761" width="7.7109375" style="501" customWidth="1"/>
    <col min="10762" max="10762" width="5.28515625" style="501" customWidth="1"/>
    <col min="10763" max="10763" width="6.28515625" style="501" customWidth="1"/>
    <col min="10764" max="10764" width="7.28515625" style="501" customWidth="1"/>
    <col min="10765" max="10765" width="5.42578125" style="501" customWidth="1"/>
    <col min="10766" max="10766" width="6.7109375" style="501" customWidth="1"/>
    <col min="10767" max="10767" width="8.28515625" style="501" customWidth="1"/>
    <col min="10768" max="10768" width="5.42578125" style="501" customWidth="1"/>
    <col min="10769" max="10769" width="6.5703125" style="501" customWidth="1"/>
    <col min="10770" max="10770" width="7.42578125" style="501" customWidth="1"/>
    <col min="10771" max="10771" width="5.140625" style="501" customWidth="1"/>
    <col min="10772" max="11008" width="9.140625" style="501"/>
    <col min="11009" max="11009" width="39.140625" style="501" customWidth="1"/>
    <col min="11010" max="11010" width="6.7109375" style="501" customWidth="1"/>
    <col min="11011" max="11011" width="7.7109375" style="501" customWidth="1"/>
    <col min="11012" max="11012" width="4.5703125" style="501" customWidth="1"/>
    <col min="11013" max="11013" width="6.7109375" style="501" customWidth="1"/>
    <col min="11014" max="11014" width="7.42578125" style="501" customWidth="1"/>
    <col min="11015" max="11015" width="5.140625" style="501" customWidth="1"/>
    <col min="11016" max="11016" width="6.5703125" style="501" customWidth="1"/>
    <col min="11017" max="11017" width="7.7109375" style="501" customWidth="1"/>
    <col min="11018" max="11018" width="5.28515625" style="501" customWidth="1"/>
    <col min="11019" max="11019" width="6.28515625" style="501" customWidth="1"/>
    <col min="11020" max="11020" width="7.28515625" style="501" customWidth="1"/>
    <col min="11021" max="11021" width="5.42578125" style="501" customWidth="1"/>
    <col min="11022" max="11022" width="6.7109375" style="501" customWidth="1"/>
    <col min="11023" max="11023" width="8.28515625" style="501" customWidth="1"/>
    <col min="11024" max="11024" width="5.42578125" style="501" customWidth="1"/>
    <col min="11025" max="11025" width="6.5703125" style="501" customWidth="1"/>
    <col min="11026" max="11026" width="7.42578125" style="501" customWidth="1"/>
    <col min="11027" max="11027" width="5.140625" style="501" customWidth="1"/>
    <col min="11028" max="11264" width="9.140625" style="501"/>
    <col min="11265" max="11265" width="39.140625" style="501" customWidth="1"/>
    <col min="11266" max="11266" width="6.7109375" style="501" customWidth="1"/>
    <col min="11267" max="11267" width="7.7109375" style="501" customWidth="1"/>
    <col min="11268" max="11268" width="4.5703125" style="501" customWidth="1"/>
    <col min="11269" max="11269" width="6.7109375" style="501" customWidth="1"/>
    <col min="11270" max="11270" width="7.42578125" style="501" customWidth="1"/>
    <col min="11271" max="11271" width="5.140625" style="501" customWidth="1"/>
    <col min="11272" max="11272" width="6.5703125" style="501" customWidth="1"/>
    <col min="11273" max="11273" width="7.7109375" style="501" customWidth="1"/>
    <col min="11274" max="11274" width="5.28515625" style="501" customWidth="1"/>
    <col min="11275" max="11275" width="6.28515625" style="501" customWidth="1"/>
    <col min="11276" max="11276" width="7.28515625" style="501" customWidth="1"/>
    <col min="11277" max="11277" width="5.42578125" style="501" customWidth="1"/>
    <col min="11278" max="11278" width="6.7109375" style="501" customWidth="1"/>
    <col min="11279" max="11279" width="8.28515625" style="501" customWidth="1"/>
    <col min="11280" max="11280" width="5.42578125" style="501" customWidth="1"/>
    <col min="11281" max="11281" width="6.5703125" style="501" customWidth="1"/>
    <col min="11282" max="11282" width="7.42578125" style="501" customWidth="1"/>
    <col min="11283" max="11283" width="5.140625" style="501" customWidth="1"/>
    <col min="11284" max="11520" width="9.140625" style="501"/>
    <col min="11521" max="11521" width="39.140625" style="501" customWidth="1"/>
    <col min="11522" max="11522" width="6.7109375" style="501" customWidth="1"/>
    <col min="11523" max="11523" width="7.7109375" style="501" customWidth="1"/>
    <col min="11524" max="11524" width="4.5703125" style="501" customWidth="1"/>
    <col min="11525" max="11525" width="6.7109375" style="501" customWidth="1"/>
    <col min="11526" max="11526" width="7.42578125" style="501" customWidth="1"/>
    <col min="11527" max="11527" width="5.140625" style="501" customWidth="1"/>
    <col min="11528" max="11528" width="6.5703125" style="501" customWidth="1"/>
    <col min="11529" max="11529" width="7.7109375" style="501" customWidth="1"/>
    <col min="11530" max="11530" width="5.28515625" style="501" customWidth="1"/>
    <col min="11531" max="11531" width="6.28515625" style="501" customWidth="1"/>
    <col min="11532" max="11532" width="7.28515625" style="501" customWidth="1"/>
    <col min="11533" max="11533" width="5.42578125" style="501" customWidth="1"/>
    <col min="11534" max="11534" width="6.7109375" style="501" customWidth="1"/>
    <col min="11535" max="11535" width="8.28515625" style="501" customWidth="1"/>
    <col min="11536" max="11536" width="5.42578125" style="501" customWidth="1"/>
    <col min="11537" max="11537" width="6.5703125" style="501" customWidth="1"/>
    <col min="11538" max="11538" width="7.42578125" style="501" customWidth="1"/>
    <col min="11539" max="11539" width="5.140625" style="501" customWidth="1"/>
    <col min="11540" max="11776" width="9.140625" style="501"/>
    <col min="11777" max="11777" width="39.140625" style="501" customWidth="1"/>
    <col min="11778" max="11778" width="6.7109375" style="501" customWidth="1"/>
    <col min="11779" max="11779" width="7.7109375" style="501" customWidth="1"/>
    <col min="11780" max="11780" width="4.5703125" style="501" customWidth="1"/>
    <col min="11781" max="11781" width="6.7109375" style="501" customWidth="1"/>
    <col min="11782" max="11782" width="7.42578125" style="501" customWidth="1"/>
    <col min="11783" max="11783" width="5.140625" style="501" customWidth="1"/>
    <col min="11784" max="11784" width="6.5703125" style="501" customWidth="1"/>
    <col min="11785" max="11785" width="7.7109375" style="501" customWidth="1"/>
    <col min="11786" max="11786" width="5.28515625" style="501" customWidth="1"/>
    <col min="11787" max="11787" width="6.28515625" style="501" customWidth="1"/>
    <col min="11788" max="11788" width="7.28515625" style="501" customWidth="1"/>
    <col min="11789" max="11789" width="5.42578125" style="501" customWidth="1"/>
    <col min="11790" max="11790" width="6.7109375" style="501" customWidth="1"/>
    <col min="11791" max="11791" width="8.28515625" style="501" customWidth="1"/>
    <col min="11792" max="11792" width="5.42578125" style="501" customWidth="1"/>
    <col min="11793" max="11793" width="6.5703125" style="501" customWidth="1"/>
    <col min="11794" max="11794" width="7.42578125" style="501" customWidth="1"/>
    <col min="11795" max="11795" width="5.140625" style="501" customWidth="1"/>
    <col min="11796" max="12032" width="9.140625" style="501"/>
    <col min="12033" max="12033" width="39.140625" style="501" customWidth="1"/>
    <col min="12034" max="12034" width="6.7109375" style="501" customWidth="1"/>
    <col min="12035" max="12035" width="7.7109375" style="501" customWidth="1"/>
    <col min="12036" max="12036" width="4.5703125" style="501" customWidth="1"/>
    <col min="12037" max="12037" width="6.7109375" style="501" customWidth="1"/>
    <col min="12038" max="12038" width="7.42578125" style="501" customWidth="1"/>
    <col min="12039" max="12039" width="5.140625" style="501" customWidth="1"/>
    <col min="12040" max="12040" width="6.5703125" style="501" customWidth="1"/>
    <col min="12041" max="12041" width="7.7109375" style="501" customWidth="1"/>
    <col min="12042" max="12042" width="5.28515625" style="501" customWidth="1"/>
    <col min="12043" max="12043" width="6.28515625" style="501" customWidth="1"/>
    <col min="12044" max="12044" width="7.28515625" style="501" customWidth="1"/>
    <col min="12045" max="12045" width="5.42578125" style="501" customWidth="1"/>
    <col min="12046" max="12046" width="6.7109375" style="501" customWidth="1"/>
    <col min="12047" max="12047" width="8.28515625" style="501" customWidth="1"/>
    <col min="12048" max="12048" width="5.42578125" style="501" customWidth="1"/>
    <col min="12049" max="12049" width="6.5703125" style="501" customWidth="1"/>
    <col min="12050" max="12050" width="7.42578125" style="501" customWidth="1"/>
    <col min="12051" max="12051" width="5.140625" style="501" customWidth="1"/>
    <col min="12052" max="12288" width="9.140625" style="501"/>
    <col min="12289" max="12289" width="39.140625" style="501" customWidth="1"/>
    <col min="12290" max="12290" width="6.7109375" style="501" customWidth="1"/>
    <col min="12291" max="12291" width="7.7109375" style="501" customWidth="1"/>
    <col min="12292" max="12292" width="4.5703125" style="501" customWidth="1"/>
    <col min="12293" max="12293" width="6.7109375" style="501" customWidth="1"/>
    <col min="12294" max="12294" width="7.42578125" style="501" customWidth="1"/>
    <col min="12295" max="12295" width="5.140625" style="501" customWidth="1"/>
    <col min="12296" max="12296" width="6.5703125" style="501" customWidth="1"/>
    <col min="12297" max="12297" width="7.7109375" style="501" customWidth="1"/>
    <col min="12298" max="12298" width="5.28515625" style="501" customWidth="1"/>
    <col min="12299" max="12299" width="6.28515625" style="501" customWidth="1"/>
    <col min="12300" max="12300" width="7.28515625" style="501" customWidth="1"/>
    <col min="12301" max="12301" width="5.42578125" style="501" customWidth="1"/>
    <col min="12302" max="12302" width="6.7109375" style="501" customWidth="1"/>
    <col min="12303" max="12303" width="8.28515625" style="501" customWidth="1"/>
    <col min="12304" max="12304" width="5.42578125" style="501" customWidth="1"/>
    <col min="12305" max="12305" width="6.5703125" style="501" customWidth="1"/>
    <col min="12306" max="12306" width="7.42578125" style="501" customWidth="1"/>
    <col min="12307" max="12307" width="5.140625" style="501" customWidth="1"/>
    <col min="12308" max="12544" width="9.140625" style="501"/>
    <col min="12545" max="12545" width="39.140625" style="501" customWidth="1"/>
    <col min="12546" max="12546" width="6.7109375" style="501" customWidth="1"/>
    <col min="12547" max="12547" width="7.7109375" style="501" customWidth="1"/>
    <col min="12548" max="12548" width="4.5703125" style="501" customWidth="1"/>
    <col min="12549" max="12549" width="6.7109375" style="501" customWidth="1"/>
    <col min="12550" max="12550" width="7.42578125" style="501" customWidth="1"/>
    <col min="12551" max="12551" width="5.140625" style="501" customWidth="1"/>
    <col min="12552" max="12552" width="6.5703125" style="501" customWidth="1"/>
    <col min="12553" max="12553" width="7.7109375" style="501" customWidth="1"/>
    <col min="12554" max="12554" width="5.28515625" style="501" customWidth="1"/>
    <col min="12555" max="12555" width="6.28515625" style="501" customWidth="1"/>
    <col min="12556" max="12556" width="7.28515625" style="501" customWidth="1"/>
    <col min="12557" max="12557" width="5.42578125" style="501" customWidth="1"/>
    <col min="12558" max="12558" width="6.7109375" style="501" customWidth="1"/>
    <col min="12559" max="12559" width="8.28515625" style="501" customWidth="1"/>
    <col min="12560" max="12560" width="5.42578125" style="501" customWidth="1"/>
    <col min="12561" max="12561" width="6.5703125" style="501" customWidth="1"/>
    <col min="12562" max="12562" width="7.42578125" style="501" customWidth="1"/>
    <col min="12563" max="12563" width="5.140625" style="501" customWidth="1"/>
    <col min="12564" max="12800" width="9.140625" style="501"/>
    <col min="12801" max="12801" width="39.140625" style="501" customWidth="1"/>
    <col min="12802" max="12802" width="6.7109375" style="501" customWidth="1"/>
    <col min="12803" max="12803" width="7.7109375" style="501" customWidth="1"/>
    <col min="12804" max="12804" width="4.5703125" style="501" customWidth="1"/>
    <col min="12805" max="12805" width="6.7109375" style="501" customWidth="1"/>
    <col min="12806" max="12806" width="7.42578125" style="501" customWidth="1"/>
    <col min="12807" max="12807" width="5.140625" style="501" customWidth="1"/>
    <col min="12808" max="12808" width="6.5703125" style="501" customWidth="1"/>
    <col min="12809" max="12809" width="7.7109375" style="501" customWidth="1"/>
    <col min="12810" max="12810" width="5.28515625" style="501" customWidth="1"/>
    <col min="12811" max="12811" width="6.28515625" style="501" customWidth="1"/>
    <col min="12812" max="12812" width="7.28515625" style="501" customWidth="1"/>
    <col min="12813" max="12813" width="5.42578125" style="501" customWidth="1"/>
    <col min="12814" max="12814" width="6.7109375" style="501" customWidth="1"/>
    <col min="12815" max="12815" width="8.28515625" style="501" customWidth="1"/>
    <col min="12816" max="12816" width="5.42578125" style="501" customWidth="1"/>
    <col min="12817" max="12817" width="6.5703125" style="501" customWidth="1"/>
    <col min="12818" max="12818" width="7.42578125" style="501" customWidth="1"/>
    <col min="12819" max="12819" width="5.140625" style="501" customWidth="1"/>
    <col min="12820" max="13056" width="9.140625" style="501"/>
    <col min="13057" max="13057" width="39.140625" style="501" customWidth="1"/>
    <col min="13058" max="13058" width="6.7109375" style="501" customWidth="1"/>
    <col min="13059" max="13059" width="7.7109375" style="501" customWidth="1"/>
    <col min="13060" max="13060" width="4.5703125" style="501" customWidth="1"/>
    <col min="13061" max="13061" width="6.7109375" style="501" customWidth="1"/>
    <col min="13062" max="13062" width="7.42578125" style="501" customWidth="1"/>
    <col min="13063" max="13063" width="5.140625" style="501" customWidth="1"/>
    <col min="13064" max="13064" width="6.5703125" style="501" customWidth="1"/>
    <col min="13065" max="13065" width="7.7109375" style="501" customWidth="1"/>
    <col min="13066" max="13066" width="5.28515625" style="501" customWidth="1"/>
    <col min="13067" max="13067" width="6.28515625" style="501" customWidth="1"/>
    <col min="13068" max="13068" width="7.28515625" style="501" customWidth="1"/>
    <col min="13069" max="13069" width="5.42578125" style="501" customWidth="1"/>
    <col min="13070" max="13070" width="6.7109375" style="501" customWidth="1"/>
    <col min="13071" max="13071" width="8.28515625" style="501" customWidth="1"/>
    <col min="13072" max="13072" width="5.42578125" style="501" customWidth="1"/>
    <col min="13073" max="13073" width="6.5703125" style="501" customWidth="1"/>
    <col min="13074" max="13074" width="7.42578125" style="501" customWidth="1"/>
    <col min="13075" max="13075" width="5.140625" style="501" customWidth="1"/>
    <col min="13076" max="13312" width="9.140625" style="501"/>
    <col min="13313" max="13313" width="39.140625" style="501" customWidth="1"/>
    <col min="13314" max="13314" width="6.7109375" style="501" customWidth="1"/>
    <col min="13315" max="13315" width="7.7109375" style="501" customWidth="1"/>
    <col min="13316" max="13316" width="4.5703125" style="501" customWidth="1"/>
    <col min="13317" max="13317" width="6.7109375" style="501" customWidth="1"/>
    <col min="13318" max="13318" width="7.42578125" style="501" customWidth="1"/>
    <col min="13319" max="13319" width="5.140625" style="501" customWidth="1"/>
    <col min="13320" max="13320" width="6.5703125" style="501" customWidth="1"/>
    <col min="13321" max="13321" width="7.7109375" style="501" customWidth="1"/>
    <col min="13322" max="13322" width="5.28515625" style="501" customWidth="1"/>
    <col min="13323" max="13323" width="6.28515625" style="501" customWidth="1"/>
    <col min="13324" max="13324" width="7.28515625" style="501" customWidth="1"/>
    <col min="13325" max="13325" width="5.42578125" style="501" customWidth="1"/>
    <col min="13326" max="13326" width="6.7109375" style="501" customWidth="1"/>
    <col min="13327" max="13327" width="8.28515625" style="501" customWidth="1"/>
    <col min="13328" max="13328" width="5.42578125" style="501" customWidth="1"/>
    <col min="13329" max="13329" width="6.5703125" style="501" customWidth="1"/>
    <col min="13330" max="13330" width="7.42578125" style="501" customWidth="1"/>
    <col min="13331" max="13331" width="5.140625" style="501" customWidth="1"/>
    <col min="13332" max="13568" width="9.140625" style="501"/>
    <col min="13569" max="13569" width="39.140625" style="501" customWidth="1"/>
    <col min="13570" max="13570" width="6.7109375" style="501" customWidth="1"/>
    <col min="13571" max="13571" width="7.7109375" style="501" customWidth="1"/>
    <col min="13572" max="13572" width="4.5703125" style="501" customWidth="1"/>
    <col min="13573" max="13573" width="6.7109375" style="501" customWidth="1"/>
    <col min="13574" max="13574" width="7.42578125" style="501" customWidth="1"/>
    <col min="13575" max="13575" width="5.140625" style="501" customWidth="1"/>
    <col min="13576" max="13576" width="6.5703125" style="501" customWidth="1"/>
    <col min="13577" max="13577" width="7.7109375" style="501" customWidth="1"/>
    <col min="13578" max="13578" width="5.28515625" style="501" customWidth="1"/>
    <col min="13579" max="13579" width="6.28515625" style="501" customWidth="1"/>
    <col min="13580" max="13580" width="7.28515625" style="501" customWidth="1"/>
    <col min="13581" max="13581" width="5.42578125" style="501" customWidth="1"/>
    <col min="13582" max="13582" width="6.7109375" style="501" customWidth="1"/>
    <col min="13583" max="13583" width="8.28515625" style="501" customWidth="1"/>
    <col min="13584" max="13584" width="5.42578125" style="501" customWidth="1"/>
    <col min="13585" max="13585" width="6.5703125" style="501" customWidth="1"/>
    <col min="13586" max="13586" width="7.42578125" style="501" customWidth="1"/>
    <col min="13587" max="13587" width="5.140625" style="501" customWidth="1"/>
    <col min="13588" max="13824" width="9.140625" style="501"/>
    <col min="13825" max="13825" width="39.140625" style="501" customWidth="1"/>
    <col min="13826" max="13826" width="6.7109375" style="501" customWidth="1"/>
    <col min="13827" max="13827" width="7.7109375" style="501" customWidth="1"/>
    <col min="13828" max="13828" width="4.5703125" style="501" customWidth="1"/>
    <col min="13829" max="13829" width="6.7109375" style="501" customWidth="1"/>
    <col min="13830" max="13830" width="7.42578125" style="501" customWidth="1"/>
    <col min="13831" max="13831" width="5.140625" style="501" customWidth="1"/>
    <col min="13832" max="13832" width="6.5703125" style="501" customWidth="1"/>
    <col min="13833" max="13833" width="7.7109375" style="501" customWidth="1"/>
    <col min="13834" max="13834" width="5.28515625" style="501" customWidth="1"/>
    <col min="13835" max="13835" width="6.28515625" style="501" customWidth="1"/>
    <col min="13836" max="13836" width="7.28515625" style="501" customWidth="1"/>
    <col min="13837" max="13837" width="5.42578125" style="501" customWidth="1"/>
    <col min="13838" max="13838" width="6.7109375" style="501" customWidth="1"/>
    <col min="13839" max="13839" width="8.28515625" style="501" customWidth="1"/>
    <col min="13840" max="13840" width="5.42578125" style="501" customWidth="1"/>
    <col min="13841" max="13841" width="6.5703125" style="501" customWidth="1"/>
    <col min="13842" max="13842" width="7.42578125" style="501" customWidth="1"/>
    <col min="13843" max="13843" width="5.140625" style="501" customWidth="1"/>
    <col min="13844" max="14080" width="9.140625" style="501"/>
    <col min="14081" max="14081" width="39.140625" style="501" customWidth="1"/>
    <col min="14082" max="14082" width="6.7109375" style="501" customWidth="1"/>
    <col min="14083" max="14083" width="7.7109375" style="501" customWidth="1"/>
    <col min="14084" max="14084" width="4.5703125" style="501" customWidth="1"/>
    <col min="14085" max="14085" width="6.7109375" style="501" customWidth="1"/>
    <col min="14086" max="14086" width="7.42578125" style="501" customWidth="1"/>
    <col min="14087" max="14087" width="5.140625" style="501" customWidth="1"/>
    <col min="14088" max="14088" width="6.5703125" style="501" customWidth="1"/>
    <col min="14089" max="14089" width="7.7109375" style="501" customWidth="1"/>
    <col min="14090" max="14090" width="5.28515625" style="501" customWidth="1"/>
    <col min="14091" max="14091" width="6.28515625" style="501" customWidth="1"/>
    <col min="14092" max="14092" width="7.28515625" style="501" customWidth="1"/>
    <col min="14093" max="14093" width="5.42578125" style="501" customWidth="1"/>
    <col min="14094" max="14094" width="6.7109375" style="501" customWidth="1"/>
    <col min="14095" max="14095" width="8.28515625" style="501" customWidth="1"/>
    <col min="14096" max="14096" width="5.42578125" style="501" customWidth="1"/>
    <col min="14097" max="14097" width="6.5703125" style="501" customWidth="1"/>
    <col min="14098" max="14098" width="7.42578125" style="501" customWidth="1"/>
    <col min="14099" max="14099" width="5.140625" style="501" customWidth="1"/>
    <col min="14100" max="14336" width="9.140625" style="501"/>
    <col min="14337" max="14337" width="39.140625" style="501" customWidth="1"/>
    <col min="14338" max="14338" width="6.7109375" style="501" customWidth="1"/>
    <col min="14339" max="14339" width="7.7109375" style="501" customWidth="1"/>
    <col min="14340" max="14340" width="4.5703125" style="501" customWidth="1"/>
    <col min="14341" max="14341" width="6.7109375" style="501" customWidth="1"/>
    <col min="14342" max="14342" width="7.42578125" style="501" customWidth="1"/>
    <col min="14343" max="14343" width="5.140625" style="501" customWidth="1"/>
    <col min="14344" max="14344" width="6.5703125" style="501" customWidth="1"/>
    <col min="14345" max="14345" width="7.7109375" style="501" customWidth="1"/>
    <col min="14346" max="14346" width="5.28515625" style="501" customWidth="1"/>
    <col min="14347" max="14347" width="6.28515625" style="501" customWidth="1"/>
    <col min="14348" max="14348" width="7.28515625" style="501" customWidth="1"/>
    <col min="14349" max="14349" width="5.42578125" style="501" customWidth="1"/>
    <col min="14350" max="14350" width="6.7109375" style="501" customWidth="1"/>
    <col min="14351" max="14351" width="8.28515625" style="501" customWidth="1"/>
    <col min="14352" max="14352" width="5.42578125" style="501" customWidth="1"/>
    <col min="14353" max="14353" width="6.5703125" style="501" customWidth="1"/>
    <col min="14354" max="14354" width="7.42578125" style="501" customWidth="1"/>
    <col min="14355" max="14355" width="5.140625" style="501" customWidth="1"/>
    <col min="14356" max="14592" width="9.140625" style="501"/>
    <col min="14593" max="14593" width="39.140625" style="501" customWidth="1"/>
    <col min="14594" max="14594" width="6.7109375" style="501" customWidth="1"/>
    <col min="14595" max="14595" width="7.7109375" style="501" customWidth="1"/>
    <col min="14596" max="14596" width="4.5703125" style="501" customWidth="1"/>
    <col min="14597" max="14597" width="6.7109375" style="501" customWidth="1"/>
    <col min="14598" max="14598" width="7.42578125" style="501" customWidth="1"/>
    <col min="14599" max="14599" width="5.140625" style="501" customWidth="1"/>
    <col min="14600" max="14600" width="6.5703125" style="501" customWidth="1"/>
    <col min="14601" max="14601" width="7.7109375" style="501" customWidth="1"/>
    <col min="14602" max="14602" width="5.28515625" style="501" customWidth="1"/>
    <col min="14603" max="14603" width="6.28515625" style="501" customWidth="1"/>
    <col min="14604" max="14604" width="7.28515625" style="501" customWidth="1"/>
    <col min="14605" max="14605" width="5.42578125" style="501" customWidth="1"/>
    <col min="14606" max="14606" width="6.7109375" style="501" customWidth="1"/>
    <col min="14607" max="14607" width="8.28515625" style="501" customWidth="1"/>
    <col min="14608" max="14608" width="5.42578125" style="501" customWidth="1"/>
    <col min="14609" max="14609" width="6.5703125" style="501" customWidth="1"/>
    <col min="14610" max="14610" width="7.42578125" style="501" customWidth="1"/>
    <col min="14611" max="14611" width="5.140625" style="501" customWidth="1"/>
    <col min="14612" max="14848" width="9.140625" style="501"/>
    <col min="14849" max="14849" width="39.140625" style="501" customWidth="1"/>
    <col min="14850" max="14850" width="6.7109375" style="501" customWidth="1"/>
    <col min="14851" max="14851" width="7.7109375" style="501" customWidth="1"/>
    <col min="14852" max="14852" width="4.5703125" style="501" customWidth="1"/>
    <col min="14853" max="14853" width="6.7109375" style="501" customWidth="1"/>
    <col min="14854" max="14854" width="7.42578125" style="501" customWidth="1"/>
    <col min="14855" max="14855" width="5.140625" style="501" customWidth="1"/>
    <col min="14856" max="14856" width="6.5703125" style="501" customWidth="1"/>
    <col min="14857" max="14857" width="7.7109375" style="501" customWidth="1"/>
    <col min="14858" max="14858" width="5.28515625" style="501" customWidth="1"/>
    <col min="14859" max="14859" width="6.28515625" style="501" customWidth="1"/>
    <col min="14860" max="14860" width="7.28515625" style="501" customWidth="1"/>
    <col min="14861" max="14861" width="5.42578125" style="501" customWidth="1"/>
    <col min="14862" max="14862" width="6.7109375" style="501" customWidth="1"/>
    <col min="14863" max="14863" width="8.28515625" style="501" customWidth="1"/>
    <col min="14864" max="14864" width="5.42578125" style="501" customWidth="1"/>
    <col min="14865" max="14865" width="6.5703125" style="501" customWidth="1"/>
    <col min="14866" max="14866" width="7.42578125" style="501" customWidth="1"/>
    <col min="14867" max="14867" width="5.140625" style="501" customWidth="1"/>
    <col min="14868" max="15104" width="9.140625" style="501"/>
    <col min="15105" max="15105" width="39.140625" style="501" customWidth="1"/>
    <col min="15106" max="15106" width="6.7109375" style="501" customWidth="1"/>
    <col min="15107" max="15107" width="7.7109375" style="501" customWidth="1"/>
    <col min="15108" max="15108" width="4.5703125" style="501" customWidth="1"/>
    <col min="15109" max="15109" width="6.7109375" style="501" customWidth="1"/>
    <col min="15110" max="15110" width="7.42578125" style="501" customWidth="1"/>
    <col min="15111" max="15111" width="5.140625" style="501" customWidth="1"/>
    <col min="15112" max="15112" width="6.5703125" style="501" customWidth="1"/>
    <col min="15113" max="15113" width="7.7109375" style="501" customWidth="1"/>
    <col min="15114" max="15114" width="5.28515625" style="501" customWidth="1"/>
    <col min="15115" max="15115" width="6.28515625" style="501" customWidth="1"/>
    <col min="15116" max="15116" width="7.28515625" style="501" customWidth="1"/>
    <col min="15117" max="15117" width="5.42578125" style="501" customWidth="1"/>
    <col min="15118" max="15118" width="6.7109375" style="501" customWidth="1"/>
    <col min="15119" max="15119" width="8.28515625" style="501" customWidth="1"/>
    <col min="15120" max="15120" width="5.42578125" style="501" customWidth="1"/>
    <col min="15121" max="15121" width="6.5703125" style="501" customWidth="1"/>
    <col min="15122" max="15122" width="7.42578125" style="501" customWidth="1"/>
    <col min="15123" max="15123" width="5.140625" style="501" customWidth="1"/>
    <col min="15124" max="15360" width="9.140625" style="501"/>
    <col min="15361" max="15361" width="39.140625" style="501" customWidth="1"/>
    <col min="15362" max="15362" width="6.7109375" style="501" customWidth="1"/>
    <col min="15363" max="15363" width="7.7109375" style="501" customWidth="1"/>
    <col min="15364" max="15364" width="4.5703125" style="501" customWidth="1"/>
    <col min="15365" max="15365" width="6.7109375" style="501" customWidth="1"/>
    <col min="15366" max="15366" width="7.42578125" style="501" customWidth="1"/>
    <col min="15367" max="15367" width="5.140625" style="501" customWidth="1"/>
    <col min="15368" max="15368" width="6.5703125" style="501" customWidth="1"/>
    <col min="15369" max="15369" width="7.7109375" style="501" customWidth="1"/>
    <col min="15370" max="15370" width="5.28515625" style="501" customWidth="1"/>
    <col min="15371" max="15371" width="6.28515625" style="501" customWidth="1"/>
    <col min="15372" max="15372" width="7.28515625" style="501" customWidth="1"/>
    <col min="15373" max="15373" width="5.42578125" style="501" customWidth="1"/>
    <col min="15374" max="15374" width="6.7109375" style="501" customWidth="1"/>
    <col min="15375" max="15375" width="8.28515625" style="501" customWidth="1"/>
    <col min="15376" max="15376" width="5.42578125" style="501" customWidth="1"/>
    <col min="15377" max="15377" width="6.5703125" style="501" customWidth="1"/>
    <col min="15378" max="15378" width="7.42578125" style="501" customWidth="1"/>
    <col min="15379" max="15379" width="5.140625" style="501" customWidth="1"/>
    <col min="15380" max="15616" width="9.140625" style="501"/>
    <col min="15617" max="15617" width="39.140625" style="501" customWidth="1"/>
    <col min="15618" max="15618" width="6.7109375" style="501" customWidth="1"/>
    <col min="15619" max="15619" width="7.7109375" style="501" customWidth="1"/>
    <col min="15620" max="15620" width="4.5703125" style="501" customWidth="1"/>
    <col min="15621" max="15621" width="6.7109375" style="501" customWidth="1"/>
    <col min="15622" max="15622" width="7.42578125" style="501" customWidth="1"/>
    <col min="15623" max="15623" width="5.140625" style="501" customWidth="1"/>
    <col min="15624" max="15624" width="6.5703125" style="501" customWidth="1"/>
    <col min="15625" max="15625" width="7.7109375" style="501" customWidth="1"/>
    <col min="15626" max="15626" width="5.28515625" style="501" customWidth="1"/>
    <col min="15627" max="15627" width="6.28515625" style="501" customWidth="1"/>
    <col min="15628" max="15628" width="7.28515625" style="501" customWidth="1"/>
    <col min="15629" max="15629" width="5.42578125" style="501" customWidth="1"/>
    <col min="15630" max="15630" width="6.7109375" style="501" customWidth="1"/>
    <col min="15631" max="15631" width="8.28515625" style="501" customWidth="1"/>
    <col min="15632" max="15632" width="5.42578125" style="501" customWidth="1"/>
    <col min="15633" max="15633" width="6.5703125" style="501" customWidth="1"/>
    <col min="15634" max="15634" width="7.42578125" style="501" customWidth="1"/>
    <col min="15635" max="15635" width="5.140625" style="501" customWidth="1"/>
    <col min="15636" max="15872" width="9.140625" style="501"/>
    <col min="15873" max="15873" width="39.140625" style="501" customWidth="1"/>
    <col min="15874" max="15874" width="6.7109375" style="501" customWidth="1"/>
    <col min="15875" max="15875" width="7.7109375" style="501" customWidth="1"/>
    <col min="15876" max="15876" width="4.5703125" style="501" customWidth="1"/>
    <col min="15877" max="15877" width="6.7109375" style="501" customWidth="1"/>
    <col min="15878" max="15878" width="7.42578125" style="501" customWidth="1"/>
    <col min="15879" max="15879" width="5.140625" style="501" customWidth="1"/>
    <col min="15880" max="15880" width="6.5703125" style="501" customWidth="1"/>
    <col min="15881" max="15881" width="7.7109375" style="501" customWidth="1"/>
    <col min="15882" max="15882" width="5.28515625" style="501" customWidth="1"/>
    <col min="15883" max="15883" width="6.28515625" style="501" customWidth="1"/>
    <col min="15884" max="15884" width="7.28515625" style="501" customWidth="1"/>
    <col min="15885" max="15885" width="5.42578125" style="501" customWidth="1"/>
    <col min="15886" max="15886" width="6.7109375" style="501" customWidth="1"/>
    <col min="15887" max="15887" width="8.28515625" style="501" customWidth="1"/>
    <col min="15888" max="15888" width="5.42578125" style="501" customWidth="1"/>
    <col min="15889" max="15889" width="6.5703125" style="501" customWidth="1"/>
    <col min="15890" max="15890" width="7.42578125" style="501" customWidth="1"/>
    <col min="15891" max="15891" width="5.140625" style="501" customWidth="1"/>
    <col min="15892" max="16128" width="9.140625" style="501"/>
    <col min="16129" max="16129" width="39.140625" style="501" customWidth="1"/>
    <col min="16130" max="16130" width="6.7109375" style="501" customWidth="1"/>
    <col min="16131" max="16131" width="7.7109375" style="501" customWidth="1"/>
    <col min="16132" max="16132" width="4.5703125" style="501" customWidth="1"/>
    <col min="16133" max="16133" width="6.7109375" style="501" customWidth="1"/>
    <col min="16134" max="16134" width="7.42578125" style="501" customWidth="1"/>
    <col min="16135" max="16135" width="5.140625" style="501" customWidth="1"/>
    <col min="16136" max="16136" width="6.5703125" style="501" customWidth="1"/>
    <col min="16137" max="16137" width="7.7109375" style="501" customWidth="1"/>
    <col min="16138" max="16138" width="5.28515625" style="501" customWidth="1"/>
    <col min="16139" max="16139" width="6.28515625" style="501" customWidth="1"/>
    <col min="16140" max="16140" width="7.28515625" style="501" customWidth="1"/>
    <col min="16141" max="16141" width="5.42578125" style="501" customWidth="1"/>
    <col min="16142" max="16142" width="6.7109375" style="501" customWidth="1"/>
    <col min="16143" max="16143" width="8.28515625" style="501" customWidth="1"/>
    <col min="16144" max="16144" width="5.42578125" style="501" customWidth="1"/>
    <col min="16145" max="16145" width="6.5703125" style="501" customWidth="1"/>
    <col min="16146" max="16146" width="7.42578125" style="501" customWidth="1"/>
    <col min="16147" max="16147" width="5.140625" style="501" customWidth="1"/>
    <col min="16148" max="16384" width="9.140625" style="501"/>
  </cols>
  <sheetData>
    <row r="1" spans="1:124" ht="19.149999999999999" customHeight="1" thickBot="1">
      <c r="A1" s="5552" t="s">
        <v>364</v>
      </c>
      <c r="B1" s="5552"/>
      <c r="C1" s="5552"/>
      <c r="D1" s="5552"/>
      <c r="E1" s="5552"/>
      <c r="F1" s="5552"/>
      <c r="G1" s="5552"/>
      <c r="H1" s="5552"/>
      <c r="I1" s="5552"/>
      <c r="J1" s="5552"/>
      <c r="K1" s="5552"/>
      <c r="L1" s="5552"/>
      <c r="M1" s="5552"/>
      <c r="N1" s="5552"/>
      <c r="O1" s="5552"/>
      <c r="P1" s="5552"/>
      <c r="Q1" s="5552"/>
      <c r="R1" s="5552"/>
      <c r="S1" s="5552"/>
    </row>
    <row r="2" spans="1:124" ht="13.5" thickBot="1">
      <c r="A2" s="5608" t="s">
        <v>369</v>
      </c>
      <c r="B2" s="5559"/>
      <c r="C2" s="5559"/>
      <c r="D2" s="5559"/>
      <c r="E2" s="5559"/>
      <c r="F2" s="5559"/>
      <c r="G2" s="5559"/>
      <c r="H2" s="5559"/>
      <c r="I2" s="5559"/>
      <c r="J2" s="5559"/>
      <c r="K2" s="5559"/>
      <c r="L2" s="5559"/>
      <c r="M2" s="5559"/>
      <c r="N2" s="5559"/>
      <c r="O2" s="5559"/>
      <c r="P2" s="5559"/>
      <c r="Q2" s="5609"/>
      <c r="R2" s="5609"/>
      <c r="S2" s="5610"/>
    </row>
    <row r="3" spans="1:124" ht="16.149999999999999" customHeight="1" thickBot="1">
      <c r="A3" s="513"/>
      <c r="B3" s="5555" t="s">
        <v>68</v>
      </c>
      <c r="C3" s="5556"/>
      <c r="D3" s="5611"/>
      <c r="E3" s="5612" t="s">
        <v>46</v>
      </c>
      <c r="F3" s="5613"/>
      <c r="G3" s="5614"/>
      <c r="H3" s="5559" t="s">
        <v>47</v>
      </c>
      <c r="I3" s="5559"/>
      <c r="J3" s="5613"/>
      <c r="K3" s="5615" t="s">
        <v>48</v>
      </c>
      <c r="L3" s="5613"/>
      <c r="M3" s="5614"/>
      <c r="N3" s="5613" t="s">
        <v>49</v>
      </c>
      <c r="O3" s="5559"/>
      <c r="P3" s="5613"/>
      <c r="Q3" s="5582" t="s">
        <v>73</v>
      </c>
      <c r="R3" s="5583"/>
      <c r="S3" s="5584"/>
    </row>
    <row r="4" spans="1:124" ht="12.75" customHeight="1">
      <c r="A4" s="5580" t="s">
        <v>1</v>
      </c>
      <c r="B4" s="5601">
        <v>1</v>
      </c>
      <c r="C4" s="5602"/>
      <c r="D4" s="5603"/>
      <c r="E4" s="5604">
        <v>2</v>
      </c>
      <c r="F4" s="5605"/>
      <c r="G4" s="5606"/>
      <c r="H4" s="5607">
        <v>3</v>
      </c>
      <c r="I4" s="5607"/>
      <c r="J4" s="5583"/>
      <c r="K4" s="5582">
        <v>4</v>
      </c>
      <c r="L4" s="5583"/>
      <c r="M4" s="5584"/>
      <c r="N4" s="5583">
        <v>5</v>
      </c>
      <c r="O4" s="5607"/>
      <c r="P4" s="5583"/>
      <c r="Q4" s="5585"/>
      <c r="R4" s="5536"/>
      <c r="S4" s="5537"/>
    </row>
    <row r="5" spans="1:124" ht="15.6" customHeight="1">
      <c r="A5" s="5581"/>
      <c r="B5" s="5588" t="s">
        <v>74</v>
      </c>
      <c r="C5" s="5589"/>
      <c r="D5" s="5590"/>
      <c r="E5" s="5591" t="s">
        <v>74</v>
      </c>
      <c r="F5" s="5592"/>
      <c r="G5" s="5593"/>
      <c r="H5" s="5594" t="s">
        <v>74</v>
      </c>
      <c r="I5" s="5595"/>
      <c r="J5" s="5596"/>
      <c r="K5" s="5597" t="s">
        <v>74</v>
      </c>
      <c r="L5" s="5598"/>
      <c r="M5" s="5599"/>
      <c r="N5" s="5600" t="s">
        <v>74</v>
      </c>
      <c r="O5" s="5595"/>
      <c r="P5" s="5596"/>
      <c r="Q5" s="5586"/>
      <c r="R5" s="5587"/>
      <c r="S5" s="5540"/>
      <c r="T5" s="520"/>
    </row>
    <row r="6" spans="1:124" ht="28.5" customHeight="1" thickBot="1">
      <c r="A6" s="5581"/>
      <c r="B6" s="4058" t="s">
        <v>7</v>
      </c>
      <c r="C6" s="4059" t="s">
        <v>51</v>
      </c>
      <c r="D6" s="4060" t="s">
        <v>9</v>
      </c>
      <c r="E6" s="4044" t="s">
        <v>7</v>
      </c>
      <c r="F6" s="4045" t="s">
        <v>51</v>
      </c>
      <c r="G6" s="4046" t="s">
        <v>9</v>
      </c>
      <c r="H6" s="4047" t="s">
        <v>7</v>
      </c>
      <c r="I6" s="4045" t="s">
        <v>51</v>
      </c>
      <c r="J6" s="4048" t="s">
        <v>9</v>
      </c>
      <c r="K6" s="4044" t="s">
        <v>7</v>
      </c>
      <c r="L6" s="4045" t="s">
        <v>51</v>
      </c>
      <c r="M6" s="4046" t="s">
        <v>9</v>
      </c>
      <c r="N6" s="4047" t="s">
        <v>7</v>
      </c>
      <c r="O6" s="4045" t="s">
        <v>51</v>
      </c>
      <c r="P6" s="4048" t="s">
        <v>9</v>
      </c>
      <c r="Q6" s="4044" t="s">
        <v>7</v>
      </c>
      <c r="R6" s="4045" t="s">
        <v>51</v>
      </c>
      <c r="S6" s="4046" t="s">
        <v>9</v>
      </c>
      <c r="T6" s="520"/>
    </row>
    <row r="7" spans="1:124">
      <c r="A7" s="4049" t="s">
        <v>75</v>
      </c>
      <c r="B7" s="4061"/>
      <c r="C7" s="4062"/>
      <c r="D7" s="4063"/>
      <c r="E7" s="4050"/>
      <c r="F7" s="4051"/>
      <c r="G7" s="4052"/>
      <c r="H7" s="4053"/>
      <c r="I7" s="4051"/>
      <c r="J7" s="4054"/>
      <c r="K7" s="4050"/>
      <c r="L7" s="4051"/>
      <c r="M7" s="4052"/>
      <c r="N7" s="4053"/>
      <c r="O7" s="4051"/>
      <c r="P7" s="4054"/>
      <c r="Q7" s="4055"/>
      <c r="R7" s="4056"/>
      <c r="S7" s="4057"/>
      <c r="T7" s="520"/>
    </row>
    <row r="8" spans="1:124" s="889" customFormat="1" ht="19.5" customHeight="1" thickBot="1">
      <c r="A8" s="926" t="s">
        <v>76</v>
      </c>
      <c r="B8" s="4064">
        <v>82</v>
      </c>
      <c r="C8" s="4065">
        <v>2</v>
      </c>
      <c r="D8" s="4066">
        <f>C8+B8</f>
        <v>84</v>
      </c>
      <c r="E8" s="3588">
        <v>88</v>
      </c>
      <c r="F8" s="3589">
        <v>0</v>
      </c>
      <c r="G8" s="3590">
        <f>F8+E8</f>
        <v>88</v>
      </c>
      <c r="H8" s="3597">
        <v>80</v>
      </c>
      <c r="I8" s="4025">
        <v>5</v>
      </c>
      <c r="J8" s="3594">
        <f>H8+I8</f>
        <v>85</v>
      </c>
      <c r="K8" s="3588">
        <v>76</v>
      </c>
      <c r="L8" s="3597">
        <v>3</v>
      </c>
      <c r="M8" s="3590">
        <f>K8+L8</f>
        <v>79</v>
      </c>
      <c r="N8" s="3597">
        <v>64</v>
      </c>
      <c r="O8" s="4025">
        <v>0</v>
      </c>
      <c r="P8" s="4024">
        <f>N8+O8</f>
        <v>64</v>
      </c>
      <c r="Q8" s="3601">
        <f>B8+E8+H8+K8+N8</f>
        <v>390</v>
      </c>
      <c r="R8" s="3589">
        <f>I8+L8+O8+C8+F8</f>
        <v>10</v>
      </c>
      <c r="S8" s="3602">
        <f>R8+Q8</f>
        <v>400</v>
      </c>
      <c r="T8" s="927"/>
      <c r="U8" s="888"/>
      <c r="V8" s="888"/>
      <c r="W8" s="888"/>
      <c r="X8" s="888"/>
      <c r="Y8" s="888"/>
      <c r="Z8" s="888"/>
      <c r="AA8" s="888"/>
      <c r="AB8" s="888"/>
      <c r="AC8" s="888"/>
      <c r="AD8" s="888"/>
      <c r="AE8" s="888"/>
      <c r="AF8" s="888"/>
      <c r="AG8" s="888"/>
      <c r="AH8" s="888"/>
      <c r="AI8" s="888"/>
      <c r="AJ8" s="888"/>
      <c r="AK8" s="888"/>
      <c r="AL8" s="888"/>
      <c r="AM8" s="888"/>
      <c r="AN8" s="888"/>
      <c r="AO8" s="888"/>
      <c r="AP8" s="888"/>
      <c r="AQ8" s="888"/>
      <c r="AR8" s="888"/>
      <c r="AS8" s="888"/>
      <c r="AT8" s="888"/>
      <c r="AU8" s="888"/>
      <c r="AV8" s="888"/>
      <c r="AW8" s="888"/>
      <c r="AX8" s="888"/>
      <c r="AY8" s="888"/>
      <c r="AZ8" s="888"/>
      <c r="BA8" s="888"/>
      <c r="BB8" s="888"/>
      <c r="BC8" s="888"/>
      <c r="BD8" s="888"/>
      <c r="BE8" s="888"/>
      <c r="BF8" s="888"/>
      <c r="BG8" s="888"/>
      <c r="BH8" s="888"/>
      <c r="BI8" s="888"/>
      <c r="BJ8" s="888"/>
      <c r="BK8" s="888"/>
      <c r="BL8" s="888"/>
      <c r="BM8" s="888"/>
      <c r="BN8" s="888"/>
      <c r="BO8" s="888"/>
      <c r="BP8" s="888"/>
      <c r="BQ8" s="888"/>
      <c r="BR8" s="888"/>
      <c r="BS8" s="888"/>
      <c r="BT8" s="888"/>
      <c r="BU8" s="888"/>
      <c r="BV8" s="888"/>
      <c r="BW8" s="888"/>
      <c r="BX8" s="888"/>
      <c r="BY8" s="888"/>
      <c r="BZ8" s="888"/>
      <c r="CA8" s="888"/>
      <c r="CB8" s="888"/>
      <c r="CC8" s="888"/>
      <c r="CD8" s="888"/>
      <c r="CE8" s="888"/>
      <c r="CF8" s="888"/>
      <c r="CG8" s="888"/>
      <c r="CH8" s="888"/>
      <c r="CI8" s="888"/>
      <c r="CJ8" s="888"/>
      <c r="CK8" s="888"/>
      <c r="CL8" s="888"/>
      <c r="CM8" s="888"/>
      <c r="CN8" s="888"/>
      <c r="CO8" s="888"/>
      <c r="CP8" s="888"/>
      <c r="CQ8" s="888"/>
      <c r="CR8" s="888"/>
      <c r="CS8" s="888"/>
      <c r="CT8" s="888"/>
      <c r="CU8" s="888"/>
      <c r="CV8" s="888"/>
      <c r="CW8" s="888"/>
      <c r="CX8" s="888"/>
      <c r="CY8" s="888"/>
      <c r="CZ8" s="888"/>
      <c r="DA8" s="888"/>
      <c r="DB8" s="888"/>
      <c r="DC8" s="888"/>
      <c r="DD8" s="888"/>
      <c r="DE8" s="888"/>
      <c r="DF8" s="888"/>
      <c r="DG8" s="888"/>
      <c r="DH8" s="888"/>
      <c r="DI8" s="888"/>
      <c r="DJ8" s="888"/>
      <c r="DK8" s="888"/>
      <c r="DL8" s="888"/>
      <c r="DM8" s="888"/>
      <c r="DN8" s="888"/>
      <c r="DO8" s="888"/>
      <c r="DP8" s="888"/>
      <c r="DQ8" s="888"/>
      <c r="DR8" s="888"/>
      <c r="DS8" s="888"/>
      <c r="DT8" s="888"/>
    </row>
    <row r="9" spans="1:124" s="888" customFormat="1" ht="15.75" customHeight="1" thickBot="1">
      <c r="A9" s="514" t="s">
        <v>17</v>
      </c>
      <c r="B9" s="4067">
        <f t="shared" ref="B9:O9" si="0">B8</f>
        <v>82</v>
      </c>
      <c r="C9" s="4068">
        <f t="shared" si="0"/>
        <v>2</v>
      </c>
      <c r="D9" s="4069">
        <f t="shared" si="0"/>
        <v>84</v>
      </c>
      <c r="E9" s="4036">
        <f t="shared" si="0"/>
        <v>88</v>
      </c>
      <c r="F9" s="4026">
        <f t="shared" si="0"/>
        <v>0</v>
      </c>
      <c r="G9" s="4037">
        <f>G8</f>
        <v>88</v>
      </c>
      <c r="H9" s="4026">
        <f t="shared" si="0"/>
        <v>80</v>
      </c>
      <c r="I9" s="4026">
        <f t="shared" si="0"/>
        <v>5</v>
      </c>
      <c r="J9" s="3595">
        <f>J8</f>
        <v>85</v>
      </c>
      <c r="K9" s="4036">
        <f t="shared" si="0"/>
        <v>76</v>
      </c>
      <c r="L9" s="4026">
        <f t="shared" si="0"/>
        <v>3</v>
      </c>
      <c r="M9" s="4037">
        <f>M8</f>
        <v>79</v>
      </c>
      <c r="N9" s="4026">
        <f t="shared" si="0"/>
        <v>64</v>
      </c>
      <c r="O9" s="4026">
        <f t="shared" si="0"/>
        <v>0</v>
      </c>
      <c r="P9" s="4027">
        <f>P8</f>
        <v>64</v>
      </c>
      <c r="Q9" s="3600">
        <f>H9+K9+N9+E9+B9</f>
        <v>390</v>
      </c>
      <c r="R9" s="3593">
        <f>I9+L9+O9+C9+F9</f>
        <v>10</v>
      </c>
      <c r="S9" s="3603">
        <f>R9+Q9</f>
        <v>400</v>
      </c>
      <c r="T9" s="927"/>
    </row>
    <row r="10" spans="1:124" s="888" customFormat="1" ht="18" customHeight="1">
      <c r="A10" s="928" t="s">
        <v>76</v>
      </c>
      <c r="B10" s="4070">
        <v>1</v>
      </c>
      <c r="C10" s="4071">
        <v>0</v>
      </c>
      <c r="D10" s="4072">
        <f>B10+C10</f>
        <v>1</v>
      </c>
      <c r="E10" s="4038">
        <v>1</v>
      </c>
      <c r="F10" s="4028">
        <v>0</v>
      </c>
      <c r="G10" s="4039">
        <f>E10+F10</f>
        <v>1</v>
      </c>
      <c r="H10" s="4030">
        <v>0</v>
      </c>
      <c r="I10" s="4029">
        <v>0</v>
      </c>
      <c r="J10" s="4041">
        <f>H10+I10</f>
        <v>0</v>
      </c>
      <c r="K10" s="4042">
        <v>2</v>
      </c>
      <c r="L10" s="4030">
        <v>0</v>
      </c>
      <c r="M10" s="4039">
        <f>K10+L10</f>
        <v>2</v>
      </c>
      <c r="N10" s="4030">
        <v>1</v>
      </c>
      <c r="O10" s="4029">
        <v>0</v>
      </c>
      <c r="P10" s="4031">
        <f>N10+O10</f>
        <v>1</v>
      </c>
      <c r="Q10" s="3604">
        <f>B10+E10+H10+K10+N10</f>
        <v>5</v>
      </c>
      <c r="R10" s="929">
        <f>I10+L10+O10+F10+C10</f>
        <v>0</v>
      </c>
      <c r="S10" s="3605">
        <f>R10+Q10</f>
        <v>5</v>
      </c>
      <c r="T10" s="927"/>
    </row>
    <row r="11" spans="1:124" s="888" customFormat="1" ht="17.25" customHeight="1" thickBot="1">
      <c r="A11" s="515" t="s">
        <v>66</v>
      </c>
      <c r="B11" s="4073">
        <f>B10</f>
        <v>1</v>
      </c>
      <c r="C11" s="4074">
        <f t="shared" ref="C11:M11" si="1">C10</f>
        <v>0</v>
      </c>
      <c r="D11" s="4075">
        <f t="shared" si="1"/>
        <v>1</v>
      </c>
      <c r="E11" s="3591">
        <f t="shared" si="1"/>
        <v>1</v>
      </c>
      <c r="F11" s="748">
        <f t="shared" si="1"/>
        <v>0</v>
      </c>
      <c r="G11" s="3592">
        <f t="shared" si="1"/>
        <v>1</v>
      </c>
      <c r="H11" s="749">
        <f t="shared" si="1"/>
        <v>0</v>
      </c>
      <c r="I11" s="748">
        <f t="shared" si="1"/>
        <v>0</v>
      </c>
      <c r="J11" s="3596">
        <f t="shared" si="1"/>
        <v>0</v>
      </c>
      <c r="K11" s="3599">
        <f>K10</f>
        <v>2</v>
      </c>
      <c r="L11" s="3598">
        <f>L10</f>
        <v>0</v>
      </c>
      <c r="M11" s="3592">
        <f t="shared" si="1"/>
        <v>2</v>
      </c>
      <c r="N11" s="3598">
        <f>N10</f>
        <v>1</v>
      </c>
      <c r="O11" s="1591">
        <f>O10</f>
        <v>0</v>
      </c>
      <c r="P11" s="4032">
        <f>P10</f>
        <v>1</v>
      </c>
      <c r="Q11" s="3606">
        <f>H11+K11+N11+E11+B11</f>
        <v>5</v>
      </c>
      <c r="R11" s="3607">
        <f>I11+L11+O11+F11+C11</f>
        <v>0</v>
      </c>
      <c r="S11" s="3608">
        <f>R11+Q11</f>
        <v>5</v>
      </c>
      <c r="T11" s="927"/>
    </row>
    <row r="12" spans="1:124" s="888" customFormat="1" ht="15.75" customHeight="1" thickBot="1">
      <c r="A12" s="516" t="s">
        <v>77</v>
      </c>
      <c r="B12" s="4067">
        <f>B11+B9</f>
        <v>83</v>
      </c>
      <c r="C12" s="4068">
        <f>C11+C9</f>
        <v>2</v>
      </c>
      <c r="D12" s="4069">
        <f>D11+D9</f>
        <v>85</v>
      </c>
      <c r="E12" s="4036">
        <f>E8+E10</f>
        <v>89</v>
      </c>
      <c r="F12" s="4033">
        <f>F9+F11</f>
        <v>0</v>
      </c>
      <c r="G12" s="4040">
        <f t="shared" ref="G12:P12" si="2">G11+G9</f>
        <v>89</v>
      </c>
      <c r="H12" s="4033">
        <f t="shared" si="2"/>
        <v>80</v>
      </c>
      <c r="I12" s="4034">
        <f t="shared" si="2"/>
        <v>5</v>
      </c>
      <c r="J12" s="3595">
        <f t="shared" si="2"/>
        <v>85</v>
      </c>
      <c r="K12" s="4043">
        <f t="shared" si="2"/>
        <v>78</v>
      </c>
      <c r="L12" s="4035">
        <f t="shared" si="2"/>
        <v>3</v>
      </c>
      <c r="M12" s="4037">
        <f t="shared" si="2"/>
        <v>81</v>
      </c>
      <c r="N12" s="4033">
        <f t="shared" si="2"/>
        <v>65</v>
      </c>
      <c r="O12" s="4034">
        <f t="shared" si="2"/>
        <v>0</v>
      </c>
      <c r="P12" s="4027">
        <f t="shared" si="2"/>
        <v>65</v>
      </c>
      <c r="Q12" s="3609">
        <f>H12+K12+N12+E12+B12</f>
        <v>395</v>
      </c>
      <c r="R12" s="3610">
        <f>I12+L12+O12+F12+C12</f>
        <v>10</v>
      </c>
      <c r="S12" s="3611">
        <f>R12+Q12</f>
        <v>405</v>
      </c>
    </row>
    <row r="13" spans="1:124" s="512" customFormat="1">
      <c r="A13" s="517"/>
      <c r="B13" s="518"/>
      <c r="C13" s="518"/>
      <c r="D13" s="518"/>
      <c r="E13" s="518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21"/>
      <c r="R13" s="521"/>
      <c r="S13" s="522"/>
      <c r="T13" s="523"/>
    </row>
    <row r="14" spans="1:124" ht="15.6" customHeight="1">
      <c r="A14" s="506"/>
      <c r="B14" s="506"/>
      <c r="C14" s="506"/>
      <c r="D14" s="506"/>
      <c r="E14" s="506"/>
      <c r="F14" s="506"/>
      <c r="G14" s="506"/>
      <c r="H14" s="506"/>
      <c r="I14" s="508"/>
      <c r="J14" s="508"/>
      <c r="K14" s="835"/>
      <c r="L14" s="835"/>
      <c r="M14" s="835"/>
      <c r="N14" s="835"/>
      <c r="O14" s="835"/>
      <c r="P14" s="835"/>
      <c r="Q14" s="835"/>
      <c r="R14" s="835"/>
      <c r="S14" s="524"/>
      <c r="T14" s="524"/>
      <c r="U14" s="524"/>
      <c r="V14" s="524"/>
      <c r="W14" s="524"/>
    </row>
    <row r="15" spans="1:124">
      <c r="Q15" s="525"/>
      <c r="R15" s="525"/>
      <c r="S15" s="525"/>
    </row>
  </sheetData>
  <mergeCells count="19">
    <mergeCell ref="A1:S1"/>
    <mergeCell ref="A2:S2"/>
    <mergeCell ref="B3:D3"/>
    <mergeCell ref="E3:G3"/>
    <mergeCell ref="H3:J3"/>
    <mergeCell ref="K3:M3"/>
    <mergeCell ref="N3:P3"/>
    <mergeCell ref="A4:A6"/>
    <mergeCell ref="Q3:S5"/>
    <mergeCell ref="B5:D5"/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ageMargins left="0.70866141732283505" right="0.70866141732283505" top="0.74803149606299202" bottom="0.74803149606299202" header="0.31496062992126" footer="0.31496062992126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zoomScale="75" zoomScaleNormal="75" workbookViewId="0">
      <selection activeCell="E41" sqref="E41:G41"/>
    </sheetView>
  </sheetViews>
  <sheetFormatPr defaultRowHeight="12.75"/>
  <cols>
    <col min="1" max="1" width="61.140625" style="501" customWidth="1"/>
    <col min="2" max="2" width="12.5703125" style="501" customWidth="1"/>
    <col min="3" max="4" width="15" style="501" customWidth="1"/>
    <col min="5" max="5" width="14.85546875" style="501" customWidth="1"/>
    <col min="6" max="6" width="15.7109375" style="501" customWidth="1"/>
    <col min="7" max="7" width="15.42578125" style="501" customWidth="1"/>
    <col min="8" max="8" width="13.85546875" style="501" customWidth="1"/>
    <col min="9" max="9" width="13.7109375" style="501" customWidth="1"/>
    <col min="10" max="10" width="14.5703125" style="501" customWidth="1"/>
    <col min="11" max="115" width="9.140625" style="502"/>
    <col min="116" max="256" width="9.140625" style="501"/>
    <col min="257" max="257" width="61.140625" style="501" customWidth="1"/>
    <col min="258" max="258" width="12.5703125" style="501" customWidth="1"/>
    <col min="259" max="259" width="10.28515625" style="501" customWidth="1"/>
    <col min="260" max="260" width="14.28515625" style="501" customWidth="1"/>
    <col min="261" max="261" width="14.85546875" style="501" customWidth="1"/>
    <col min="262" max="262" width="15.7109375" style="501" customWidth="1"/>
    <col min="263" max="263" width="15.42578125" style="501" customWidth="1"/>
    <col min="264" max="264" width="13.85546875" style="501" customWidth="1"/>
    <col min="265" max="265" width="13.7109375" style="501" customWidth="1"/>
    <col min="266" max="266" width="15.85546875" style="501" customWidth="1"/>
    <col min="267" max="512" width="9.140625" style="501"/>
    <col min="513" max="513" width="61.140625" style="501" customWidth="1"/>
    <col min="514" max="514" width="12.5703125" style="501" customWidth="1"/>
    <col min="515" max="515" width="10.28515625" style="501" customWidth="1"/>
    <col min="516" max="516" width="14.28515625" style="501" customWidth="1"/>
    <col min="517" max="517" width="14.85546875" style="501" customWidth="1"/>
    <col min="518" max="518" width="15.7109375" style="501" customWidth="1"/>
    <col min="519" max="519" width="15.42578125" style="501" customWidth="1"/>
    <col min="520" max="520" width="13.85546875" style="501" customWidth="1"/>
    <col min="521" max="521" width="13.7109375" style="501" customWidth="1"/>
    <col min="522" max="522" width="15.85546875" style="501" customWidth="1"/>
    <col min="523" max="768" width="9.140625" style="501"/>
    <col min="769" max="769" width="61.140625" style="501" customWidth="1"/>
    <col min="770" max="770" width="12.5703125" style="501" customWidth="1"/>
    <col min="771" max="771" width="10.28515625" style="501" customWidth="1"/>
    <col min="772" max="772" width="14.28515625" style="501" customWidth="1"/>
    <col min="773" max="773" width="14.85546875" style="501" customWidth="1"/>
    <col min="774" max="774" width="15.7109375" style="501" customWidth="1"/>
    <col min="775" max="775" width="15.42578125" style="501" customWidth="1"/>
    <col min="776" max="776" width="13.85546875" style="501" customWidth="1"/>
    <col min="777" max="777" width="13.7109375" style="501" customWidth="1"/>
    <col min="778" max="778" width="15.85546875" style="501" customWidth="1"/>
    <col min="779" max="1024" width="9.140625" style="501"/>
    <col min="1025" max="1025" width="61.140625" style="501" customWidth="1"/>
    <col min="1026" max="1026" width="12.5703125" style="501" customWidth="1"/>
    <col min="1027" max="1027" width="10.28515625" style="501" customWidth="1"/>
    <col min="1028" max="1028" width="14.28515625" style="501" customWidth="1"/>
    <col min="1029" max="1029" width="14.85546875" style="501" customWidth="1"/>
    <col min="1030" max="1030" width="15.7109375" style="501" customWidth="1"/>
    <col min="1031" max="1031" width="15.42578125" style="501" customWidth="1"/>
    <col min="1032" max="1032" width="13.85546875" style="501" customWidth="1"/>
    <col min="1033" max="1033" width="13.7109375" style="501" customWidth="1"/>
    <col min="1034" max="1034" width="15.85546875" style="501" customWidth="1"/>
    <col min="1035" max="1280" width="9.140625" style="501"/>
    <col min="1281" max="1281" width="61.140625" style="501" customWidth="1"/>
    <col min="1282" max="1282" width="12.5703125" style="501" customWidth="1"/>
    <col min="1283" max="1283" width="10.28515625" style="501" customWidth="1"/>
    <col min="1284" max="1284" width="14.28515625" style="501" customWidth="1"/>
    <col min="1285" max="1285" width="14.85546875" style="501" customWidth="1"/>
    <col min="1286" max="1286" width="15.7109375" style="501" customWidth="1"/>
    <col min="1287" max="1287" width="15.42578125" style="501" customWidth="1"/>
    <col min="1288" max="1288" width="13.85546875" style="501" customWidth="1"/>
    <col min="1289" max="1289" width="13.7109375" style="501" customWidth="1"/>
    <col min="1290" max="1290" width="15.85546875" style="501" customWidth="1"/>
    <col min="1291" max="1536" width="9.140625" style="501"/>
    <col min="1537" max="1537" width="61.140625" style="501" customWidth="1"/>
    <col min="1538" max="1538" width="12.5703125" style="501" customWidth="1"/>
    <col min="1539" max="1539" width="10.28515625" style="501" customWidth="1"/>
    <col min="1540" max="1540" width="14.28515625" style="501" customWidth="1"/>
    <col min="1541" max="1541" width="14.85546875" style="501" customWidth="1"/>
    <col min="1542" max="1542" width="15.7109375" style="501" customWidth="1"/>
    <col min="1543" max="1543" width="15.42578125" style="501" customWidth="1"/>
    <col min="1544" max="1544" width="13.85546875" style="501" customWidth="1"/>
    <col min="1545" max="1545" width="13.7109375" style="501" customWidth="1"/>
    <col min="1546" max="1546" width="15.85546875" style="501" customWidth="1"/>
    <col min="1547" max="1792" width="9.140625" style="501"/>
    <col min="1793" max="1793" width="61.140625" style="501" customWidth="1"/>
    <col min="1794" max="1794" width="12.5703125" style="501" customWidth="1"/>
    <col min="1795" max="1795" width="10.28515625" style="501" customWidth="1"/>
    <col min="1796" max="1796" width="14.28515625" style="501" customWidth="1"/>
    <col min="1797" max="1797" width="14.85546875" style="501" customWidth="1"/>
    <col min="1798" max="1798" width="15.7109375" style="501" customWidth="1"/>
    <col min="1799" max="1799" width="15.42578125" style="501" customWidth="1"/>
    <col min="1800" max="1800" width="13.85546875" style="501" customWidth="1"/>
    <col min="1801" max="1801" width="13.7109375" style="501" customWidth="1"/>
    <col min="1802" max="1802" width="15.85546875" style="501" customWidth="1"/>
    <col min="1803" max="2048" width="9.140625" style="501"/>
    <col min="2049" max="2049" width="61.140625" style="501" customWidth="1"/>
    <col min="2050" max="2050" width="12.5703125" style="501" customWidth="1"/>
    <col min="2051" max="2051" width="10.28515625" style="501" customWidth="1"/>
    <col min="2052" max="2052" width="14.28515625" style="501" customWidth="1"/>
    <col min="2053" max="2053" width="14.85546875" style="501" customWidth="1"/>
    <col min="2054" max="2054" width="15.7109375" style="501" customWidth="1"/>
    <col min="2055" max="2055" width="15.42578125" style="501" customWidth="1"/>
    <col min="2056" max="2056" width="13.85546875" style="501" customWidth="1"/>
    <col min="2057" max="2057" width="13.7109375" style="501" customWidth="1"/>
    <col min="2058" max="2058" width="15.85546875" style="501" customWidth="1"/>
    <col min="2059" max="2304" width="9.140625" style="501"/>
    <col min="2305" max="2305" width="61.140625" style="501" customWidth="1"/>
    <col min="2306" max="2306" width="12.5703125" style="501" customWidth="1"/>
    <col min="2307" max="2307" width="10.28515625" style="501" customWidth="1"/>
    <col min="2308" max="2308" width="14.28515625" style="501" customWidth="1"/>
    <col min="2309" max="2309" width="14.85546875" style="501" customWidth="1"/>
    <col min="2310" max="2310" width="15.7109375" style="501" customWidth="1"/>
    <col min="2311" max="2311" width="15.42578125" style="501" customWidth="1"/>
    <col min="2312" max="2312" width="13.85546875" style="501" customWidth="1"/>
    <col min="2313" max="2313" width="13.7109375" style="501" customWidth="1"/>
    <col min="2314" max="2314" width="15.85546875" style="501" customWidth="1"/>
    <col min="2315" max="2560" width="9.140625" style="501"/>
    <col min="2561" max="2561" width="61.140625" style="501" customWidth="1"/>
    <col min="2562" max="2562" width="12.5703125" style="501" customWidth="1"/>
    <col min="2563" max="2563" width="10.28515625" style="501" customWidth="1"/>
    <col min="2564" max="2564" width="14.28515625" style="501" customWidth="1"/>
    <col min="2565" max="2565" width="14.85546875" style="501" customWidth="1"/>
    <col min="2566" max="2566" width="15.7109375" style="501" customWidth="1"/>
    <col min="2567" max="2567" width="15.42578125" style="501" customWidth="1"/>
    <col min="2568" max="2568" width="13.85546875" style="501" customWidth="1"/>
    <col min="2569" max="2569" width="13.7109375" style="501" customWidth="1"/>
    <col min="2570" max="2570" width="15.85546875" style="501" customWidth="1"/>
    <col min="2571" max="2816" width="9.140625" style="501"/>
    <col min="2817" max="2817" width="61.140625" style="501" customWidth="1"/>
    <col min="2818" max="2818" width="12.5703125" style="501" customWidth="1"/>
    <col min="2819" max="2819" width="10.28515625" style="501" customWidth="1"/>
    <col min="2820" max="2820" width="14.28515625" style="501" customWidth="1"/>
    <col min="2821" max="2821" width="14.85546875" style="501" customWidth="1"/>
    <col min="2822" max="2822" width="15.7109375" style="501" customWidth="1"/>
    <col min="2823" max="2823" width="15.42578125" style="501" customWidth="1"/>
    <col min="2824" max="2824" width="13.85546875" style="501" customWidth="1"/>
    <col min="2825" max="2825" width="13.7109375" style="501" customWidth="1"/>
    <col min="2826" max="2826" width="15.85546875" style="501" customWidth="1"/>
    <col min="2827" max="3072" width="9.140625" style="501"/>
    <col min="3073" max="3073" width="61.140625" style="501" customWidth="1"/>
    <col min="3074" max="3074" width="12.5703125" style="501" customWidth="1"/>
    <col min="3075" max="3075" width="10.28515625" style="501" customWidth="1"/>
    <col min="3076" max="3076" width="14.28515625" style="501" customWidth="1"/>
    <col min="3077" max="3077" width="14.85546875" style="501" customWidth="1"/>
    <col min="3078" max="3078" width="15.7109375" style="501" customWidth="1"/>
    <col min="3079" max="3079" width="15.42578125" style="501" customWidth="1"/>
    <col min="3080" max="3080" width="13.85546875" style="501" customWidth="1"/>
    <col min="3081" max="3081" width="13.7109375" style="501" customWidth="1"/>
    <col min="3082" max="3082" width="15.85546875" style="501" customWidth="1"/>
    <col min="3083" max="3328" width="9.140625" style="501"/>
    <col min="3329" max="3329" width="61.140625" style="501" customWidth="1"/>
    <col min="3330" max="3330" width="12.5703125" style="501" customWidth="1"/>
    <col min="3331" max="3331" width="10.28515625" style="501" customWidth="1"/>
    <col min="3332" max="3332" width="14.28515625" style="501" customWidth="1"/>
    <col min="3333" max="3333" width="14.85546875" style="501" customWidth="1"/>
    <col min="3334" max="3334" width="15.7109375" style="501" customWidth="1"/>
    <col min="3335" max="3335" width="15.42578125" style="501" customWidth="1"/>
    <col min="3336" max="3336" width="13.85546875" style="501" customWidth="1"/>
    <col min="3337" max="3337" width="13.7109375" style="501" customWidth="1"/>
    <col min="3338" max="3338" width="15.85546875" style="501" customWidth="1"/>
    <col min="3339" max="3584" width="9.140625" style="501"/>
    <col min="3585" max="3585" width="61.140625" style="501" customWidth="1"/>
    <col min="3586" max="3586" width="12.5703125" style="501" customWidth="1"/>
    <col min="3587" max="3587" width="10.28515625" style="501" customWidth="1"/>
    <col min="3588" max="3588" width="14.28515625" style="501" customWidth="1"/>
    <col min="3589" max="3589" width="14.85546875" style="501" customWidth="1"/>
    <col min="3590" max="3590" width="15.7109375" style="501" customWidth="1"/>
    <col min="3591" max="3591" width="15.42578125" style="501" customWidth="1"/>
    <col min="3592" max="3592" width="13.85546875" style="501" customWidth="1"/>
    <col min="3593" max="3593" width="13.7109375" style="501" customWidth="1"/>
    <col min="3594" max="3594" width="15.85546875" style="501" customWidth="1"/>
    <col min="3595" max="3840" width="9.140625" style="501"/>
    <col min="3841" max="3841" width="61.140625" style="501" customWidth="1"/>
    <col min="3842" max="3842" width="12.5703125" style="501" customWidth="1"/>
    <col min="3843" max="3843" width="10.28515625" style="501" customWidth="1"/>
    <col min="3844" max="3844" width="14.28515625" style="501" customWidth="1"/>
    <col min="3845" max="3845" width="14.85546875" style="501" customWidth="1"/>
    <col min="3846" max="3846" width="15.7109375" style="501" customWidth="1"/>
    <col min="3847" max="3847" width="15.42578125" style="501" customWidth="1"/>
    <col min="3848" max="3848" width="13.85546875" style="501" customWidth="1"/>
    <col min="3849" max="3849" width="13.7109375" style="501" customWidth="1"/>
    <col min="3850" max="3850" width="15.85546875" style="501" customWidth="1"/>
    <col min="3851" max="4096" width="9.140625" style="501"/>
    <col min="4097" max="4097" width="61.140625" style="501" customWidth="1"/>
    <col min="4098" max="4098" width="12.5703125" style="501" customWidth="1"/>
    <col min="4099" max="4099" width="10.28515625" style="501" customWidth="1"/>
    <col min="4100" max="4100" width="14.28515625" style="501" customWidth="1"/>
    <col min="4101" max="4101" width="14.85546875" style="501" customWidth="1"/>
    <col min="4102" max="4102" width="15.7109375" style="501" customWidth="1"/>
    <col min="4103" max="4103" width="15.42578125" style="501" customWidth="1"/>
    <col min="4104" max="4104" width="13.85546875" style="501" customWidth="1"/>
    <col min="4105" max="4105" width="13.7109375" style="501" customWidth="1"/>
    <col min="4106" max="4106" width="15.85546875" style="501" customWidth="1"/>
    <col min="4107" max="4352" width="9.140625" style="501"/>
    <col min="4353" max="4353" width="61.140625" style="501" customWidth="1"/>
    <col min="4354" max="4354" width="12.5703125" style="501" customWidth="1"/>
    <col min="4355" max="4355" width="10.28515625" style="501" customWidth="1"/>
    <col min="4356" max="4356" width="14.28515625" style="501" customWidth="1"/>
    <col min="4357" max="4357" width="14.85546875" style="501" customWidth="1"/>
    <col min="4358" max="4358" width="15.7109375" style="501" customWidth="1"/>
    <col min="4359" max="4359" width="15.42578125" style="501" customWidth="1"/>
    <col min="4360" max="4360" width="13.85546875" style="501" customWidth="1"/>
    <col min="4361" max="4361" width="13.7109375" style="501" customWidth="1"/>
    <col min="4362" max="4362" width="15.85546875" style="501" customWidth="1"/>
    <col min="4363" max="4608" width="9.140625" style="501"/>
    <col min="4609" max="4609" width="61.140625" style="501" customWidth="1"/>
    <col min="4610" max="4610" width="12.5703125" style="501" customWidth="1"/>
    <col min="4611" max="4611" width="10.28515625" style="501" customWidth="1"/>
    <col min="4612" max="4612" width="14.28515625" style="501" customWidth="1"/>
    <col min="4613" max="4613" width="14.85546875" style="501" customWidth="1"/>
    <col min="4614" max="4614" width="15.7109375" style="501" customWidth="1"/>
    <col min="4615" max="4615" width="15.42578125" style="501" customWidth="1"/>
    <col min="4616" max="4616" width="13.85546875" style="501" customWidth="1"/>
    <col min="4617" max="4617" width="13.7109375" style="501" customWidth="1"/>
    <col min="4618" max="4618" width="15.85546875" style="501" customWidth="1"/>
    <col min="4619" max="4864" width="9.140625" style="501"/>
    <col min="4865" max="4865" width="61.140625" style="501" customWidth="1"/>
    <col min="4866" max="4866" width="12.5703125" style="501" customWidth="1"/>
    <col min="4867" max="4867" width="10.28515625" style="501" customWidth="1"/>
    <col min="4868" max="4868" width="14.28515625" style="501" customWidth="1"/>
    <col min="4869" max="4869" width="14.85546875" style="501" customWidth="1"/>
    <col min="4870" max="4870" width="15.7109375" style="501" customWidth="1"/>
    <col min="4871" max="4871" width="15.42578125" style="501" customWidth="1"/>
    <col min="4872" max="4872" width="13.85546875" style="501" customWidth="1"/>
    <col min="4873" max="4873" width="13.7109375" style="501" customWidth="1"/>
    <col min="4874" max="4874" width="15.85546875" style="501" customWidth="1"/>
    <col min="4875" max="5120" width="9.140625" style="501"/>
    <col min="5121" max="5121" width="61.140625" style="501" customWidth="1"/>
    <col min="5122" max="5122" width="12.5703125" style="501" customWidth="1"/>
    <col min="5123" max="5123" width="10.28515625" style="501" customWidth="1"/>
    <col min="5124" max="5124" width="14.28515625" style="501" customWidth="1"/>
    <col min="5125" max="5125" width="14.85546875" style="501" customWidth="1"/>
    <col min="5126" max="5126" width="15.7109375" style="501" customWidth="1"/>
    <col min="5127" max="5127" width="15.42578125" style="501" customWidth="1"/>
    <col min="5128" max="5128" width="13.85546875" style="501" customWidth="1"/>
    <col min="5129" max="5129" width="13.7109375" style="501" customWidth="1"/>
    <col min="5130" max="5130" width="15.85546875" style="501" customWidth="1"/>
    <col min="5131" max="5376" width="9.140625" style="501"/>
    <col min="5377" max="5377" width="61.140625" style="501" customWidth="1"/>
    <col min="5378" max="5378" width="12.5703125" style="501" customWidth="1"/>
    <col min="5379" max="5379" width="10.28515625" style="501" customWidth="1"/>
    <col min="5380" max="5380" width="14.28515625" style="501" customWidth="1"/>
    <col min="5381" max="5381" width="14.85546875" style="501" customWidth="1"/>
    <col min="5382" max="5382" width="15.7109375" style="501" customWidth="1"/>
    <col min="5383" max="5383" width="15.42578125" style="501" customWidth="1"/>
    <col min="5384" max="5384" width="13.85546875" style="501" customWidth="1"/>
    <col min="5385" max="5385" width="13.7109375" style="501" customWidth="1"/>
    <col min="5386" max="5386" width="15.85546875" style="501" customWidth="1"/>
    <col min="5387" max="5632" width="9.140625" style="501"/>
    <col min="5633" max="5633" width="61.140625" style="501" customWidth="1"/>
    <col min="5634" max="5634" width="12.5703125" style="501" customWidth="1"/>
    <col min="5635" max="5635" width="10.28515625" style="501" customWidth="1"/>
    <col min="5636" max="5636" width="14.28515625" style="501" customWidth="1"/>
    <col min="5637" max="5637" width="14.85546875" style="501" customWidth="1"/>
    <col min="5638" max="5638" width="15.7109375" style="501" customWidth="1"/>
    <col min="5639" max="5639" width="15.42578125" style="501" customWidth="1"/>
    <col min="5640" max="5640" width="13.85546875" style="501" customWidth="1"/>
    <col min="5641" max="5641" width="13.7109375" style="501" customWidth="1"/>
    <col min="5642" max="5642" width="15.85546875" style="501" customWidth="1"/>
    <col min="5643" max="5888" width="9.140625" style="501"/>
    <col min="5889" max="5889" width="61.140625" style="501" customWidth="1"/>
    <col min="5890" max="5890" width="12.5703125" style="501" customWidth="1"/>
    <col min="5891" max="5891" width="10.28515625" style="501" customWidth="1"/>
    <col min="5892" max="5892" width="14.28515625" style="501" customWidth="1"/>
    <col min="5893" max="5893" width="14.85546875" style="501" customWidth="1"/>
    <col min="5894" max="5894" width="15.7109375" style="501" customWidth="1"/>
    <col min="5895" max="5895" width="15.42578125" style="501" customWidth="1"/>
    <col min="5896" max="5896" width="13.85546875" style="501" customWidth="1"/>
    <col min="5897" max="5897" width="13.7109375" style="501" customWidth="1"/>
    <col min="5898" max="5898" width="15.85546875" style="501" customWidth="1"/>
    <col min="5899" max="6144" width="9.140625" style="501"/>
    <col min="6145" max="6145" width="61.140625" style="501" customWidth="1"/>
    <col min="6146" max="6146" width="12.5703125" style="501" customWidth="1"/>
    <col min="6147" max="6147" width="10.28515625" style="501" customWidth="1"/>
    <col min="6148" max="6148" width="14.28515625" style="501" customWidth="1"/>
    <col min="6149" max="6149" width="14.85546875" style="501" customWidth="1"/>
    <col min="6150" max="6150" width="15.7109375" style="501" customWidth="1"/>
    <col min="6151" max="6151" width="15.42578125" style="501" customWidth="1"/>
    <col min="6152" max="6152" width="13.85546875" style="501" customWidth="1"/>
    <col min="6153" max="6153" width="13.7109375" style="501" customWidth="1"/>
    <col min="6154" max="6154" width="15.85546875" style="501" customWidth="1"/>
    <col min="6155" max="6400" width="9.140625" style="501"/>
    <col min="6401" max="6401" width="61.140625" style="501" customWidth="1"/>
    <col min="6402" max="6402" width="12.5703125" style="501" customWidth="1"/>
    <col min="6403" max="6403" width="10.28515625" style="501" customWidth="1"/>
    <col min="6404" max="6404" width="14.28515625" style="501" customWidth="1"/>
    <col min="6405" max="6405" width="14.85546875" style="501" customWidth="1"/>
    <col min="6406" max="6406" width="15.7109375" style="501" customWidth="1"/>
    <col min="6407" max="6407" width="15.42578125" style="501" customWidth="1"/>
    <col min="6408" max="6408" width="13.85546875" style="501" customWidth="1"/>
    <col min="6409" max="6409" width="13.7109375" style="501" customWidth="1"/>
    <col min="6410" max="6410" width="15.85546875" style="501" customWidth="1"/>
    <col min="6411" max="6656" width="9.140625" style="501"/>
    <col min="6657" max="6657" width="61.140625" style="501" customWidth="1"/>
    <col min="6658" max="6658" width="12.5703125" style="501" customWidth="1"/>
    <col min="6659" max="6659" width="10.28515625" style="501" customWidth="1"/>
    <col min="6660" max="6660" width="14.28515625" style="501" customWidth="1"/>
    <col min="6661" max="6661" width="14.85546875" style="501" customWidth="1"/>
    <col min="6662" max="6662" width="15.7109375" style="501" customWidth="1"/>
    <col min="6663" max="6663" width="15.42578125" style="501" customWidth="1"/>
    <col min="6664" max="6664" width="13.85546875" style="501" customWidth="1"/>
    <col min="6665" max="6665" width="13.7109375" style="501" customWidth="1"/>
    <col min="6666" max="6666" width="15.85546875" style="501" customWidth="1"/>
    <col min="6667" max="6912" width="9.140625" style="501"/>
    <col min="6913" max="6913" width="61.140625" style="501" customWidth="1"/>
    <col min="6914" max="6914" width="12.5703125" style="501" customWidth="1"/>
    <col min="6915" max="6915" width="10.28515625" style="501" customWidth="1"/>
    <col min="6916" max="6916" width="14.28515625" style="501" customWidth="1"/>
    <col min="6917" max="6917" width="14.85546875" style="501" customWidth="1"/>
    <col min="6918" max="6918" width="15.7109375" style="501" customWidth="1"/>
    <col min="6919" max="6919" width="15.42578125" style="501" customWidth="1"/>
    <col min="6920" max="6920" width="13.85546875" style="501" customWidth="1"/>
    <col min="6921" max="6921" width="13.7109375" style="501" customWidth="1"/>
    <col min="6922" max="6922" width="15.85546875" style="501" customWidth="1"/>
    <col min="6923" max="7168" width="9.140625" style="501"/>
    <col min="7169" max="7169" width="61.140625" style="501" customWidth="1"/>
    <col min="7170" max="7170" width="12.5703125" style="501" customWidth="1"/>
    <col min="7171" max="7171" width="10.28515625" style="501" customWidth="1"/>
    <col min="7172" max="7172" width="14.28515625" style="501" customWidth="1"/>
    <col min="7173" max="7173" width="14.85546875" style="501" customWidth="1"/>
    <col min="7174" max="7174" width="15.7109375" style="501" customWidth="1"/>
    <col min="7175" max="7175" width="15.42578125" style="501" customWidth="1"/>
    <col min="7176" max="7176" width="13.85546875" style="501" customWidth="1"/>
    <col min="7177" max="7177" width="13.7109375" style="501" customWidth="1"/>
    <col min="7178" max="7178" width="15.85546875" style="501" customWidth="1"/>
    <col min="7179" max="7424" width="9.140625" style="501"/>
    <col min="7425" max="7425" width="61.140625" style="501" customWidth="1"/>
    <col min="7426" max="7426" width="12.5703125" style="501" customWidth="1"/>
    <col min="7427" max="7427" width="10.28515625" style="501" customWidth="1"/>
    <col min="7428" max="7428" width="14.28515625" style="501" customWidth="1"/>
    <col min="7429" max="7429" width="14.85546875" style="501" customWidth="1"/>
    <col min="7430" max="7430" width="15.7109375" style="501" customWidth="1"/>
    <col min="7431" max="7431" width="15.42578125" style="501" customWidth="1"/>
    <col min="7432" max="7432" width="13.85546875" style="501" customWidth="1"/>
    <col min="7433" max="7433" width="13.7109375" style="501" customWidth="1"/>
    <col min="7434" max="7434" width="15.85546875" style="501" customWidth="1"/>
    <col min="7435" max="7680" width="9.140625" style="501"/>
    <col min="7681" max="7681" width="61.140625" style="501" customWidth="1"/>
    <col min="7682" max="7682" width="12.5703125" style="501" customWidth="1"/>
    <col min="7683" max="7683" width="10.28515625" style="501" customWidth="1"/>
    <col min="7684" max="7684" width="14.28515625" style="501" customWidth="1"/>
    <col min="7685" max="7685" width="14.85546875" style="501" customWidth="1"/>
    <col min="7686" max="7686" width="15.7109375" style="501" customWidth="1"/>
    <col min="7687" max="7687" width="15.42578125" style="501" customWidth="1"/>
    <col min="7688" max="7688" width="13.85546875" style="501" customWidth="1"/>
    <col min="7689" max="7689" width="13.7109375" style="501" customWidth="1"/>
    <col min="7690" max="7690" width="15.85546875" style="501" customWidth="1"/>
    <col min="7691" max="7936" width="9.140625" style="501"/>
    <col min="7937" max="7937" width="61.140625" style="501" customWidth="1"/>
    <col min="7938" max="7938" width="12.5703125" style="501" customWidth="1"/>
    <col min="7939" max="7939" width="10.28515625" style="501" customWidth="1"/>
    <col min="7940" max="7940" width="14.28515625" style="501" customWidth="1"/>
    <col min="7941" max="7941" width="14.85546875" style="501" customWidth="1"/>
    <col min="7942" max="7942" width="15.7109375" style="501" customWidth="1"/>
    <col min="7943" max="7943" width="15.42578125" style="501" customWidth="1"/>
    <col min="7944" max="7944" width="13.85546875" style="501" customWidth="1"/>
    <col min="7945" max="7945" width="13.7109375" style="501" customWidth="1"/>
    <col min="7946" max="7946" width="15.85546875" style="501" customWidth="1"/>
    <col min="7947" max="8192" width="9.140625" style="501"/>
    <col min="8193" max="8193" width="61.140625" style="501" customWidth="1"/>
    <col min="8194" max="8194" width="12.5703125" style="501" customWidth="1"/>
    <col min="8195" max="8195" width="10.28515625" style="501" customWidth="1"/>
    <col min="8196" max="8196" width="14.28515625" style="501" customWidth="1"/>
    <col min="8197" max="8197" width="14.85546875" style="501" customWidth="1"/>
    <col min="8198" max="8198" width="15.7109375" style="501" customWidth="1"/>
    <col min="8199" max="8199" width="15.42578125" style="501" customWidth="1"/>
    <col min="8200" max="8200" width="13.85546875" style="501" customWidth="1"/>
    <col min="8201" max="8201" width="13.7109375" style="501" customWidth="1"/>
    <col min="8202" max="8202" width="15.85546875" style="501" customWidth="1"/>
    <col min="8203" max="8448" width="9.140625" style="501"/>
    <col min="8449" max="8449" width="61.140625" style="501" customWidth="1"/>
    <col min="8450" max="8450" width="12.5703125" style="501" customWidth="1"/>
    <col min="8451" max="8451" width="10.28515625" style="501" customWidth="1"/>
    <col min="8452" max="8452" width="14.28515625" style="501" customWidth="1"/>
    <col min="8453" max="8453" width="14.85546875" style="501" customWidth="1"/>
    <col min="8454" max="8454" width="15.7109375" style="501" customWidth="1"/>
    <col min="8455" max="8455" width="15.42578125" style="501" customWidth="1"/>
    <col min="8456" max="8456" width="13.85546875" style="501" customWidth="1"/>
    <col min="8457" max="8457" width="13.7109375" style="501" customWidth="1"/>
    <col min="8458" max="8458" width="15.85546875" style="501" customWidth="1"/>
    <col min="8459" max="8704" width="9.140625" style="501"/>
    <col min="8705" max="8705" width="61.140625" style="501" customWidth="1"/>
    <col min="8706" max="8706" width="12.5703125" style="501" customWidth="1"/>
    <col min="8707" max="8707" width="10.28515625" style="501" customWidth="1"/>
    <col min="8708" max="8708" width="14.28515625" style="501" customWidth="1"/>
    <col min="8709" max="8709" width="14.85546875" style="501" customWidth="1"/>
    <col min="8710" max="8710" width="15.7109375" style="501" customWidth="1"/>
    <col min="8711" max="8711" width="15.42578125" style="501" customWidth="1"/>
    <col min="8712" max="8712" width="13.85546875" style="501" customWidth="1"/>
    <col min="8713" max="8713" width="13.7109375" style="501" customWidth="1"/>
    <col min="8714" max="8714" width="15.85546875" style="501" customWidth="1"/>
    <col min="8715" max="8960" width="9.140625" style="501"/>
    <col min="8961" max="8961" width="61.140625" style="501" customWidth="1"/>
    <col min="8962" max="8962" width="12.5703125" style="501" customWidth="1"/>
    <col min="8963" max="8963" width="10.28515625" style="501" customWidth="1"/>
    <col min="8964" max="8964" width="14.28515625" style="501" customWidth="1"/>
    <col min="8965" max="8965" width="14.85546875" style="501" customWidth="1"/>
    <col min="8966" max="8966" width="15.7109375" style="501" customWidth="1"/>
    <col min="8967" max="8967" width="15.42578125" style="501" customWidth="1"/>
    <col min="8968" max="8968" width="13.85546875" style="501" customWidth="1"/>
    <col min="8969" max="8969" width="13.7109375" style="501" customWidth="1"/>
    <col min="8970" max="8970" width="15.85546875" style="501" customWidth="1"/>
    <col min="8971" max="9216" width="9.140625" style="501"/>
    <col min="9217" max="9217" width="61.140625" style="501" customWidth="1"/>
    <col min="9218" max="9218" width="12.5703125" style="501" customWidth="1"/>
    <col min="9219" max="9219" width="10.28515625" style="501" customWidth="1"/>
    <col min="9220" max="9220" width="14.28515625" style="501" customWidth="1"/>
    <col min="9221" max="9221" width="14.85546875" style="501" customWidth="1"/>
    <col min="9222" max="9222" width="15.7109375" style="501" customWidth="1"/>
    <col min="9223" max="9223" width="15.42578125" style="501" customWidth="1"/>
    <col min="9224" max="9224" width="13.85546875" style="501" customWidth="1"/>
    <col min="9225" max="9225" width="13.7109375" style="501" customWidth="1"/>
    <col min="9226" max="9226" width="15.85546875" style="501" customWidth="1"/>
    <col min="9227" max="9472" width="9.140625" style="501"/>
    <col min="9473" max="9473" width="61.140625" style="501" customWidth="1"/>
    <col min="9474" max="9474" width="12.5703125" style="501" customWidth="1"/>
    <col min="9475" max="9475" width="10.28515625" style="501" customWidth="1"/>
    <col min="9476" max="9476" width="14.28515625" style="501" customWidth="1"/>
    <col min="9477" max="9477" width="14.85546875" style="501" customWidth="1"/>
    <col min="9478" max="9478" width="15.7109375" style="501" customWidth="1"/>
    <col min="9479" max="9479" width="15.42578125" style="501" customWidth="1"/>
    <col min="9480" max="9480" width="13.85546875" style="501" customWidth="1"/>
    <col min="9481" max="9481" width="13.7109375" style="501" customWidth="1"/>
    <col min="9482" max="9482" width="15.85546875" style="501" customWidth="1"/>
    <col min="9483" max="9728" width="9.140625" style="501"/>
    <col min="9729" max="9729" width="61.140625" style="501" customWidth="1"/>
    <col min="9730" max="9730" width="12.5703125" style="501" customWidth="1"/>
    <col min="9731" max="9731" width="10.28515625" style="501" customWidth="1"/>
    <col min="9732" max="9732" width="14.28515625" style="501" customWidth="1"/>
    <col min="9733" max="9733" width="14.85546875" style="501" customWidth="1"/>
    <col min="9734" max="9734" width="15.7109375" style="501" customWidth="1"/>
    <col min="9735" max="9735" width="15.42578125" style="501" customWidth="1"/>
    <col min="9736" max="9736" width="13.85546875" style="501" customWidth="1"/>
    <col min="9737" max="9737" width="13.7109375" style="501" customWidth="1"/>
    <col min="9738" max="9738" width="15.85546875" style="501" customWidth="1"/>
    <col min="9739" max="9984" width="9.140625" style="501"/>
    <col min="9985" max="9985" width="61.140625" style="501" customWidth="1"/>
    <col min="9986" max="9986" width="12.5703125" style="501" customWidth="1"/>
    <col min="9987" max="9987" width="10.28515625" style="501" customWidth="1"/>
    <col min="9988" max="9988" width="14.28515625" style="501" customWidth="1"/>
    <col min="9989" max="9989" width="14.85546875" style="501" customWidth="1"/>
    <col min="9990" max="9990" width="15.7109375" style="501" customWidth="1"/>
    <col min="9991" max="9991" width="15.42578125" style="501" customWidth="1"/>
    <col min="9992" max="9992" width="13.85546875" style="501" customWidth="1"/>
    <col min="9993" max="9993" width="13.7109375" style="501" customWidth="1"/>
    <col min="9994" max="9994" width="15.85546875" style="501" customWidth="1"/>
    <col min="9995" max="10240" width="9.140625" style="501"/>
    <col min="10241" max="10241" width="61.140625" style="501" customWidth="1"/>
    <col min="10242" max="10242" width="12.5703125" style="501" customWidth="1"/>
    <col min="10243" max="10243" width="10.28515625" style="501" customWidth="1"/>
    <col min="10244" max="10244" width="14.28515625" style="501" customWidth="1"/>
    <col min="10245" max="10245" width="14.85546875" style="501" customWidth="1"/>
    <col min="10246" max="10246" width="15.7109375" style="501" customWidth="1"/>
    <col min="10247" max="10247" width="15.42578125" style="501" customWidth="1"/>
    <col min="10248" max="10248" width="13.85546875" style="501" customWidth="1"/>
    <col min="10249" max="10249" width="13.7109375" style="501" customWidth="1"/>
    <col min="10250" max="10250" width="15.85546875" style="501" customWidth="1"/>
    <col min="10251" max="10496" width="9.140625" style="501"/>
    <col min="10497" max="10497" width="61.140625" style="501" customWidth="1"/>
    <col min="10498" max="10498" width="12.5703125" style="501" customWidth="1"/>
    <col min="10499" max="10499" width="10.28515625" style="501" customWidth="1"/>
    <col min="10500" max="10500" width="14.28515625" style="501" customWidth="1"/>
    <col min="10501" max="10501" width="14.85546875" style="501" customWidth="1"/>
    <col min="10502" max="10502" width="15.7109375" style="501" customWidth="1"/>
    <col min="10503" max="10503" width="15.42578125" style="501" customWidth="1"/>
    <col min="10504" max="10504" width="13.85546875" style="501" customWidth="1"/>
    <col min="10505" max="10505" width="13.7109375" style="501" customWidth="1"/>
    <col min="10506" max="10506" width="15.85546875" style="501" customWidth="1"/>
    <col min="10507" max="10752" width="9.140625" style="501"/>
    <col min="10753" max="10753" width="61.140625" style="501" customWidth="1"/>
    <col min="10754" max="10754" width="12.5703125" style="501" customWidth="1"/>
    <col min="10755" max="10755" width="10.28515625" style="501" customWidth="1"/>
    <col min="10756" max="10756" width="14.28515625" style="501" customWidth="1"/>
    <col min="10757" max="10757" width="14.85546875" style="501" customWidth="1"/>
    <col min="10758" max="10758" width="15.7109375" style="501" customWidth="1"/>
    <col min="10759" max="10759" width="15.42578125" style="501" customWidth="1"/>
    <col min="10760" max="10760" width="13.85546875" style="501" customWidth="1"/>
    <col min="10761" max="10761" width="13.7109375" style="501" customWidth="1"/>
    <col min="10762" max="10762" width="15.85546875" style="501" customWidth="1"/>
    <col min="10763" max="11008" width="9.140625" style="501"/>
    <col min="11009" max="11009" width="61.140625" style="501" customWidth="1"/>
    <col min="11010" max="11010" width="12.5703125" style="501" customWidth="1"/>
    <col min="11011" max="11011" width="10.28515625" style="501" customWidth="1"/>
    <col min="11012" max="11012" width="14.28515625" style="501" customWidth="1"/>
    <col min="11013" max="11013" width="14.85546875" style="501" customWidth="1"/>
    <col min="11014" max="11014" width="15.7109375" style="501" customWidth="1"/>
    <col min="11015" max="11015" width="15.42578125" style="501" customWidth="1"/>
    <col min="11016" max="11016" width="13.85546875" style="501" customWidth="1"/>
    <col min="11017" max="11017" width="13.7109375" style="501" customWidth="1"/>
    <col min="11018" max="11018" width="15.85546875" style="501" customWidth="1"/>
    <col min="11019" max="11264" width="9.140625" style="501"/>
    <col min="11265" max="11265" width="61.140625" style="501" customWidth="1"/>
    <col min="11266" max="11266" width="12.5703125" style="501" customWidth="1"/>
    <col min="11267" max="11267" width="10.28515625" style="501" customWidth="1"/>
    <col min="11268" max="11268" width="14.28515625" style="501" customWidth="1"/>
    <col min="11269" max="11269" width="14.85546875" style="501" customWidth="1"/>
    <col min="11270" max="11270" width="15.7109375" style="501" customWidth="1"/>
    <col min="11271" max="11271" width="15.42578125" style="501" customWidth="1"/>
    <col min="11272" max="11272" width="13.85546875" style="501" customWidth="1"/>
    <col min="11273" max="11273" width="13.7109375" style="501" customWidth="1"/>
    <col min="11274" max="11274" width="15.85546875" style="501" customWidth="1"/>
    <col min="11275" max="11520" width="9.140625" style="501"/>
    <col min="11521" max="11521" width="61.140625" style="501" customWidth="1"/>
    <col min="11522" max="11522" width="12.5703125" style="501" customWidth="1"/>
    <col min="11523" max="11523" width="10.28515625" style="501" customWidth="1"/>
    <col min="11524" max="11524" width="14.28515625" style="501" customWidth="1"/>
    <col min="11525" max="11525" width="14.85546875" style="501" customWidth="1"/>
    <col min="11526" max="11526" width="15.7109375" style="501" customWidth="1"/>
    <col min="11527" max="11527" width="15.42578125" style="501" customWidth="1"/>
    <col min="11528" max="11528" width="13.85546875" style="501" customWidth="1"/>
    <col min="11529" max="11529" width="13.7109375" style="501" customWidth="1"/>
    <col min="11530" max="11530" width="15.85546875" style="501" customWidth="1"/>
    <col min="11531" max="11776" width="9.140625" style="501"/>
    <col min="11777" max="11777" width="61.140625" style="501" customWidth="1"/>
    <col min="11778" max="11778" width="12.5703125" style="501" customWidth="1"/>
    <col min="11779" max="11779" width="10.28515625" style="501" customWidth="1"/>
    <col min="11780" max="11780" width="14.28515625" style="501" customWidth="1"/>
    <col min="11781" max="11781" width="14.85546875" style="501" customWidth="1"/>
    <col min="11782" max="11782" width="15.7109375" style="501" customWidth="1"/>
    <col min="11783" max="11783" width="15.42578125" style="501" customWidth="1"/>
    <col min="11784" max="11784" width="13.85546875" style="501" customWidth="1"/>
    <col min="11785" max="11785" width="13.7109375" style="501" customWidth="1"/>
    <col min="11786" max="11786" width="15.85546875" style="501" customWidth="1"/>
    <col min="11787" max="12032" width="9.140625" style="501"/>
    <col min="12033" max="12033" width="61.140625" style="501" customWidth="1"/>
    <col min="12034" max="12034" width="12.5703125" style="501" customWidth="1"/>
    <col min="12035" max="12035" width="10.28515625" style="501" customWidth="1"/>
    <col min="12036" max="12036" width="14.28515625" style="501" customWidth="1"/>
    <col min="12037" max="12037" width="14.85546875" style="501" customWidth="1"/>
    <col min="12038" max="12038" width="15.7109375" style="501" customWidth="1"/>
    <col min="12039" max="12039" width="15.42578125" style="501" customWidth="1"/>
    <col min="12040" max="12040" width="13.85546875" style="501" customWidth="1"/>
    <col min="12041" max="12041" width="13.7109375" style="501" customWidth="1"/>
    <col min="12042" max="12042" width="15.85546875" style="501" customWidth="1"/>
    <col min="12043" max="12288" width="9.140625" style="501"/>
    <col min="12289" max="12289" width="61.140625" style="501" customWidth="1"/>
    <col min="12290" max="12290" width="12.5703125" style="501" customWidth="1"/>
    <col min="12291" max="12291" width="10.28515625" style="501" customWidth="1"/>
    <col min="12292" max="12292" width="14.28515625" style="501" customWidth="1"/>
    <col min="12293" max="12293" width="14.85546875" style="501" customWidth="1"/>
    <col min="12294" max="12294" width="15.7109375" style="501" customWidth="1"/>
    <col min="12295" max="12295" width="15.42578125" style="501" customWidth="1"/>
    <col min="12296" max="12296" width="13.85546875" style="501" customWidth="1"/>
    <col min="12297" max="12297" width="13.7109375" style="501" customWidth="1"/>
    <col min="12298" max="12298" width="15.85546875" style="501" customWidth="1"/>
    <col min="12299" max="12544" width="9.140625" style="501"/>
    <col min="12545" max="12545" width="61.140625" style="501" customWidth="1"/>
    <col min="12546" max="12546" width="12.5703125" style="501" customWidth="1"/>
    <col min="12547" max="12547" width="10.28515625" style="501" customWidth="1"/>
    <col min="12548" max="12548" width="14.28515625" style="501" customWidth="1"/>
    <col min="12549" max="12549" width="14.85546875" style="501" customWidth="1"/>
    <col min="12550" max="12550" width="15.7109375" style="501" customWidth="1"/>
    <col min="12551" max="12551" width="15.42578125" style="501" customWidth="1"/>
    <col min="12552" max="12552" width="13.85546875" style="501" customWidth="1"/>
    <col min="12553" max="12553" width="13.7109375" style="501" customWidth="1"/>
    <col min="12554" max="12554" width="15.85546875" style="501" customWidth="1"/>
    <col min="12555" max="12800" width="9.140625" style="501"/>
    <col min="12801" max="12801" width="61.140625" style="501" customWidth="1"/>
    <col min="12802" max="12802" width="12.5703125" style="501" customWidth="1"/>
    <col min="12803" max="12803" width="10.28515625" style="501" customWidth="1"/>
    <col min="12804" max="12804" width="14.28515625" style="501" customWidth="1"/>
    <col min="12805" max="12805" width="14.85546875" style="501" customWidth="1"/>
    <col min="12806" max="12806" width="15.7109375" style="501" customWidth="1"/>
    <col min="12807" max="12807" width="15.42578125" style="501" customWidth="1"/>
    <col min="12808" max="12808" width="13.85546875" style="501" customWidth="1"/>
    <col min="12809" max="12809" width="13.7109375" style="501" customWidth="1"/>
    <col min="12810" max="12810" width="15.85546875" style="501" customWidth="1"/>
    <col min="12811" max="13056" width="9.140625" style="501"/>
    <col min="13057" max="13057" width="61.140625" style="501" customWidth="1"/>
    <col min="13058" max="13058" width="12.5703125" style="501" customWidth="1"/>
    <col min="13059" max="13059" width="10.28515625" style="501" customWidth="1"/>
    <col min="13060" max="13060" width="14.28515625" style="501" customWidth="1"/>
    <col min="13061" max="13061" width="14.85546875" style="501" customWidth="1"/>
    <col min="13062" max="13062" width="15.7109375" style="501" customWidth="1"/>
    <col min="13063" max="13063" width="15.42578125" style="501" customWidth="1"/>
    <col min="13064" max="13064" width="13.85546875" style="501" customWidth="1"/>
    <col min="13065" max="13065" width="13.7109375" style="501" customWidth="1"/>
    <col min="13066" max="13066" width="15.85546875" style="501" customWidth="1"/>
    <col min="13067" max="13312" width="9.140625" style="501"/>
    <col min="13313" max="13313" width="61.140625" style="501" customWidth="1"/>
    <col min="13314" max="13314" width="12.5703125" style="501" customWidth="1"/>
    <col min="13315" max="13315" width="10.28515625" style="501" customWidth="1"/>
    <col min="13316" max="13316" width="14.28515625" style="501" customWidth="1"/>
    <col min="13317" max="13317" width="14.85546875" style="501" customWidth="1"/>
    <col min="13318" max="13318" width="15.7109375" style="501" customWidth="1"/>
    <col min="13319" max="13319" width="15.42578125" style="501" customWidth="1"/>
    <col min="13320" max="13320" width="13.85546875" style="501" customWidth="1"/>
    <col min="13321" max="13321" width="13.7109375" style="501" customWidth="1"/>
    <col min="13322" max="13322" width="15.85546875" style="501" customWidth="1"/>
    <col min="13323" max="13568" width="9.140625" style="501"/>
    <col min="13569" max="13569" width="61.140625" style="501" customWidth="1"/>
    <col min="13570" max="13570" width="12.5703125" style="501" customWidth="1"/>
    <col min="13571" max="13571" width="10.28515625" style="501" customWidth="1"/>
    <col min="13572" max="13572" width="14.28515625" style="501" customWidth="1"/>
    <col min="13573" max="13573" width="14.85546875" style="501" customWidth="1"/>
    <col min="13574" max="13574" width="15.7109375" style="501" customWidth="1"/>
    <col min="13575" max="13575" width="15.42578125" style="501" customWidth="1"/>
    <col min="13576" max="13576" width="13.85546875" style="501" customWidth="1"/>
    <col min="13577" max="13577" width="13.7109375" style="501" customWidth="1"/>
    <col min="13578" max="13578" width="15.85546875" style="501" customWidth="1"/>
    <col min="13579" max="13824" width="9.140625" style="501"/>
    <col min="13825" max="13825" width="61.140625" style="501" customWidth="1"/>
    <col min="13826" max="13826" width="12.5703125" style="501" customWidth="1"/>
    <col min="13827" max="13827" width="10.28515625" style="501" customWidth="1"/>
    <col min="13828" max="13828" width="14.28515625" style="501" customWidth="1"/>
    <col min="13829" max="13829" width="14.85546875" style="501" customWidth="1"/>
    <col min="13830" max="13830" width="15.7109375" style="501" customWidth="1"/>
    <col min="13831" max="13831" width="15.42578125" style="501" customWidth="1"/>
    <col min="13832" max="13832" width="13.85546875" style="501" customWidth="1"/>
    <col min="13833" max="13833" width="13.7109375" style="501" customWidth="1"/>
    <col min="13834" max="13834" width="15.85546875" style="501" customWidth="1"/>
    <col min="13835" max="14080" width="9.140625" style="501"/>
    <col min="14081" max="14081" width="61.140625" style="501" customWidth="1"/>
    <col min="14082" max="14082" width="12.5703125" style="501" customWidth="1"/>
    <col min="14083" max="14083" width="10.28515625" style="501" customWidth="1"/>
    <col min="14084" max="14084" width="14.28515625" style="501" customWidth="1"/>
    <col min="14085" max="14085" width="14.85546875" style="501" customWidth="1"/>
    <col min="14086" max="14086" width="15.7109375" style="501" customWidth="1"/>
    <col min="14087" max="14087" width="15.42578125" style="501" customWidth="1"/>
    <col min="14088" max="14088" width="13.85546875" style="501" customWidth="1"/>
    <col min="14089" max="14089" width="13.7109375" style="501" customWidth="1"/>
    <col min="14090" max="14090" width="15.85546875" style="501" customWidth="1"/>
    <col min="14091" max="14336" width="9.140625" style="501"/>
    <col min="14337" max="14337" width="61.140625" style="501" customWidth="1"/>
    <col min="14338" max="14338" width="12.5703125" style="501" customWidth="1"/>
    <col min="14339" max="14339" width="10.28515625" style="501" customWidth="1"/>
    <col min="14340" max="14340" width="14.28515625" style="501" customWidth="1"/>
    <col min="14341" max="14341" width="14.85546875" style="501" customWidth="1"/>
    <col min="14342" max="14342" width="15.7109375" style="501" customWidth="1"/>
    <col min="14343" max="14343" width="15.42578125" style="501" customWidth="1"/>
    <col min="14344" max="14344" width="13.85546875" style="501" customWidth="1"/>
    <col min="14345" max="14345" width="13.7109375" style="501" customWidth="1"/>
    <col min="14346" max="14346" width="15.85546875" style="501" customWidth="1"/>
    <col min="14347" max="14592" width="9.140625" style="501"/>
    <col min="14593" max="14593" width="61.140625" style="501" customWidth="1"/>
    <col min="14594" max="14594" width="12.5703125" style="501" customWidth="1"/>
    <col min="14595" max="14595" width="10.28515625" style="501" customWidth="1"/>
    <col min="14596" max="14596" width="14.28515625" style="501" customWidth="1"/>
    <col min="14597" max="14597" width="14.85546875" style="501" customWidth="1"/>
    <col min="14598" max="14598" width="15.7109375" style="501" customWidth="1"/>
    <col min="14599" max="14599" width="15.42578125" style="501" customWidth="1"/>
    <col min="14600" max="14600" width="13.85546875" style="501" customWidth="1"/>
    <col min="14601" max="14601" width="13.7109375" style="501" customWidth="1"/>
    <col min="14602" max="14602" width="15.85546875" style="501" customWidth="1"/>
    <col min="14603" max="14848" width="9.140625" style="501"/>
    <col min="14849" max="14849" width="61.140625" style="501" customWidth="1"/>
    <col min="14850" max="14850" width="12.5703125" style="501" customWidth="1"/>
    <col min="14851" max="14851" width="10.28515625" style="501" customWidth="1"/>
    <col min="14852" max="14852" width="14.28515625" style="501" customWidth="1"/>
    <col min="14853" max="14853" width="14.85546875" style="501" customWidth="1"/>
    <col min="14854" max="14854" width="15.7109375" style="501" customWidth="1"/>
    <col min="14855" max="14855" width="15.42578125" style="501" customWidth="1"/>
    <col min="14856" max="14856" width="13.85546875" style="501" customWidth="1"/>
    <col min="14857" max="14857" width="13.7109375" style="501" customWidth="1"/>
    <col min="14858" max="14858" width="15.85546875" style="501" customWidth="1"/>
    <col min="14859" max="15104" width="9.140625" style="501"/>
    <col min="15105" max="15105" width="61.140625" style="501" customWidth="1"/>
    <col min="15106" max="15106" width="12.5703125" style="501" customWidth="1"/>
    <col min="15107" max="15107" width="10.28515625" style="501" customWidth="1"/>
    <col min="15108" max="15108" width="14.28515625" style="501" customWidth="1"/>
    <col min="15109" max="15109" width="14.85546875" style="501" customWidth="1"/>
    <col min="15110" max="15110" width="15.7109375" style="501" customWidth="1"/>
    <col min="15111" max="15111" width="15.42578125" style="501" customWidth="1"/>
    <col min="15112" max="15112" width="13.85546875" style="501" customWidth="1"/>
    <col min="15113" max="15113" width="13.7109375" style="501" customWidth="1"/>
    <col min="15114" max="15114" width="15.85546875" style="501" customWidth="1"/>
    <col min="15115" max="15360" width="9.140625" style="501"/>
    <col min="15361" max="15361" width="61.140625" style="501" customWidth="1"/>
    <col min="15362" max="15362" width="12.5703125" style="501" customWidth="1"/>
    <col min="15363" max="15363" width="10.28515625" style="501" customWidth="1"/>
    <col min="15364" max="15364" width="14.28515625" style="501" customWidth="1"/>
    <col min="15365" max="15365" width="14.85546875" style="501" customWidth="1"/>
    <col min="15366" max="15366" width="15.7109375" style="501" customWidth="1"/>
    <col min="15367" max="15367" width="15.42578125" style="501" customWidth="1"/>
    <col min="15368" max="15368" width="13.85546875" style="501" customWidth="1"/>
    <col min="15369" max="15369" width="13.7109375" style="501" customWidth="1"/>
    <col min="15370" max="15370" width="15.85546875" style="501" customWidth="1"/>
    <col min="15371" max="15616" width="9.140625" style="501"/>
    <col min="15617" max="15617" width="61.140625" style="501" customWidth="1"/>
    <col min="15618" max="15618" width="12.5703125" style="501" customWidth="1"/>
    <col min="15619" max="15619" width="10.28515625" style="501" customWidth="1"/>
    <col min="15620" max="15620" width="14.28515625" style="501" customWidth="1"/>
    <col min="15621" max="15621" width="14.85546875" style="501" customWidth="1"/>
    <col min="15622" max="15622" width="15.7109375" style="501" customWidth="1"/>
    <col min="15623" max="15623" width="15.42578125" style="501" customWidth="1"/>
    <col min="15624" max="15624" width="13.85546875" style="501" customWidth="1"/>
    <col min="15625" max="15625" width="13.7109375" style="501" customWidth="1"/>
    <col min="15626" max="15626" width="15.85546875" style="501" customWidth="1"/>
    <col min="15627" max="15872" width="9.140625" style="501"/>
    <col min="15873" max="15873" width="61.140625" style="501" customWidth="1"/>
    <col min="15874" max="15874" width="12.5703125" style="501" customWidth="1"/>
    <col min="15875" max="15875" width="10.28515625" style="501" customWidth="1"/>
    <col min="15876" max="15876" width="14.28515625" style="501" customWidth="1"/>
    <col min="15877" max="15877" width="14.85546875" style="501" customWidth="1"/>
    <col min="15878" max="15878" width="15.7109375" style="501" customWidth="1"/>
    <col min="15879" max="15879" width="15.42578125" style="501" customWidth="1"/>
    <col min="15880" max="15880" width="13.85546875" style="501" customWidth="1"/>
    <col min="15881" max="15881" width="13.7109375" style="501" customWidth="1"/>
    <col min="15882" max="15882" width="15.85546875" style="501" customWidth="1"/>
    <col min="15883" max="16128" width="9.140625" style="501"/>
    <col min="16129" max="16129" width="61.140625" style="501" customWidth="1"/>
    <col min="16130" max="16130" width="12.5703125" style="501" customWidth="1"/>
    <col min="16131" max="16131" width="10.28515625" style="501" customWidth="1"/>
    <col min="16132" max="16132" width="14.28515625" style="501" customWidth="1"/>
    <col min="16133" max="16133" width="14.85546875" style="501" customWidth="1"/>
    <col min="16134" max="16134" width="15.7109375" style="501" customWidth="1"/>
    <col min="16135" max="16135" width="15.42578125" style="501" customWidth="1"/>
    <col min="16136" max="16136" width="13.85546875" style="501" customWidth="1"/>
    <col min="16137" max="16137" width="13.7109375" style="501" customWidth="1"/>
    <col min="16138" max="16138" width="15.85546875" style="501" customWidth="1"/>
    <col min="16139" max="16384" width="9.140625" style="501"/>
  </cols>
  <sheetData>
    <row r="1" spans="1:115" s="500" customFormat="1" ht="19.149999999999999" customHeight="1" thickBot="1">
      <c r="A1" s="5632" t="s">
        <v>362</v>
      </c>
      <c r="B1" s="5632"/>
      <c r="C1" s="5632"/>
      <c r="D1" s="5632"/>
      <c r="E1" s="5632"/>
      <c r="F1" s="5632"/>
      <c r="G1" s="5632"/>
      <c r="H1" s="5632"/>
      <c r="I1" s="5632"/>
      <c r="J1" s="5632"/>
      <c r="K1" s="4076"/>
      <c r="L1" s="4076"/>
      <c r="M1" s="4076"/>
      <c r="N1" s="4076"/>
      <c r="O1" s="4076"/>
      <c r="P1" s="4076"/>
      <c r="Q1" s="4076"/>
      <c r="R1" s="4076"/>
      <c r="S1" s="4076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07"/>
      <c r="AP1" s="507"/>
      <c r="AQ1" s="507"/>
      <c r="AR1" s="507"/>
      <c r="AS1" s="507"/>
      <c r="AT1" s="507"/>
      <c r="AU1" s="507"/>
      <c r="AV1" s="507"/>
      <c r="AW1" s="507"/>
      <c r="AX1" s="507"/>
      <c r="AY1" s="507"/>
      <c r="AZ1" s="507"/>
      <c r="BA1" s="507"/>
      <c r="BB1" s="507"/>
      <c r="BC1" s="507"/>
      <c r="BD1" s="507"/>
      <c r="BE1" s="507"/>
      <c r="BF1" s="507"/>
      <c r="BG1" s="507"/>
      <c r="BH1" s="507"/>
      <c r="BI1" s="507"/>
      <c r="BJ1" s="507"/>
      <c r="BK1" s="507"/>
      <c r="BL1" s="507"/>
      <c r="BM1" s="507"/>
      <c r="BN1" s="507"/>
      <c r="BO1" s="507"/>
      <c r="BP1" s="507"/>
      <c r="BQ1" s="507"/>
      <c r="BR1" s="507"/>
      <c r="BS1" s="507"/>
      <c r="BT1" s="507"/>
      <c r="BU1" s="507"/>
      <c r="BV1" s="507"/>
      <c r="BW1" s="507"/>
      <c r="BX1" s="507"/>
      <c r="BY1" s="507"/>
      <c r="BZ1" s="507"/>
      <c r="CA1" s="507"/>
      <c r="CB1" s="507"/>
      <c r="CC1" s="507"/>
      <c r="CD1" s="507"/>
      <c r="CE1" s="507"/>
      <c r="CF1" s="507"/>
      <c r="CG1" s="507"/>
      <c r="CH1" s="507"/>
      <c r="CI1" s="507"/>
      <c r="CJ1" s="507"/>
      <c r="CK1" s="507"/>
      <c r="CL1" s="507"/>
      <c r="CM1" s="507"/>
      <c r="CN1" s="507"/>
      <c r="CO1" s="507"/>
      <c r="CP1" s="507"/>
      <c r="CQ1" s="507"/>
      <c r="CR1" s="507"/>
      <c r="CS1" s="507"/>
      <c r="CT1" s="507"/>
      <c r="CU1" s="507"/>
      <c r="CV1" s="507"/>
      <c r="CW1" s="507"/>
      <c r="CX1" s="507"/>
      <c r="CY1" s="507"/>
      <c r="CZ1" s="507"/>
      <c r="DA1" s="507"/>
      <c r="DB1" s="507"/>
      <c r="DC1" s="507"/>
      <c r="DD1" s="507"/>
      <c r="DE1" s="507"/>
      <c r="DF1" s="507"/>
      <c r="DG1" s="507"/>
      <c r="DH1" s="507"/>
      <c r="DI1" s="507"/>
      <c r="DJ1" s="507"/>
      <c r="DK1" s="507"/>
    </row>
    <row r="2" spans="1:115" s="500" customFormat="1" ht="16.5" thickBot="1">
      <c r="A2" s="5633" t="s">
        <v>400</v>
      </c>
      <c r="B2" s="5634"/>
      <c r="C2" s="5634"/>
      <c r="D2" s="5634"/>
      <c r="E2" s="5634"/>
      <c r="F2" s="5634"/>
      <c r="G2" s="5634"/>
      <c r="H2" s="5635"/>
      <c r="I2" s="5635"/>
      <c r="J2" s="5636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07"/>
      <c r="BD2" s="507"/>
      <c r="BE2" s="507"/>
      <c r="BF2" s="507"/>
      <c r="BG2" s="507"/>
      <c r="BH2" s="507"/>
      <c r="BI2" s="507"/>
      <c r="BJ2" s="507"/>
      <c r="BK2" s="507"/>
      <c r="BL2" s="507"/>
      <c r="BM2" s="507"/>
      <c r="BN2" s="507"/>
      <c r="BO2" s="507"/>
      <c r="BP2" s="507"/>
      <c r="BQ2" s="507"/>
      <c r="BR2" s="507"/>
      <c r="BS2" s="507"/>
      <c r="BT2" s="507"/>
      <c r="BU2" s="507"/>
      <c r="BV2" s="507"/>
      <c r="BW2" s="507"/>
      <c r="BX2" s="507"/>
      <c r="BY2" s="507"/>
      <c r="BZ2" s="507"/>
      <c r="CA2" s="507"/>
      <c r="CB2" s="507"/>
      <c r="CC2" s="507"/>
      <c r="CD2" s="507"/>
      <c r="CE2" s="507"/>
      <c r="CF2" s="507"/>
      <c r="CG2" s="507"/>
      <c r="CH2" s="507"/>
      <c r="CI2" s="507"/>
      <c r="CJ2" s="507"/>
      <c r="CK2" s="507"/>
      <c r="CL2" s="507"/>
      <c r="CM2" s="507"/>
      <c r="CN2" s="507"/>
      <c r="CO2" s="507"/>
      <c r="CP2" s="507"/>
      <c r="CQ2" s="507"/>
      <c r="CR2" s="507"/>
      <c r="CS2" s="507"/>
      <c r="CT2" s="507"/>
      <c r="CU2" s="507"/>
      <c r="CV2" s="507"/>
      <c r="CW2" s="507"/>
      <c r="CX2" s="507"/>
      <c r="CY2" s="507"/>
      <c r="CZ2" s="507"/>
      <c r="DA2" s="507"/>
      <c r="DB2" s="507"/>
      <c r="DC2" s="507"/>
      <c r="DD2" s="507"/>
      <c r="DE2" s="507"/>
      <c r="DF2" s="507"/>
      <c r="DG2" s="507"/>
      <c r="DH2" s="507"/>
      <c r="DI2" s="507"/>
      <c r="DJ2" s="507"/>
      <c r="DK2" s="507"/>
    </row>
    <row r="3" spans="1:115" s="500" customFormat="1" ht="16.5" thickBot="1">
      <c r="A3" s="5617" t="s">
        <v>1</v>
      </c>
      <c r="B3" s="5633" t="s">
        <v>48</v>
      </c>
      <c r="C3" s="5634"/>
      <c r="D3" s="5637"/>
      <c r="E3" s="5634" t="s">
        <v>49</v>
      </c>
      <c r="F3" s="5634"/>
      <c r="G3" s="5634"/>
      <c r="H3" s="4130"/>
      <c r="I3" s="4077"/>
      <c r="J3" s="4078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  <c r="AZ3" s="507"/>
      <c r="BA3" s="507"/>
      <c r="BB3" s="507"/>
      <c r="BC3" s="507"/>
      <c r="BD3" s="507"/>
      <c r="BE3" s="507"/>
      <c r="BF3" s="507"/>
      <c r="BG3" s="507"/>
      <c r="BH3" s="507"/>
      <c r="BI3" s="507"/>
      <c r="BJ3" s="507"/>
      <c r="BK3" s="507"/>
      <c r="BL3" s="507"/>
      <c r="BM3" s="507"/>
      <c r="BN3" s="507"/>
      <c r="BO3" s="507"/>
      <c r="BP3" s="507"/>
      <c r="BQ3" s="507"/>
      <c r="BR3" s="507"/>
      <c r="BS3" s="507"/>
      <c r="BT3" s="507"/>
      <c r="BU3" s="507"/>
      <c r="BV3" s="507"/>
      <c r="BW3" s="507"/>
      <c r="BX3" s="507"/>
      <c r="BY3" s="507"/>
      <c r="BZ3" s="507"/>
      <c r="CA3" s="507"/>
      <c r="CB3" s="507"/>
      <c r="CC3" s="507"/>
      <c r="CD3" s="507"/>
      <c r="CE3" s="507"/>
      <c r="CF3" s="507"/>
      <c r="CG3" s="507"/>
      <c r="CH3" s="507"/>
      <c r="CI3" s="507"/>
      <c r="CJ3" s="507"/>
      <c r="CK3" s="507"/>
      <c r="CL3" s="507"/>
      <c r="CM3" s="507"/>
      <c r="CN3" s="507"/>
      <c r="CO3" s="507"/>
      <c r="CP3" s="507"/>
      <c r="CQ3" s="507"/>
      <c r="CR3" s="507"/>
      <c r="CS3" s="507"/>
      <c r="CT3" s="507"/>
      <c r="CU3" s="507"/>
      <c r="CV3" s="507"/>
      <c r="CW3" s="507"/>
      <c r="CX3" s="507"/>
      <c r="CY3" s="507"/>
      <c r="CZ3" s="507"/>
      <c r="DA3" s="507"/>
      <c r="DB3" s="507"/>
      <c r="DC3" s="507"/>
      <c r="DD3" s="507"/>
      <c r="DE3" s="507"/>
      <c r="DF3" s="507"/>
      <c r="DG3" s="507"/>
      <c r="DH3" s="507"/>
      <c r="DI3" s="507"/>
      <c r="DJ3" s="507"/>
      <c r="DK3" s="507"/>
    </row>
    <row r="4" spans="1:115" s="500" customFormat="1" ht="14.45" customHeight="1">
      <c r="A4" s="5618"/>
      <c r="B4" s="5620">
        <v>1</v>
      </c>
      <c r="C4" s="5621"/>
      <c r="D4" s="5622"/>
      <c r="E4" s="5621">
        <v>2</v>
      </c>
      <c r="F4" s="5621"/>
      <c r="G4" s="5621"/>
      <c r="H4" s="5626" t="s">
        <v>78</v>
      </c>
      <c r="I4" s="5627"/>
      <c r="J4" s="5628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507"/>
      <c r="AP4" s="507"/>
      <c r="AQ4" s="507"/>
      <c r="AR4" s="507"/>
      <c r="AS4" s="507"/>
      <c r="AT4" s="507"/>
      <c r="AU4" s="507"/>
      <c r="AV4" s="507"/>
      <c r="AW4" s="507"/>
      <c r="AX4" s="507"/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507"/>
      <c r="BK4" s="507"/>
      <c r="BL4" s="507"/>
      <c r="BM4" s="507"/>
      <c r="BN4" s="507"/>
      <c r="BO4" s="507"/>
      <c r="BP4" s="507"/>
      <c r="BQ4" s="507"/>
      <c r="BR4" s="507"/>
      <c r="BS4" s="507"/>
      <c r="BT4" s="507"/>
      <c r="BU4" s="507"/>
      <c r="BV4" s="507"/>
      <c r="BW4" s="507"/>
      <c r="BX4" s="507"/>
      <c r="BY4" s="507"/>
      <c r="BZ4" s="507"/>
      <c r="CA4" s="507"/>
      <c r="CB4" s="507"/>
      <c r="CC4" s="507"/>
      <c r="CD4" s="507"/>
      <c r="CE4" s="507"/>
      <c r="CF4" s="507"/>
      <c r="CG4" s="507"/>
      <c r="CH4" s="507"/>
      <c r="CI4" s="507"/>
      <c r="CJ4" s="507"/>
      <c r="CK4" s="507"/>
      <c r="CL4" s="507"/>
      <c r="CM4" s="507"/>
      <c r="CN4" s="507"/>
      <c r="CO4" s="507"/>
      <c r="CP4" s="507"/>
      <c r="CQ4" s="507"/>
      <c r="CR4" s="507"/>
      <c r="CS4" s="507"/>
      <c r="CT4" s="507"/>
      <c r="CU4" s="507"/>
      <c r="CV4" s="507"/>
      <c r="CW4" s="507"/>
      <c r="CX4" s="507"/>
      <c r="CY4" s="507"/>
      <c r="CZ4" s="507"/>
      <c r="DA4" s="507"/>
      <c r="DB4" s="507"/>
      <c r="DC4" s="507"/>
      <c r="DD4" s="507"/>
      <c r="DE4" s="507"/>
      <c r="DF4" s="507"/>
      <c r="DG4" s="507"/>
      <c r="DH4" s="507"/>
      <c r="DI4" s="507"/>
      <c r="DJ4" s="507"/>
      <c r="DK4" s="507"/>
    </row>
    <row r="5" spans="1:115" s="500" customFormat="1" ht="10.15" customHeight="1">
      <c r="A5" s="5618"/>
      <c r="B5" s="5623"/>
      <c r="C5" s="5624"/>
      <c r="D5" s="5625"/>
      <c r="E5" s="5624"/>
      <c r="F5" s="5624"/>
      <c r="G5" s="5624"/>
      <c r="H5" s="5629"/>
      <c r="I5" s="5630"/>
      <c r="J5" s="5631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7"/>
      <c r="BC5" s="507"/>
      <c r="BD5" s="507"/>
      <c r="BE5" s="507"/>
      <c r="BF5" s="507"/>
      <c r="BG5" s="507"/>
      <c r="BH5" s="507"/>
      <c r="BI5" s="507"/>
      <c r="BJ5" s="507"/>
      <c r="BK5" s="507"/>
      <c r="BL5" s="507"/>
      <c r="BM5" s="507"/>
      <c r="BN5" s="507"/>
      <c r="BO5" s="507"/>
      <c r="BP5" s="507"/>
      <c r="BQ5" s="507"/>
      <c r="BR5" s="507"/>
      <c r="BS5" s="507"/>
      <c r="BT5" s="507"/>
      <c r="BU5" s="507"/>
      <c r="BV5" s="507"/>
      <c r="BW5" s="507"/>
      <c r="BX5" s="507"/>
      <c r="BY5" s="507"/>
      <c r="BZ5" s="507"/>
      <c r="CA5" s="507"/>
      <c r="CB5" s="507"/>
      <c r="CC5" s="507"/>
      <c r="CD5" s="507"/>
      <c r="CE5" s="507"/>
      <c r="CF5" s="507"/>
      <c r="CG5" s="507"/>
      <c r="CH5" s="507"/>
      <c r="CI5" s="507"/>
      <c r="CJ5" s="507"/>
      <c r="CK5" s="507"/>
      <c r="CL5" s="507"/>
      <c r="CM5" s="507"/>
      <c r="CN5" s="507"/>
      <c r="CO5" s="507"/>
      <c r="CP5" s="507"/>
      <c r="CQ5" s="507"/>
      <c r="CR5" s="507"/>
      <c r="CS5" s="507"/>
      <c r="CT5" s="507"/>
      <c r="CU5" s="507"/>
      <c r="CV5" s="507"/>
      <c r="CW5" s="507"/>
      <c r="CX5" s="507"/>
      <c r="CY5" s="507"/>
      <c r="CZ5" s="507"/>
      <c r="DA5" s="507"/>
      <c r="DB5" s="507"/>
      <c r="DC5" s="507"/>
      <c r="DD5" s="507"/>
      <c r="DE5" s="507"/>
      <c r="DF5" s="507"/>
      <c r="DG5" s="507"/>
      <c r="DH5" s="507"/>
      <c r="DI5" s="507"/>
      <c r="DJ5" s="507"/>
      <c r="DK5" s="507"/>
    </row>
    <row r="6" spans="1:115" s="500" customFormat="1" ht="21" customHeight="1">
      <c r="A6" s="5618"/>
      <c r="B6" s="5638" t="s">
        <v>79</v>
      </c>
      <c r="C6" s="5639"/>
      <c r="D6" s="5640"/>
      <c r="E6" s="5639" t="s">
        <v>79</v>
      </c>
      <c r="F6" s="5639"/>
      <c r="G6" s="5639"/>
      <c r="H6" s="5623"/>
      <c r="I6" s="5624"/>
      <c r="J6" s="5625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D6" s="507"/>
      <c r="AE6" s="507"/>
      <c r="AF6" s="507"/>
      <c r="AG6" s="507"/>
      <c r="AH6" s="507"/>
      <c r="AI6" s="507"/>
      <c r="AJ6" s="507"/>
      <c r="AK6" s="507"/>
      <c r="AL6" s="507"/>
      <c r="AM6" s="507"/>
      <c r="AN6" s="507"/>
      <c r="AO6" s="507"/>
      <c r="AP6" s="507"/>
      <c r="AQ6" s="507"/>
      <c r="AR6" s="507"/>
      <c r="AS6" s="507"/>
      <c r="AT6" s="507"/>
      <c r="AU6" s="507"/>
      <c r="AV6" s="507"/>
      <c r="AW6" s="507"/>
      <c r="AX6" s="507"/>
      <c r="AY6" s="507"/>
      <c r="AZ6" s="507"/>
      <c r="BA6" s="507"/>
      <c r="BB6" s="507"/>
      <c r="BC6" s="507"/>
      <c r="BD6" s="507"/>
      <c r="BE6" s="507"/>
      <c r="BF6" s="507"/>
      <c r="BG6" s="507"/>
      <c r="BH6" s="507"/>
      <c r="BI6" s="507"/>
      <c r="BJ6" s="507"/>
      <c r="BK6" s="507"/>
      <c r="BL6" s="507"/>
      <c r="BM6" s="507"/>
      <c r="BN6" s="507"/>
      <c r="BO6" s="507"/>
      <c r="BP6" s="507"/>
      <c r="BQ6" s="507"/>
      <c r="BR6" s="507"/>
      <c r="BS6" s="507"/>
      <c r="BT6" s="507"/>
      <c r="BU6" s="507"/>
      <c r="BV6" s="507"/>
      <c r="BW6" s="507"/>
      <c r="BX6" s="507"/>
      <c r="BY6" s="507"/>
      <c r="BZ6" s="507"/>
      <c r="CA6" s="507"/>
      <c r="CB6" s="507"/>
      <c r="CC6" s="507"/>
      <c r="CD6" s="507"/>
      <c r="CE6" s="507"/>
      <c r="CF6" s="507"/>
      <c r="CG6" s="507"/>
      <c r="CH6" s="507"/>
      <c r="CI6" s="507"/>
      <c r="CJ6" s="507"/>
      <c r="CK6" s="507"/>
      <c r="CL6" s="507"/>
      <c r="CM6" s="507"/>
      <c r="CN6" s="507"/>
      <c r="CO6" s="507"/>
      <c r="CP6" s="507"/>
      <c r="CQ6" s="507"/>
      <c r="CR6" s="507"/>
      <c r="CS6" s="507"/>
      <c r="CT6" s="507"/>
      <c r="CU6" s="507"/>
      <c r="CV6" s="507"/>
      <c r="CW6" s="507"/>
      <c r="CX6" s="507"/>
      <c r="CY6" s="507"/>
      <c r="CZ6" s="507"/>
      <c r="DA6" s="507"/>
      <c r="DB6" s="507"/>
      <c r="DC6" s="507"/>
      <c r="DD6" s="507"/>
      <c r="DE6" s="507"/>
      <c r="DF6" s="507"/>
      <c r="DG6" s="507"/>
      <c r="DH6" s="507"/>
      <c r="DI6" s="507"/>
      <c r="DJ6" s="507"/>
      <c r="DK6" s="507"/>
    </row>
    <row r="7" spans="1:115" s="500" customFormat="1" ht="40.5" customHeight="1">
      <c r="A7" s="5619"/>
      <c r="B7" s="4125" t="s">
        <v>7</v>
      </c>
      <c r="C7" s="4126" t="s">
        <v>51</v>
      </c>
      <c r="D7" s="4131" t="s">
        <v>9</v>
      </c>
      <c r="E7" s="4156" t="s">
        <v>7</v>
      </c>
      <c r="F7" s="4126" t="s">
        <v>51</v>
      </c>
      <c r="G7" s="4127" t="s">
        <v>9</v>
      </c>
      <c r="H7" s="4125" t="s">
        <v>7</v>
      </c>
      <c r="I7" s="4126" t="s">
        <v>51</v>
      </c>
      <c r="J7" s="4131" t="s">
        <v>9</v>
      </c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07"/>
      <c r="AK7" s="507"/>
      <c r="AL7" s="507"/>
      <c r="AM7" s="507"/>
      <c r="AN7" s="507"/>
      <c r="AO7" s="507"/>
      <c r="AP7" s="507"/>
      <c r="AQ7" s="507"/>
      <c r="AR7" s="507"/>
      <c r="AS7" s="507"/>
      <c r="AT7" s="507"/>
      <c r="AU7" s="507"/>
      <c r="AV7" s="507"/>
      <c r="AW7" s="507"/>
      <c r="AX7" s="507"/>
      <c r="AY7" s="507"/>
      <c r="AZ7" s="507"/>
      <c r="BA7" s="507"/>
      <c r="BB7" s="507"/>
      <c r="BC7" s="507"/>
      <c r="BD7" s="507"/>
      <c r="BE7" s="507"/>
      <c r="BF7" s="507"/>
      <c r="BG7" s="507"/>
      <c r="BH7" s="507"/>
      <c r="BI7" s="507"/>
      <c r="BJ7" s="507"/>
      <c r="BK7" s="507"/>
      <c r="BL7" s="507"/>
      <c r="BM7" s="507"/>
      <c r="BN7" s="507"/>
      <c r="BO7" s="507"/>
      <c r="BP7" s="507"/>
      <c r="BQ7" s="507"/>
      <c r="BR7" s="507"/>
      <c r="BS7" s="507"/>
      <c r="BT7" s="507"/>
      <c r="BU7" s="507"/>
      <c r="BV7" s="507"/>
      <c r="BW7" s="507"/>
      <c r="BX7" s="507"/>
      <c r="BY7" s="507"/>
      <c r="BZ7" s="507"/>
      <c r="CA7" s="507"/>
      <c r="CB7" s="507"/>
      <c r="CC7" s="507"/>
      <c r="CD7" s="507"/>
      <c r="CE7" s="507"/>
      <c r="CF7" s="507"/>
      <c r="CG7" s="507"/>
      <c r="CH7" s="507"/>
      <c r="CI7" s="507"/>
      <c r="CJ7" s="507"/>
      <c r="CK7" s="507"/>
      <c r="CL7" s="507"/>
      <c r="CM7" s="507"/>
      <c r="CN7" s="507"/>
      <c r="CO7" s="507"/>
      <c r="CP7" s="507"/>
      <c r="CQ7" s="507"/>
      <c r="CR7" s="507"/>
      <c r="CS7" s="507"/>
      <c r="CT7" s="507"/>
      <c r="CU7" s="507"/>
      <c r="CV7" s="507"/>
      <c r="CW7" s="507"/>
      <c r="CX7" s="507"/>
      <c r="CY7" s="507"/>
      <c r="CZ7" s="507"/>
      <c r="DA7" s="507"/>
      <c r="DB7" s="507"/>
      <c r="DC7" s="507"/>
      <c r="DD7" s="507"/>
      <c r="DE7" s="507"/>
      <c r="DF7" s="507"/>
      <c r="DG7" s="507"/>
      <c r="DH7" s="507"/>
      <c r="DI7" s="507"/>
      <c r="DJ7" s="507"/>
      <c r="DK7" s="507"/>
    </row>
    <row r="8" spans="1:115" s="500" customFormat="1" ht="15.75">
      <c r="A8" s="4144" t="s">
        <v>52</v>
      </c>
      <c r="B8" s="4080"/>
      <c r="C8" s="4081"/>
      <c r="D8" s="4158" t="s">
        <v>28</v>
      </c>
      <c r="E8" s="4082"/>
      <c r="F8" s="1594"/>
      <c r="G8" s="4083"/>
      <c r="H8" s="4132"/>
      <c r="I8" s="4083"/>
      <c r="J8" s="1596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507"/>
      <c r="AN8" s="507"/>
      <c r="AO8" s="507"/>
      <c r="AP8" s="507"/>
      <c r="AQ8" s="507"/>
      <c r="AR8" s="507"/>
      <c r="AS8" s="507"/>
      <c r="AT8" s="507"/>
      <c r="AU8" s="507"/>
      <c r="AV8" s="507"/>
      <c r="AW8" s="507"/>
      <c r="AX8" s="507"/>
      <c r="AY8" s="507"/>
      <c r="AZ8" s="507"/>
      <c r="BA8" s="507"/>
      <c r="BB8" s="507"/>
      <c r="BC8" s="507"/>
      <c r="BD8" s="507"/>
      <c r="BE8" s="507"/>
      <c r="BF8" s="507"/>
      <c r="BG8" s="507"/>
      <c r="BH8" s="507"/>
      <c r="BI8" s="507"/>
      <c r="BJ8" s="507"/>
      <c r="BK8" s="507"/>
      <c r="BL8" s="507"/>
      <c r="BM8" s="507"/>
      <c r="BN8" s="507"/>
      <c r="BO8" s="507"/>
      <c r="BP8" s="507"/>
      <c r="BQ8" s="507"/>
      <c r="BR8" s="507"/>
      <c r="BS8" s="507"/>
      <c r="BT8" s="507"/>
      <c r="BU8" s="507"/>
      <c r="BV8" s="507"/>
      <c r="BW8" s="507"/>
      <c r="BX8" s="507"/>
      <c r="BY8" s="507"/>
      <c r="BZ8" s="507"/>
      <c r="CA8" s="507"/>
      <c r="CB8" s="507"/>
      <c r="CC8" s="507"/>
      <c r="CD8" s="507"/>
      <c r="CE8" s="507"/>
      <c r="CF8" s="507"/>
      <c r="CG8" s="507"/>
      <c r="CH8" s="507"/>
      <c r="CI8" s="507"/>
      <c r="CJ8" s="507"/>
      <c r="CK8" s="507"/>
      <c r="CL8" s="507"/>
      <c r="CM8" s="507"/>
      <c r="CN8" s="507"/>
      <c r="CO8" s="507"/>
      <c r="CP8" s="507"/>
      <c r="CQ8" s="507"/>
      <c r="CR8" s="507"/>
      <c r="CS8" s="507"/>
      <c r="CT8" s="507"/>
      <c r="CU8" s="507"/>
      <c r="CV8" s="507"/>
      <c r="CW8" s="507"/>
      <c r="CX8" s="507"/>
      <c r="CY8" s="507"/>
      <c r="CZ8" s="507"/>
      <c r="DA8" s="507"/>
      <c r="DB8" s="507"/>
      <c r="DC8" s="507"/>
      <c r="DD8" s="507"/>
      <c r="DE8" s="507"/>
      <c r="DF8" s="507"/>
      <c r="DG8" s="507"/>
      <c r="DH8" s="507"/>
      <c r="DI8" s="507"/>
      <c r="DJ8" s="507"/>
      <c r="DK8" s="507"/>
    </row>
    <row r="9" spans="1:115" s="507" customFormat="1" ht="15.75">
      <c r="A9" s="4145" t="s">
        <v>80</v>
      </c>
      <c r="B9" s="1604">
        <f>B20+B30</f>
        <v>16</v>
      </c>
      <c r="C9" s="1599">
        <f t="shared" ref="B9:F16" si="0">C20+C30</f>
        <v>0</v>
      </c>
      <c r="D9" s="4159">
        <f>D20+D30</f>
        <v>16</v>
      </c>
      <c r="E9" s="4085">
        <f>E20+E30</f>
        <v>23</v>
      </c>
      <c r="F9" s="1599">
        <f>F20+F30</f>
        <v>0</v>
      </c>
      <c r="G9" s="4086">
        <f>G20+G30</f>
        <v>23</v>
      </c>
      <c r="H9" s="1604">
        <f>E9+B9</f>
        <v>39</v>
      </c>
      <c r="I9" s="4086">
        <f>F9+C9</f>
        <v>0</v>
      </c>
      <c r="J9" s="1601">
        <f>G9+D9</f>
        <v>39</v>
      </c>
    </row>
    <row r="10" spans="1:115" s="507" customFormat="1" ht="15.75">
      <c r="A10" s="4146" t="s">
        <v>81</v>
      </c>
      <c r="B10" s="1604">
        <f>B21+B31</f>
        <v>15</v>
      </c>
      <c r="C10" s="1599">
        <f t="shared" si="0"/>
        <v>0</v>
      </c>
      <c r="D10" s="4159">
        <f t="shared" si="0"/>
        <v>15</v>
      </c>
      <c r="E10" s="4085">
        <f>E21+E31</f>
        <v>20</v>
      </c>
      <c r="F10" s="1599">
        <f>F21+F31</f>
        <v>0</v>
      </c>
      <c r="G10" s="4086">
        <f t="shared" ref="G10:G15" si="1">G21+G31</f>
        <v>20</v>
      </c>
      <c r="H10" s="1604">
        <f t="shared" ref="H10:J16" si="2">E10+B10</f>
        <v>35</v>
      </c>
      <c r="I10" s="4086">
        <f t="shared" si="2"/>
        <v>0</v>
      </c>
      <c r="J10" s="1601">
        <f t="shared" si="2"/>
        <v>35</v>
      </c>
    </row>
    <row r="11" spans="1:115" s="507" customFormat="1" ht="15.75">
      <c r="A11" s="4147" t="s">
        <v>82</v>
      </c>
      <c r="B11" s="1604">
        <f>B22+B32</f>
        <v>20</v>
      </c>
      <c r="C11" s="1599">
        <f t="shared" si="0"/>
        <v>0</v>
      </c>
      <c r="D11" s="4159">
        <f t="shared" si="0"/>
        <v>20</v>
      </c>
      <c r="E11" s="4085">
        <f t="shared" si="0"/>
        <v>19</v>
      </c>
      <c r="F11" s="1599">
        <f t="shared" si="0"/>
        <v>0</v>
      </c>
      <c r="G11" s="4086">
        <f t="shared" si="1"/>
        <v>19</v>
      </c>
      <c r="H11" s="1604">
        <f t="shared" si="2"/>
        <v>39</v>
      </c>
      <c r="I11" s="4086">
        <f t="shared" si="2"/>
        <v>0</v>
      </c>
      <c r="J11" s="1601">
        <f t="shared" si="2"/>
        <v>39</v>
      </c>
    </row>
    <row r="12" spans="1:115" s="507" customFormat="1" ht="15.75">
      <c r="A12" s="4145" t="s">
        <v>83</v>
      </c>
      <c r="B12" s="1604">
        <f>B23+B33</f>
        <v>0</v>
      </c>
      <c r="C12" s="1599">
        <f t="shared" si="0"/>
        <v>0</v>
      </c>
      <c r="D12" s="4159">
        <f t="shared" si="0"/>
        <v>0</v>
      </c>
      <c r="E12" s="4085">
        <f t="shared" si="0"/>
        <v>0</v>
      </c>
      <c r="F12" s="1599">
        <f t="shared" si="0"/>
        <v>0</v>
      </c>
      <c r="G12" s="4086">
        <f t="shared" si="1"/>
        <v>0</v>
      </c>
      <c r="H12" s="1604">
        <f t="shared" si="2"/>
        <v>0</v>
      </c>
      <c r="I12" s="4086">
        <f t="shared" si="2"/>
        <v>0</v>
      </c>
      <c r="J12" s="1601">
        <f t="shared" si="2"/>
        <v>0</v>
      </c>
    </row>
    <row r="13" spans="1:115" s="507" customFormat="1" ht="15.75">
      <c r="A13" s="4148" t="s">
        <v>84</v>
      </c>
      <c r="B13" s="1604">
        <f t="shared" si="0"/>
        <v>15</v>
      </c>
      <c r="C13" s="1599">
        <f t="shared" si="0"/>
        <v>0</v>
      </c>
      <c r="D13" s="4159">
        <f t="shared" si="0"/>
        <v>15</v>
      </c>
      <c r="E13" s="4085">
        <f t="shared" si="0"/>
        <v>10</v>
      </c>
      <c r="F13" s="1599">
        <f t="shared" si="0"/>
        <v>0</v>
      </c>
      <c r="G13" s="4086">
        <f t="shared" si="1"/>
        <v>10</v>
      </c>
      <c r="H13" s="1604">
        <f t="shared" si="2"/>
        <v>25</v>
      </c>
      <c r="I13" s="4086">
        <f t="shared" si="2"/>
        <v>0</v>
      </c>
      <c r="J13" s="1601">
        <f t="shared" si="2"/>
        <v>25</v>
      </c>
    </row>
    <row r="14" spans="1:115" s="507" customFormat="1" ht="14.25" customHeight="1">
      <c r="A14" s="4149" t="s">
        <v>85</v>
      </c>
      <c r="B14" s="1604">
        <f t="shared" si="0"/>
        <v>16</v>
      </c>
      <c r="C14" s="1599">
        <f t="shared" si="0"/>
        <v>2</v>
      </c>
      <c r="D14" s="4159">
        <f t="shared" si="0"/>
        <v>18</v>
      </c>
      <c r="E14" s="4085">
        <f t="shared" si="0"/>
        <v>21</v>
      </c>
      <c r="F14" s="1599">
        <f t="shared" si="0"/>
        <v>0</v>
      </c>
      <c r="G14" s="4086">
        <f t="shared" si="1"/>
        <v>21</v>
      </c>
      <c r="H14" s="1604">
        <f t="shared" si="2"/>
        <v>37</v>
      </c>
      <c r="I14" s="4086">
        <f t="shared" si="2"/>
        <v>2</v>
      </c>
      <c r="J14" s="1601">
        <f t="shared" si="2"/>
        <v>39</v>
      </c>
    </row>
    <row r="15" spans="1:115" s="507" customFormat="1" ht="15.75">
      <c r="A15" s="4150" t="s">
        <v>86</v>
      </c>
      <c r="B15" s="1604">
        <f t="shared" si="0"/>
        <v>8</v>
      </c>
      <c r="C15" s="1599">
        <f t="shared" si="0"/>
        <v>0</v>
      </c>
      <c r="D15" s="4159">
        <f t="shared" si="0"/>
        <v>8</v>
      </c>
      <c r="E15" s="4085">
        <f>E26+E36</f>
        <v>12</v>
      </c>
      <c r="F15" s="1599">
        <f t="shared" si="0"/>
        <v>0</v>
      </c>
      <c r="G15" s="4086">
        <f t="shared" si="1"/>
        <v>12</v>
      </c>
      <c r="H15" s="1604">
        <f t="shared" si="2"/>
        <v>20</v>
      </c>
      <c r="I15" s="4086">
        <f t="shared" si="2"/>
        <v>0</v>
      </c>
      <c r="J15" s="1601">
        <f t="shared" si="2"/>
        <v>20</v>
      </c>
    </row>
    <row r="16" spans="1:115" s="507" customFormat="1" ht="16.5" thickBot="1">
      <c r="A16" s="4151" t="s">
        <v>87</v>
      </c>
      <c r="B16" s="4133">
        <f t="shared" si="0"/>
        <v>25</v>
      </c>
      <c r="C16" s="1603">
        <f t="shared" si="0"/>
        <v>0</v>
      </c>
      <c r="D16" s="4160">
        <f t="shared" si="0"/>
        <v>25</v>
      </c>
      <c r="E16" s="4091">
        <f t="shared" si="0"/>
        <v>21</v>
      </c>
      <c r="F16" s="1603">
        <f t="shared" si="0"/>
        <v>0</v>
      </c>
      <c r="G16" s="4093">
        <f>G27+G37</f>
        <v>21</v>
      </c>
      <c r="H16" s="4133">
        <f>E16+B16</f>
        <v>46</v>
      </c>
      <c r="I16" s="4093">
        <f t="shared" si="2"/>
        <v>0</v>
      </c>
      <c r="J16" s="4094">
        <f>G16+D16</f>
        <v>46</v>
      </c>
    </row>
    <row r="17" spans="1:115" s="500" customFormat="1" ht="16.5" thickBot="1">
      <c r="A17" s="4152" t="s">
        <v>27</v>
      </c>
      <c r="B17" s="4161">
        <f t="shared" ref="B17:G17" si="3">SUM(B8:B16)</f>
        <v>115</v>
      </c>
      <c r="C17" s="4097">
        <f t="shared" si="3"/>
        <v>2</v>
      </c>
      <c r="D17" s="4162">
        <f t="shared" si="3"/>
        <v>117</v>
      </c>
      <c r="E17" s="4096">
        <f t="shared" si="3"/>
        <v>126</v>
      </c>
      <c r="F17" s="4097">
        <f t="shared" si="3"/>
        <v>0</v>
      </c>
      <c r="G17" s="4097">
        <f t="shared" si="3"/>
        <v>126</v>
      </c>
      <c r="H17" s="4134">
        <f>E17+B17</f>
        <v>241</v>
      </c>
      <c r="I17" s="4099">
        <f>F17+C17</f>
        <v>2</v>
      </c>
      <c r="J17" s="4100">
        <f>G17+D17</f>
        <v>243</v>
      </c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7"/>
      <c r="AO17" s="507"/>
      <c r="AP17" s="507"/>
      <c r="AQ17" s="507"/>
      <c r="AR17" s="507"/>
      <c r="AS17" s="507"/>
      <c r="AT17" s="507"/>
      <c r="AU17" s="507"/>
      <c r="AV17" s="507"/>
      <c r="AW17" s="507"/>
      <c r="AX17" s="507"/>
      <c r="AY17" s="507"/>
      <c r="AZ17" s="507"/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7"/>
      <c r="BM17" s="507"/>
      <c r="BN17" s="507"/>
      <c r="BO17" s="507"/>
      <c r="BP17" s="507"/>
      <c r="BQ17" s="507"/>
      <c r="BR17" s="507"/>
      <c r="BS17" s="507"/>
      <c r="BT17" s="507"/>
      <c r="BU17" s="507"/>
      <c r="BV17" s="507"/>
      <c r="BW17" s="507"/>
      <c r="BX17" s="507"/>
      <c r="BY17" s="507"/>
      <c r="BZ17" s="507"/>
      <c r="CA17" s="507"/>
      <c r="CB17" s="507"/>
      <c r="CC17" s="507"/>
      <c r="CD17" s="507"/>
      <c r="CE17" s="507"/>
      <c r="CF17" s="507"/>
      <c r="CG17" s="507"/>
      <c r="CH17" s="507"/>
      <c r="CI17" s="507"/>
      <c r="CJ17" s="507"/>
      <c r="CK17" s="507"/>
      <c r="CL17" s="507"/>
      <c r="CM17" s="507"/>
      <c r="CN17" s="507"/>
      <c r="CO17" s="507"/>
      <c r="CP17" s="507"/>
      <c r="CQ17" s="507"/>
      <c r="CR17" s="507"/>
      <c r="CS17" s="507"/>
      <c r="CT17" s="507"/>
      <c r="CU17" s="507"/>
      <c r="CV17" s="507"/>
      <c r="CW17" s="507"/>
      <c r="CX17" s="507"/>
      <c r="CY17" s="507"/>
      <c r="CZ17" s="507"/>
      <c r="DA17" s="507"/>
      <c r="DB17" s="507"/>
      <c r="DC17" s="507"/>
      <c r="DD17" s="507"/>
      <c r="DE17" s="507"/>
      <c r="DF17" s="507"/>
      <c r="DG17" s="507"/>
      <c r="DH17" s="507"/>
      <c r="DI17" s="507"/>
      <c r="DJ17" s="507"/>
      <c r="DK17" s="507"/>
    </row>
    <row r="18" spans="1:115" s="500" customFormat="1" ht="15.75">
      <c r="A18" s="4116" t="s">
        <v>15</v>
      </c>
      <c r="B18" s="4102"/>
      <c r="C18" s="4103"/>
      <c r="D18" s="4163"/>
      <c r="E18" s="4104"/>
      <c r="F18" s="4104"/>
      <c r="G18" s="4105"/>
      <c r="H18" s="4135"/>
      <c r="I18" s="4105"/>
      <c r="J18" s="4106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507"/>
      <c r="AO18" s="507"/>
      <c r="AP18" s="507"/>
      <c r="AQ18" s="507"/>
      <c r="AR18" s="507"/>
      <c r="AS18" s="507"/>
      <c r="AT18" s="507"/>
      <c r="AU18" s="507"/>
      <c r="AV18" s="507"/>
      <c r="AW18" s="507"/>
      <c r="AX18" s="507"/>
      <c r="AY18" s="507"/>
      <c r="AZ18" s="507"/>
      <c r="BA18" s="507"/>
      <c r="BB18" s="507"/>
      <c r="BC18" s="507"/>
      <c r="BD18" s="507"/>
      <c r="BE18" s="507"/>
      <c r="BF18" s="507"/>
      <c r="BG18" s="507"/>
      <c r="BH18" s="507"/>
      <c r="BI18" s="507"/>
      <c r="BJ18" s="507"/>
      <c r="BK18" s="507"/>
      <c r="BL18" s="507"/>
      <c r="BM18" s="507"/>
      <c r="BN18" s="507"/>
      <c r="BO18" s="507"/>
      <c r="BP18" s="507"/>
      <c r="BQ18" s="507"/>
      <c r="BR18" s="507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7"/>
      <c r="CG18" s="507"/>
      <c r="CH18" s="507"/>
      <c r="CI18" s="507"/>
      <c r="CJ18" s="507"/>
      <c r="CK18" s="507"/>
      <c r="CL18" s="507"/>
      <c r="CM18" s="507"/>
      <c r="CN18" s="507"/>
      <c r="CO18" s="507"/>
      <c r="CP18" s="507"/>
      <c r="CQ18" s="507"/>
      <c r="CR18" s="507"/>
      <c r="CS18" s="507"/>
      <c r="CT18" s="507"/>
      <c r="CU18" s="507"/>
      <c r="CV18" s="507"/>
      <c r="CW18" s="507"/>
      <c r="CX18" s="507"/>
      <c r="CY18" s="507"/>
      <c r="CZ18" s="507"/>
      <c r="DA18" s="507"/>
      <c r="DB18" s="507"/>
      <c r="DC18" s="507"/>
      <c r="DD18" s="507"/>
      <c r="DE18" s="507"/>
      <c r="DF18" s="507"/>
      <c r="DG18" s="507"/>
      <c r="DH18" s="507"/>
      <c r="DI18" s="507"/>
      <c r="DJ18" s="507"/>
      <c r="DK18" s="507"/>
    </row>
    <row r="19" spans="1:115" s="500" customFormat="1" ht="15.75">
      <c r="A19" s="4116" t="s">
        <v>16</v>
      </c>
      <c r="B19" s="4102"/>
      <c r="C19" s="4103"/>
      <c r="D19" s="4163"/>
      <c r="E19" s="4085"/>
      <c r="F19" s="4085"/>
      <c r="G19" s="4086"/>
      <c r="H19" s="4136"/>
      <c r="I19" s="4107"/>
      <c r="J19" s="413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7"/>
      <c r="AK19" s="507"/>
      <c r="AL19" s="507"/>
      <c r="AM19" s="507"/>
      <c r="AN19" s="507"/>
      <c r="AO19" s="507"/>
      <c r="AP19" s="507"/>
      <c r="AQ19" s="507"/>
      <c r="AR19" s="507"/>
      <c r="AS19" s="507"/>
      <c r="AT19" s="507"/>
      <c r="AU19" s="507"/>
      <c r="AV19" s="507"/>
      <c r="AW19" s="507"/>
      <c r="AX19" s="507"/>
      <c r="AY19" s="507"/>
      <c r="AZ19" s="507"/>
      <c r="BA19" s="507"/>
      <c r="BB19" s="507"/>
      <c r="BC19" s="507"/>
      <c r="BD19" s="507"/>
      <c r="BE19" s="507"/>
      <c r="BF19" s="507"/>
      <c r="BG19" s="507"/>
      <c r="BH19" s="507"/>
      <c r="BI19" s="507"/>
      <c r="BJ19" s="507"/>
      <c r="BK19" s="507"/>
      <c r="BL19" s="507"/>
      <c r="BM19" s="507"/>
      <c r="BN19" s="507"/>
      <c r="BO19" s="507"/>
      <c r="BP19" s="507"/>
      <c r="BQ19" s="507"/>
      <c r="BR19" s="507"/>
      <c r="BS19" s="507"/>
      <c r="BT19" s="507"/>
      <c r="BU19" s="507"/>
      <c r="BV19" s="507"/>
      <c r="BW19" s="507"/>
      <c r="BX19" s="507"/>
      <c r="BY19" s="507"/>
      <c r="BZ19" s="507"/>
      <c r="CA19" s="507"/>
      <c r="CB19" s="507"/>
      <c r="CC19" s="507"/>
      <c r="CD19" s="507"/>
      <c r="CE19" s="507"/>
      <c r="CF19" s="507"/>
      <c r="CG19" s="507"/>
      <c r="CH19" s="507"/>
      <c r="CI19" s="507"/>
      <c r="CJ19" s="507"/>
      <c r="CK19" s="507"/>
      <c r="CL19" s="507"/>
      <c r="CM19" s="507"/>
      <c r="CN19" s="507"/>
      <c r="CO19" s="507"/>
      <c r="CP19" s="507"/>
      <c r="CQ19" s="507"/>
      <c r="CR19" s="507"/>
      <c r="CS19" s="507"/>
      <c r="CT19" s="507"/>
      <c r="CU19" s="507"/>
      <c r="CV19" s="507"/>
      <c r="CW19" s="507"/>
      <c r="CX19" s="507"/>
      <c r="CY19" s="507"/>
      <c r="CZ19" s="507"/>
      <c r="DA19" s="507"/>
      <c r="DB19" s="507"/>
      <c r="DC19" s="507"/>
      <c r="DD19" s="507"/>
      <c r="DE19" s="507"/>
      <c r="DF19" s="507"/>
      <c r="DG19" s="507"/>
      <c r="DH19" s="507"/>
      <c r="DI19" s="507"/>
      <c r="DJ19" s="507"/>
      <c r="DK19" s="507"/>
    </row>
    <row r="20" spans="1:115" s="507" customFormat="1" ht="15.75">
      <c r="A20" s="4145" t="s">
        <v>80</v>
      </c>
      <c r="B20" s="1597">
        <v>16</v>
      </c>
      <c r="C20" s="1598">
        <v>0</v>
      </c>
      <c r="D20" s="4159">
        <f>C20+B20</f>
        <v>16</v>
      </c>
      <c r="E20" s="4085">
        <v>23</v>
      </c>
      <c r="F20" s="4085">
        <v>0</v>
      </c>
      <c r="G20" s="4086">
        <f t="shared" ref="G20:G27" si="4">F20+E20</f>
        <v>23</v>
      </c>
      <c r="H20" s="4136">
        <f>B20+E20</f>
        <v>39</v>
      </c>
      <c r="I20" s="4107">
        <f>C20+F20</f>
        <v>0</v>
      </c>
      <c r="J20" s="4137">
        <f>G20+D20</f>
        <v>39</v>
      </c>
    </row>
    <row r="21" spans="1:115" s="507" customFormat="1" ht="15.75">
      <c r="A21" s="4146" t="s">
        <v>81</v>
      </c>
      <c r="B21" s="4108">
        <v>14</v>
      </c>
      <c r="C21" s="4109">
        <v>0</v>
      </c>
      <c r="D21" s="4159">
        <f t="shared" ref="D21:D26" si="5">C21+B21</f>
        <v>14</v>
      </c>
      <c r="E21" s="4085">
        <v>19</v>
      </c>
      <c r="F21" s="4085">
        <v>0</v>
      </c>
      <c r="G21" s="4086">
        <f t="shared" si="4"/>
        <v>19</v>
      </c>
      <c r="H21" s="4136">
        <f t="shared" ref="H21:I27" si="6">B21+E21</f>
        <v>33</v>
      </c>
      <c r="I21" s="4107">
        <f t="shared" si="6"/>
        <v>0</v>
      </c>
      <c r="J21" s="4137">
        <f t="shared" ref="J21:J27" si="7">G21+D21</f>
        <v>33</v>
      </c>
    </row>
    <row r="22" spans="1:115" s="500" customFormat="1" ht="15.75">
      <c r="A22" s="4147" t="s">
        <v>82</v>
      </c>
      <c r="B22" s="1597">
        <v>20</v>
      </c>
      <c r="C22" s="1598">
        <v>0</v>
      </c>
      <c r="D22" s="4159">
        <f t="shared" si="5"/>
        <v>20</v>
      </c>
      <c r="E22" s="4085">
        <v>19</v>
      </c>
      <c r="F22" s="4085">
        <v>0</v>
      </c>
      <c r="G22" s="4086">
        <f t="shared" si="4"/>
        <v>19</v>
      </c>
      <c r="H22" s="4136">
        <f t="shared" si="6"/>
        <v>39</v>
      </c>
      <c r="I22" s="4107">
        <f t="shared" si="6"/>
        <v>0</v>
      </c>
      <c r="J22" s="4137">
        <f t="shared" si="7"/>
        <v>39</v>
      </c>
      <c r="K22" s="507"/>
      <c r="L22" s="507"/>
      <c r="M22" s="507"/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7"/>
      <c r="AN22" s="507"/>
      <c r="AO22" s="507"/>
      <c r="AP22" s="507"/>
      <c r="AQ22" s="507"/>
      <c r="AR22" s="507"/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7"/>
      <c r="BN22" s="507"/>
      <c r="BO22" s="507"/>
      <c r="BP22" s="507"/>
      <c r="BQ22" s="507"/>
      <c r="BR22" s="507"/>
      <c r="BS22" s="507"/>
      <c r="BT22" s="507"/>
      <c r="BU22" s="507"/>
      <c r="BV22" s="507"/>
      <c r="BW22" s="507"/>
      <c r="BX22" s="507"/>
      <c r="BY22" s="507"/>
      <c r="BZ22" s="507"/>
      <c r="CA22" s="507"/>
      <c r="CB22" s="507"/>
      <c r="CC22" s="507"/>
      <c r="CD22" s="507"/>
      <c r="CE22" s="507"/>
      <c r="CF22" s="507"/>
      <c r="CG22" s="507"/>
      <c r="CH22" s="507"/>
      <c r="CI22" s="507"/>
      <c r="CJ22" s="507"/>
      <c r="CK22" s="507"/>
      <c r="CL22" s="507"/>
      <c r="CM22" s="507"/>
      <c r="CN22" s="507"/>
      <c r="CO22" s="507"/>
      <c r="CP22" s="507"/>
      <c r="CQ22" s="507"/>
      <c r="CR22" s="507"/>
      <c r="CS22" s="507"/>
      <c r="CT22" s="507"/>
      <c r="CU22" s="507"/>
      <c r="CV22" s="507"/>
      <c r="CW22" s="507"/>
      <c r="CX22" s="507"/>
      <c r="CY22" s="507"/>
      <c r="CZ22" s="507"/>
      <c r="DA22" s="507"/>
      <c r="DB22" s="507"/>
      <c r="DC22" s="507"/>
      <c r="DD22" s="507"/>
      <c r="DE22" s="507"/>
      <c r="DF22" s="507"/>
      <c r="DG22" s="507"/>
      <c r="DH22" s="507"/>
      <c r="DI22" s="507"/>
      <c r="DJ22" s="507"/>
      <c r="DK22" s="507"/>
    </row>
    <row r="23" spans="1:115" s="500" customFormat="1" ht="15.75">
      <c r="A23" s="4145" t="s">
        <v>57</v>
      </c>
      <c r="B23" s="1597">
        <v>0</v>
      </c>
      <c r="C23" s="1598">
        <v>0</v>
      </c>
      <c r="D23" s="4159">
        <f t="shared" si="5"/>
        <v>0</v>
      </c>
      <c r="E23" s="4085">
        <v>0</v>
      </c>
      <c r="F23" s="4085">
        <v>0</v>
      </c>
      <c r="G23" s="4086">
        <f t="shared" si="4"/>
        <v>0</v>
      </c>
      <c r="H23" s="4136">
        <f t="shared" si="6"/>
        <v>0</v>
      </c>
      <c r="I23" s="4107">
        <f t="shared" si="6"/>
        <v>0</v>
      </c>
      <c r="J23" s="4137">
        <f>G23+D23</f>
        <v>0</v>
      </c>
      <c r="K23" s="507"/>
      <c r="L23" s="507"/>
      <c r="M23" s="507"/>
      <c r="N23" s="507"/>
      <c r="O23" s="507"/>
      <c r="P23" s="507"/>
      <c r="Q23" s="507"/>
      <c r="R23" s="507"/>
      <c r="S23" s="507"/>
      <c r="T23" s="507"/>
      <c r="U23" s="507"/>
      <c r="V23" s="507"/>
      <c r="W23" s="507"/>
      <c r="X23" s="507"/>
      <c r="Y23" s="507"/>
      <c r="Z23" s="507"/>
      <c r="AA23" s="507"/>
      <c r="AB23" s="507"/>
      <c r="AC23" s="507"/>
      <c r="AD23" s="507"/>
      <c r="AE23" s="507"/>
      <c r="AF23" s="507"/>
      <c r="AG23" s="507"/>
      <c r="AH23" s="507"/>
      <c r="AI23" s="507"/>
      <c r="AJ23" s="507"/>
      <c r="AK23" s="507"/>
      <c r="AL23" s="507"/>
      <c r="AM23" s="507"/>
      <c r="AN23" s="507"/>
      <c r="AO23" s="507"/>
      <c r="AP23" s="507"/>
      <c r="AQ23" s="507"/>
      <c r="AR23" s="507"/>
      <c r="AS23" s="507"/>
      <c r="AT23" s="507"/>
      <c r="AU23" s="507"/>
      <c r="AV23" s="507"/>
      <c r="AW23" s="507"/>
      <c r="AX23" s="507"/>
      <c r="AY23" s="507"/>
      <c r="AZ23" s="507"/>
      <c r="BA23" s="507"/>
      <c r="BB23" s="507"/>
      <c r="BC23" s="507"/>
      <c r="BD23" s="507"/>
      <c r="BE23" s="507"/>
      <c r="BF23" s="507"/>
      <c r="BG23" s="507"/>
      <c r="BH23" s="507"/>
      <c r="BI23" s="507"/>
      <c r="BJ23" s="507"/>
      <c r="BK23" s="507"/>
      <c r="BL23" s="507"/>
      <c r="BM23" s="507"/>
      <c r="BN23" s="507"/>
      <c r="BO23" s="507"/>
      <c r="BP23" s="507"/>
      <c r="BQ23" s="507"/>
      <c r="BR23" s="507"/>
      <c r="BS23" s="507"/>
      <c r="BT23" s="507"/>
      <c r="BU23" s="507"/>
      <c r="BV23" s="507"/>
      <c r="BW23" s="507"/>
      <c r="BX23" s="507"/>
      <c r="BY23" s="507"/>
      <c r="BZ23" s="507"/>
      <c r="CA23" s="507"/>
      <c r="CB23" s="507"/>
      <c r="CC23" s="507"/>
      <c r="CD23" s="507"/>
      <c r="CE23" s="507"/>
      <c r="CF23" s="507"/>
      <c r="CG23" s="507"/>
      <c r="CH23" s="507"/>
      <c r="CI23" s="507"/>
      <c r="CJ23" s="507"/>
      <c r="CK23" s="507"/>
      <c r="CL23" s="507"/>
      <c r="CM23" s="507"/>
      <c r="CN23" s="507"/>
      <c r="CO23" s="507"/>
      <c r="CP23" s="507"/>
      <c r="CQ23" s="507"/>
      <c r="CR23" s="507"/>
      <c r="CS23" s="507"/>
      <c r="CT23" s="507"/>
      <c r="CU23" s="507"/>
      <c r="CV23" s="507"/>
      <c r="CW23" s="507"/>
      <c r="CX23" s="507"/>
      <c r="CY23" s="507"/>
      <c r="CZ23" s="507"/>
      <c r="DA23" s="507"/>
      <c r="DB23" s="507"/>
      <c r="DC23" s="507"/>
      <c r="DD23" s="507"/>
      <c r="DE23" s="507"/>
      <c r="DF23" s="507"/>
      <c r="DG23" s="507"/>
      <c r="DH23" s="507"/>
      <c r="DI23" s="507"/>
      <c r="DJ23" s="507"/>
      <c r="DK23" s="507"/>
    </row>
    <row r="24" spans="1:115" s="507" customFormat="1" ht="15.75">
      <c r="A24" s="4148" t="s">
        <v>84</v>
      </c>
      <c r="B24" s="1597">
        <v>14</v>
      </c>
      <c r="C24" s="1598">
        <v>0</v>
      </c>
      <c r="D24" s="4159">
        <f t="shared" si="5"/>
        <v>14</v>
      </c>
      <c r="E24" s="4085">
        <v>10</v>
      </c>
      <c r="F24" s="4085">
        <v>0</v>
      </c>
      <c r="G24" s="4086">
        <f t="shared" si="4"/>
        <v>10</v>
      </c>
      <c r="H24" s="4136">
        <f t="shared" si="6"/>
        <v>24</v>
      </c>
      <c r="I24" s="4107">
        <f t="shared" si="6"/>
        <v>0</v>
      </c>
      <c r="J24" s="4137">
        <f t="shared" si="7"/>
        <v>24</v>
      </c>
    </row>
    <row r="25" spans="1:115" s="500" customFormat="1" ht="15.75">
      <c r="A25" s="4149" t="s">
        <v>85</v>
      </c>
      <c r="B25" s="4110">
        <v>16</v>
      </c>
      <c r="C25" s="1602">
        <v>2</v>
      </c>
      <c r="D25" s="4159">
        <f t="shared" si="5"/>
        <v>18</v>
      </c>
      <c r="E25" s="4085">
        <v>21</v>
      </c>
      <c r="F25" s="4085">
        <v>0</v>
      </c>
      <c r="G25" s="4086">
        <f t="shared" si="4"/>
        <v>21</v>
      </c>
      <c r="H25" s="4136">
        <f t="shared" si="6"/>
        <v>37</v>
      </c>
      <c r="I25" s="4107">
        <f t="shared" si="6"/>
        <v>2</v>
      </c>
      <c r="J25" s="4137">
        <f t="shared" si="7"/>
        <v>39</v>
      </c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507"/>
      <c r="AI25" s="507"/>
      <c r="AJ25" s="507"/>
      <c r="AK25" s="507"/>
      <c r="AL25" s="507"/>
      <c r="AM25" s="507"/>
      <c r="AN25" s="507"/>
      <c r="AO25" s="507"/>
      <c r="AP25" s="507"/>
      <c r="AQ25" s="507"/>
      <c r="AR25" s="507"/>
      <c r="AS25" s="507"/>
      <c r="AT25" s="507"/>
      <c r="AU25" s="507"/>
      <c r="AV25" s="507"/>
      <c r="AW25" s="507"/>
      <c r="AX25" s="507"/>
      <c r="AY25" s="507"/>
      <c r="AZ25" s="507"/>
      <c r="BA25" s="507"/>
      <c r="BB25" s="507"/>
      <c r="BC25" s="507"/>
      <c r="BD25" s="507"/>
      <c r="BE25" s="507"/>
      <c r="BF25" s="507"/>
      <c r="BG25" s="507"/>
      <c r="BH25" s="507"/>
      <c r="BI25" s="507"/>
      <c r="BJ25" s="507"/>
      <c r="BK25" s="507"/>
      <c r="BL25" s="507"/>
      <c r="BM25" s="507"/>
      <c r="BN25" s="507"/>
      <c r="BO25" s="507"/>
      <c r="BP25" s="507"/>
      <c r="BQ25" s="507"/>
      <c r="BR25" s="507"/>
      <c r="BS25" s="507"/>
      <c r="BT25" s="507"/>
      <c r="BU25" s="507"/>
      <c r="BV25" s="507"/>
      <c r="BW25" s="507"/>
      <c r="BX25" s="507"/>
      <c r="BY25" s="507"/>
      <c r="BZ25" s="507"/>
      <c r="CA25" s="507"/>
      <c r="CB25" s="507"/>
      <c r="CC25" s="507"/>
      <c r="CD25" s="507"/>
      <c r="CE25" s="507"/>
      <c r="CF25" s="507"/>
      <c r="CG25" s="507"/>
      <c r="CH25" s="507"/>
      <c r="CI25" s="507"/>
      <c r="CJ25" s="507"/>
      <c r="CK25" s="507"/>
      <c r="CL25" s="507"/>
      <c r="CM25" s="507"/>
      <c r="CN25" s="507"/>
      <c r="CO25" s="507"/>
      <c r="CP25" s="507"/>
      <c r="CQ25" s="507"/>
      <c r="CR25" s="507"/>
      <c r="CS25" s="507"/>
      <c r="CT25" s="507"/>
      <c r="CU25" s="507"/>
      <c r="CV25" s="507"/>
      <c r="CW25" s="507"/>
      <c r="CX25" s="507"/>
      <c r="CY25" s="507"/>
      <c r="CZ25" s="507"/>
      <c r="DA25" s="507"/>
      <c r="DB25" s="507"/>
      <c r="DC25" s="507"/>
      <c r="DD25" s="507"/>
      <c r="DE25" s="507"/>
      <c r="DF25" s="507"/>
      <c r="DG25" s="507"/>
      <c r="DH25" s="507"/>
      <c r="DI25" s="507"/>
      <c r="DJ25" s="507"/>
      <c r="DK25" s="507"/>
    </row>
    <row r="26" spans="1:115" s="500" customFormat="1" ht="15.75">
      <c r="A26" s="4150" t="s">
        <v>86</v>
      </c>
      <c r="B26" s="4110">
        <v>8</v>
      </c>
      <c r="C26" s="1602">
        <v>0</v>
      </c>
      <c r="D26" s="4159">
        <f t="shared" si="5"/>
        <v>8</v>
      </c>
      <c r="E26" s="4085">
        <v>12</v>
      </c>
      <c r="F26" s="4085">
        <v>0</v>
      </c>
      <c r="G26" s="4086">
        <f t="shared" si="4"/>
        <v>12</v>
      </c>
      <c r="H26" s="4136">
        <f t="shared" si="6"/>
        <v>20</v>
      </c>
      <c r="I26" s="4107">
        <f t="shared" si="6"/>
        <v>0</v>
      </c>
      <c r="J26" s="4137">
        <f t="shared" si="7"/>
        <v>20</v>
      </c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7"/>
      <c r="Y26" s="507"/>
      <c r="Z26" s="507"/>
      <c r="AA26" s="507"/>
      <c r="AB26" s="507"/>
      <c r="AC26" s="507"/>
      <c r="AD26" s="507"/>
      <c r="AE26" s="507"/>
      <c r="AF26" s="507"/>
      <c r="AG26" s="507"/>
      <c r="AH26" s="507"/>
      <c r="AI26" s="507"/>
      <c r="AJ26" s="507"/>
      <c r="AK26" s="507"/>
      <c r="AL26" s="507"/>
      <c r="AM26" s="507"/>
      <c r="AN26" s="507"/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  <c r="BA26" s="507"/>
      <c r="BB26" s="507"/>
      <c r="BC26" s="507"/>
      <c r="BD26" s="507"/>
      <c r="BE26" s="507"/>
      <c r="BF26" s="507"/>
      <c r="BG26" s="507"/>
      <c r="BH26" s="507"/>
      <c r="BI26" s="507"/>
      <c r="BJ26" s="507"/>
      <c r="BK26" s="507"/>
      <c r="BL26" s="507"/>
      <c r="BM26" s="507"/>
      <c r="BN26" s="507"/>
      <c r="BO26" s="507"/>
      <c r="BP26" s="507"/>
      <c r="BQ26" s="507"/>
      <c r="BR26" s="507"/>
      <c r="BS26" s="507"/>
      <c r="BT26" s="507"/>
      <c r="BU26" s="507"/>
      <c r="BV26" s="507"/>
      <c r="BW26" s="507"/>
      <c r="BX26" s="507"/>
      <c r="BY26" s="507"/>
      <c r="BZ26" s="507"/>
      <c r="CA26" s="507"/>
      <c r="CB26" s="507"/>
      <c r="CC26" s="507"/>
      <c r="CD26" s="507"/>
      <c r="CE26" s="507"/>
      <c r="CF26" s="507"/>
      <c r="CG26" s="507"/>
      <c r="CH26" s="507"/>
      <c r="CI26" s="507"/>
      <c r="CJ26" s="507"/>
      <c r="CK26" s="507"/>
      <c r="CL26" s="507"/>
      <c r="CM26" s="507"/>
      <c r="CN26" s="507"/>
      <c r="CO26" s="507"/>
      <c r="CP26" s="507"/>
      <c r="CQ26" s="507"/>
      <c r="CR26" s="507"/>
      <c r="CS26" s="507"/>
      <c r="CT26" s="507"/>
      <c r="CU26" s="507"/>
      <c r="CV26" s="507"/>
      <c r="CW26" s="507"/>
      <c r="CX26" s="507"/>
      <c r="CY26" s="507"/>
      <c r="CZ26" s="507"/>
      <c r="DA26" s="507"/>
      <c r="DB26" s="507"/>
      <c r="DC26" s="507"/>
      <c r="DD26" s="507"/>
      <c r="DE26" s="507"/>
      <c r="DF26" s="507"/>
      <c r="DG26" s="507"/>
      <c r="DH26" s="507"/>
      <c r="DI26" s="507"/>
      <c r="DJ26" s="507"/>
      <c r="DK26" s="507"/>
    </row>
    <row r="27" spans="1:115" s="500" customFormat="1" ht="16.5" thickBot="1">
      <c r="A27" s="4151" t="s">
        <v>87</v>
      </c>
      <c r="B27" s="4110">
        <v>25</v>
      </c>
      <c r="C27" s="1602">
        <v>0</v>
      </c>
      <c r="D27" s="4160">
        <f>C27+B27</f>
        <v>25</v>
      </c>
      <c r="E27" s="4091">
        <v>21</v>
      </c>
      <c r="F27" s="4091">
        <v>0</v>
      </c>
      <c r="G27" s="4093">
        <f t="shared" si="4"/>
        <v>21</v>
      </c>
      <c r="H27" s="4138">
        <f t="shared" si="6"/>
        <v>46</v>
      </c>
      <c r="I27" s="4111">
        <f t="shared" si="6"/>
        <v>0</v>
      </c>
      <c r="J27" s="4139">
        <f t="shared" si="7"/>
        <v>46</v>
      </c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507"/>
      <c r="AL27" s="507"/>
      <c r="AM27" s="507"/>
      <c r="AN27" s="507"/>
      <c r="AO27" s="507"/>
      <c r="AP27" s="507"/>
      <c r="AQ27" s="507"/>
      <c r="AR27" s="507"/>
      <c r="AS27" s="507"/>
      <c r="AT27" s="507"/>
      <c r="AU27" s="507"/>
      <c r="AV27" s="507"/>
      <c r="AW27" s="507"/>
      <c r="AX27" s="507"/>
      <c r="AY27" s="507"/>
      <c r="AZ27" s="507"/>
      <c r="BA27" s="507"/>
      <c r="BB27" s="507"/>
      <c r="BC27" s="507"/>
      <c r="BD27" s="507"/>
      <c r="BE27" s="507"/>
      <c r="BF27" s="507"/>
      <c r="BG27" s="507"/>
      <c r="BH27" s="507"/>
      <c r="BI27" s="507"/>
      <c r="BJ27" s="507"/>
      <c r="BK27" s="507"/>
      <c r="BL27" s="507"/>
      <c r="BM27" s="507"/>
      <c r="BN27" s="507"/>
      <c r="BO27" s="507"/>
      <c r="BP27" s="507"/>
      <c r="BQ27" s="507"/>
      <c r="BR27" s="507"/>
      <c r="BS27" s="507"/>
      <c r="BT27" s="507"/>
      <c r="BU27" s="507"/>
      <c r="BV27" s="507"/>
      <c r="BW27" s="507"/>
      <c r="BX27" s="507"/>
      <c r="BY27" s="507"/>
      <c r="BZ27" s="507"/>
      <c r="CA27" s="507"/>
      <c r="CB27" s="507"/>
      <c r="CC27" s="507"/>
      <c r="CD27" s="507"/>
      <c r="CE27" s="507"/>
      <c r="CF27" s="507"/>
      <c r="CG27" s="507"/>
      <c r="CH27" s="507"/>
      <c r="CI27" s="507"/>
      <c r="CJ27" s="507"/>
      <c r="CK27" s="507"/>
      <c r="CL27" s="507"/>
      <c r="CM27" s="507"/>
      <c r="CN27" s="507"/>
      <c r="CO27" s="507"/>
      <c r="CP27" s="507"/>
      <c r="CQ27" s="507"/>
      <c r="CR27" s="507"/>
      <c r="CS27" s="507"/>
      <c r="CT27" s="507"/>
      <c r="CU27" s="507"/>
      <c r="CV27" s="507"/>
      <c r="CW27" s="507"/>
      <c r="CX27" s="507"/>
      <c r="CY27" s="507"/>
      <c r="CZ27" s="507"/>
      <c r="DA27" s="507"/>
      <c r="DB27" s="507"/>
      <c r="DC27" s="507"/>
      <c r="DD27" s="507"/>
      <c r="DE27" s="507"/>
      <c r="DF27" s="507"/>
      <c r="DG27" s="507"/>
      <c r="DH27" s="507"/>
      <c r="DI27" s="507"/>
      <c r="DJ27" s="507"/>
      <c r="DK27" s="507"/>
    </row>
    <row r="28" spans="1:115" s="500" customFormat="1" ht="16.5" thickBot="1">
      <c r="A28" s="4153" t="s">
        <v>17</v>
      </c>
      <c r="B28" s="4164">
        <f t="shared" ref="B28:G28" si="8">SUM(B20:B27)</f>
        <v>113</v>
      </c>
      <c r="C28" s="4113">
        <f t="shared" si="8"/>
        <v>2</v>
      </c>
      <c r="D28" s="4165">
        <f t="shared" si="8"/>
        <v>115</v>
      </c>
      <c r="E28" s="4096">
        <f t="shared" si="8"/>
        <v>125</v>
      </c>
      <c r="F28" s="4097">
        <f t="shared" si="8"/>
        <v>0</v>
      </c>
      <c r="G28" s="4097">
        <f t="shared" si="8"/>
        <v>125</v>
      </c>
      <c r="H28" s="4140">
        <f>E28+B28</f>
        <v>238</v>
      </c>
      <c r="I28" s="4114">
        <f>F28+C28</f>
        <v>2</v>
      </c>
      <c r="J28" s="4115">
        <f>G28+D28</f>
        <v>240</v>
      </c>
      <c r="K28" s="507"/>
      <c r="L28" s="509"/>
      <c r="M28" s="507"/>
      <c r="N28" s="507"/>
      <c r="O28" s="507"/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07"/>
      <c r="AF28" s="507"/>
      <c r="AG28" s="507"/>
      <c r="AH28" s="507"/>
      <c r="AI28" s="507"/>
      <c r="AJ28" s="507"/>
      <c r="AK28" s="507"/>
      <c r="AL28" s="507"/>
      <c r="AM28" s="507"/>
      <c r="AN28" s="507"/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  <c r="BA28" s="507"/>
      <c r="BB28" s="507"/>
      <c r="BC28" s="507"/>
      <c r="BD28" s="507"/>
      <c r="BE28" s="507"/>
      <c r="BF28" s="507"/>
      <c r="BG28" s="507"/>
      <c r="BH28" s="507"/>
      <c r="BI28" s="507"/>
      <c r="BJ28" s="507"/>
      <c r="BK28" s="507"/>
      <c r="BL28" s="507"/>
      <c r="BM28" s="507"/>
      <c r="BN28" s="507"/>
      <c r="BO28" s="507"/>
      <c r="BP28" s="507"/>
      <c r="BQ28" s="507"/>
      <c r="BR28" s="507"/>
      <c r="BS28" s="507"/>
      <c r="BT28" s="507"/>
      <c r="BU28" s="507"/>
      <c r="BV28" s="507"/>
      <c r="BW28" s="507"/>
      <c r="BX28" s="507"/>
      <c r="BY28" s="507"/>
      <c r="BZ28" s="507"/>
      <c r="CA28" s="507"/>
      <c r="CB28" s="507"/>
      <c r="CC28" s="507"/>
      <c r="CD28" s="507"/>
      <c r="CE28" s="507"/>
      <c r="CF28" s="507"/>
      <c r="CG28" s="507"/>
      <c r="CH28" s="507"/>
      <c r="CI28" s="507"/>
      <c r="CJ28" s="507"/>
      <c r="CK28" s="507"/>
      <c r="CL28" s="507"/>
      <c r="CM28" s="507"/>
      <c r="CN28" s="507"/>
      <c r="CO28" s="507"/>
      <c r="CP28" s="507"/>
      <c r="CQ28" s="507"/>
      <c r="CR28" s="507"/>
      <c r="CS28" s="507"/>
      <c r="CT28" s="507"/>
      <c r="CU28" s="507"/>
      <c r="CV28" s="507"/>
      <c r="CW28" s="507"/>
      <c r="CX28" s="507"/>
      <c r="CY28" s="507"/>
      <c r="CZ28" s="507"/>
      <c r="DA28" s="507"/>
      <c r="DB28" s="507"/>
      <c r="DC28" s="507"/>
      <c r="DD28" s="507"/>
      <c r="DE28" s="507"/>
      <c r="DF28" s="507"/>
      <c r="DG28" s="507"/>
      <c r="DH28" s="507"/>
      <c r="DI28" s="507"/>
      <c r="DJ28" s="507"/>
      <c r="DK28" s="507"/>
    </row>
    <row r="29" spans="1:115" s="500" customFormat="1" ht="15.75">
      <c r="A29" s="4116" t="s">
        <v>63</v>
      </c>
      <c r="B29" s="4117"/>
      <c r="C29" s="4118"/>
      <c r="D29" s="4166"/>
      <c r="E29" s="4104"/>
      <c r="F29" s="4104"/>
      <c r="G29" s="4105"/>
      <c r="H29" s="4141"/>
      <c r="I29" s="4119"/>
      <c r="J29" s="4142"/>
      <c r="K29" s="507"/>
      <c r="L29" s="507"/>
      <c r="M29" s="507"/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507"/>
      <c r="AH29" s="507"/>
      <c r="AI29" s="507"/>
      <c r="AJ29" s="507"/>
      <c r="AK29" s="507"/>
      <c r="AL29" s="507"/>
      <c r="AM29" s="507"/>
      <c r="AN29" s="507"/>
      <c r="AO29" s="507"/>
      <c r="AP29" s="507"/>
      <c r="AQ29" s="507"/>
      <c r="AR29" s="507"/>
      <c r="AS29" s="507"/>
      <c r="AT29" s="507"/>
      <c r="AU29" s="507"/>
      <c r="AV29" s="507"/>
      <c r="AW29" s="507"/>
      <c r="AX29" s="507"/>
      <c r="AY29" s="507"/>
      <c r="AZ29" s="507"/>
      <c r="BA29" s="507"/>
      <c r="BB29" s="507"/>
      <c r="BC29" s="507"/>
      <c r="BD29" s="507"/>
      <c r="BE29" s="507"/>
      <c r="BF29" s="507"/>
      <c r="BG29" s="507"/>
      <c r="BH29" s="507"/>
      <c r="BI29" s="507"/>
      <c r="BJ29" s="507"/>
      <c r="BK29" s="507"/>
      <c r="BL29" s="507"/>
      <c r="BM29" s="507"/>
      <c r="BN29" s="507"/>
      <c r="BO29" s="507"/>
      <c r="BP29" s="507"/>
      <c r="BQ29" s="507"/>
      <c r="BR29" s="507"/>
      <c r="BS29" s="507"/>
      <c r="BT29" s="507"/>
      <c r="BU29" s="507"/>
      <c r="BV29" s="507"/>
      <c r="BW29" s="507"/>
      <c r="BX29" s="507"/>
      <c r="BY29" s="507"/>
      <c r="BZ29" s="507"/>
      <c r="CA29" s="507"/>
      <c r="CB29" s="507"/>
      <c r="CC29" s="507"/>
      <c r="CD29" s="507"/>
      <c r="CE29" s="507"/>
      <c r="CF29" s="507"/>
      <c r="CG29" s="507"/>
      <c r="CH29" s="507"/>
      <c r="CI29" s="507"/>
      <c r="CJ29" s="507"/>
      <c r="CK29" s="507"/>
      <c r="CL29" s="507"/>
      <c r="CM29" s="507"/>
      <c r="CN29" s="507"/>
      <c r="CO29" s="507"/>
      <c r="CP29" s="507"/>
      <c r="CQ29" s="507"/>
      <c r="CR29" s="507"/>
      <c r="CS29" s="507"/>
      <c r="CT29" s="507"/>
      <c r="CU29" s="507"/>
      <c r="CV29" s="507"/>
      <c r="CW29" s="507"/>
      <c r="CX29" s="507"/>
      <c r="CY29" s="507"/>
      <c r="CZ29" s="507"/>
      <c r="DA29" s="507"/>
      <c r="DB29" s="507"/>
      <c r="DC29" s="507"/>
      <c r="DD29" s="507"/>
      <c r="DE29" s="507"/>
      <c r="DF29" s="507"/>
      <c r="DG29" s="507"/>
      <c r="DH29" s="507"/>
      <c r="DI29" s="507"/>
      <c r="DJ29" s="507"/>
      <c r="DK29" s="507"/>
    </row>
    <row r="30" spans="1:115" s="500" customFormat="1" ht="16.5" customHeight="1">
      <c r="A30" s="4145" t="s">
        <v>80</v>
      </c>
      <c r="B30" s="1597">
        <v>0</v>
      </c>
      <c r="C30" s="1598">
        <v>0</v>
      </c>
      <c r="D30" s="1612">
        <f>B30+C30</f>
        <v>0</v>
      </c>
      <c r="E30" s="4086">
        <v>0</v>
      </c>
      <c r="F30" s="1599">
        <v>0</v>
      </c>
      <c r="G30" s="4086">
        <f>E30+F30</f>
        <v>0</v>
      </c>
      <c r="H30" s="4136">
        <f>B30+E30</f>
        <v>0</v>
      </c>
      <c r="I30" s="4107">
        <f>C30+F30</f>
        <v>0</v>
      </c>
      <c r="J30" s="4137">
        <f t="shared" ref="J30:J38" si="9">G30+D30</f>
        <v>0</v>
      </c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507"/>
      <c r="AF30" s="507"/>
      <c r="AG30" s="507"/>
      <c r="AH30" s="507"/>
      <c r="AI30" s="507"/>
      <c r="AJ30" s="507"/>
      <c r="AK30" s="507"/>
      <c r="AL30" s="507"/>
      <c r="AM30" s="507"/>
      <c r="AN30" s="507"/>
      <c r="AO30" s="507"/>
      <c r="AP30" s="507"/>
      <c r="AQ30" s="507"/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7"/>
      <c r="BC30" s="507"/>
      <c r="BD30" s="507"/>
      <c r="BE30" s="507"/>
      <c r="BF30" s="507"/>
      <c r="BG30" s="507"/>
      <c r="BH30" s="507"/>
      <c r="BI30" s="507"/>
      <c r="BJ30" s="507"/>
      <c r="BK30" s="507"/>
      <c r="BL30" s="507"/>
      <c r="BM30" s="507"/>
      <c r="BN30" s="507"/>
      <c r="BO30" s="507"/>
      <c r="BP30" s="507"/>
      <c r="BQ30" s="507"/>
      <c r="BR30" s="507"/>
      <c r="BS30" s="507"/>
      <c r="BT30" s="507"/>
      <c r="BU30" s="507"/>
      <c r="BV30" s="507"/>
      <c r="BW30" s="507"/>
      <c r="BX30" s="507"/>
      <c r="BY30" s="507"/>
      <c r="BZ30" s="507"/>
      <c r="CA30" s="507"/>
      <c r="CB30" s="507"/>
      <c r="CC30" s="507"/>
      <c r="CD30" s="507"/>
      <c r="CE30" s="507"/>
      <c r="CF30" s="507"/>
      <c r="CG30" s="507"/>
      <c r="CH30" s="507"/>
      <c r="CI30" s="507"/>
      <c r="CJ30" s="507"/>
      <c r="CK30" s="507"/>
      <c r="CL30" s="507"/>
      <c r="CM30" s="507"/>
      <c r="CN30" s="507"/>
      <c r="CO30" s="507"/>
      <c r="CP30" s="507"/>
      <c r="CQ30" s="507"/>
      <c r="CR30" s="507"/>
      <c r="CS30" s="507"/>
      <c r="CT30" s="507"/>
      <c r="CU30" s="507"/>
      <c r="CV30" s="507"/>
      <c r="CW30" s="507"/>
      <c r="CX30" s="507"/>
      <c r="CY30" s="507"/>
      <c r="CZ30" s="507"/>
      <c r="DA30" s="507"/>
      <c r="DB30" s="507"/>
      <c r="DC30" s="507"/>
      <c r="DD30" s="507"/>
      <c r="DE30" s="507"/>
      <c r="DF30" s="507"/>
      <c r="DG30" s="507"/>
      <c r="DH30" s="507"/>
      <c r="DI30" s="507"/>
      <c r="DJ30" s="507"/>
      <c r="DK30" s="507"/>
    </row>
    <row r="31" spans="1:115" s="500" customFormat="1" ht="15.75">
      <c r="A31" s="4146" t="s">
        <v>81</v>
      </c>
      <c r="B31" s="4108">
        <v>1</v>
      </c>
      <c r="C31" s="4109">
        <v>0</v>
      </c>
      <c r="D31" s="1612">
        <f t="shared" ref="D31:D37" si="10">B31+C31</f>
        <v>1</v>
      </c>
      <c r="E31" s="4086">
        <v>1</v>
      </c>
      <c r="F31" s="1599">
        <v>0</v>
      </c>
      <c r="G31" s="4086">
        <f t="shared" ref="G31:G37" si="11">E31+F31</f>
        <v>1</v>
      </c>
      <c r="H31" s="4136">
        <f t="shared" ref="H31:I37" si="12">B31+E31</f>
        <v>2</v>
      </c>
      <c r="I31" s="4107">
        <f t="shared" si="12"/>
        <v>0</v>
      </c>
      <c r="J31" s="4137">
        <f t="shared" si="9"/>
        <v>2</v>
      </c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7"/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7"/>
      <c r="AL31" s="507"/>
      <c r="AM31" s="507"/>
      <c r="AN31" s="507"/>
      <c r="AO31" s="507"/>
      <c r="AP31" s="507"/>
      <c r="AQ31" s="507"/>
      <c r="AR31" s="507"/>
      <c r="AS31" s="507"/>
      <c r="AT31" s="507"/>
      <c r="AU31" s="507"/>
      <c r="AV31" s="507"/>
      <c r="AW31" s="507"/>
      <c r="AX31" s="507"/>
      <c r="AY31" s="507"/>
      <c r="AZ31" s="507"/>
      <c r="BA31" s="507"/>
      <c r="BB31" s="507"/>
      <c r="BC31" s="507"/>
      <c r="BD31" s="507"/>
      <c r="BE31" s="507"/>
      <c r="BF31" s="507"/>
      <c r="BG31" s="507"/>
      <c r="BH31" s="507"/>
      <c r="BI31" s="507"/>
      <c r="BJ31" s="507"/>
      <c r="BK31" s="507"/>
      <c r="BL31" s="507"/>
      <c r="BM31" s="507"/>
      <c r="BN31" s="507"/>
      <c r="BO31" s="507"/>
      <c r="BP31" s="507"/>
      <c r="BQ31" s="507"/>
      <c r="BR31" s="507"/>
      <c r="BS31" s="507"/>
      <c r="BT31" s="507"/>
      <c r="BU31" s="507"/>
      <c r="BV31" s="507"/>
      <c r="BW31" s="507"/>
      <c r="BX31" s="507"/>
      <c r="BY31" s="507"/>
      <c r="BZ31" s="507"/>
      <c r="CA31" s="507"/>
      <c r="CB31" s="507"/>
      <c r="CC31" s="507"/>
      <c r="CD31" s="507"/>
      <c r="CE31" s="507"/>
      <c r="CF31" s="507"/>
      <c r="CG31" s="507"/>
      <c r="CH31" s="507"/>
      <c r="CI31" s="507"/>
      <c r="CJ31" s="507"/>
      <c r="CK31" s="507"/>
      <c r="CL31" s="507"/>
      <c r="CM31" s="507"/>
      <c r="CN31" s="507"/>
      <c r="CO31" s="507"/>
      <c r="CP31" s="507"/>
      <c r="CQ31" s="507"/>
      <c r="CR31" s="507"/>
      <c r="CS31" s="507"/>
      <c r="CT31" s="507"/>
      <c r="CU31" s="507"/>
      <c r="CV31" s="507"/>
      <c r="CW31" s="507"/>
      <c r="CX31" s="507"/>
      <c r="CY31" s="507"/>
      <c r="CZ31" s="507"/>
      <c r="DA31" s="507"/>
      <c r="DB31" s="507"/>
      <c r="DC31" s="507"/>
      <c r="DD31" s="507"/>
      <c r="DE31" s="507"/>
      <c r="DF31" s="507"/>
      <c r="DG31" s="507"/>
      <c r="DH31" s="507"/>
      <c r="DI31" s="507"/>
      <c r="DJ31" s="507"/>
      <c r="DK31" s="507"/>
    </row>
    <row r="32" spans="1:115" s="500" customFormat="1" ht="15.75">
      <c r="A32" s="4147" t="s">
        <v>82</v>
      </c>
      <c r="B32" s="1597">
        <v>0</v>
      </c>
      <c r="C32" s="1598">
        <v>0</v>
      </c>
      <c r="D32" s="1612">
        <f t="shared" si="10"/>
        <v>0</v>
      </c>
      <c r="E32" s="4086">
        <v>0</v>
      </c>
      <c r="F32" s="1599">
        <v>0</v>
      </c>
      <c r="G32" s="4086">
        <f t="shared" si="11"/>
        <v>0</v>
      </c>
      <c r="H32" s="4136">
        <f t="shared" si="12"/>
        <v>0</v>
      </c>
      <c r="I32" s="4107">
        <f t="shared" si="12"/>
        <v>0</v>
      </c>
      <c r="J32" s="4137">
        <f t="shared" si="9"/>
        <v>0</v>
      </c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07"/>
      <c r="AA32" s="507"/>
      <c r="AB32" s="507"/>
      <c r="AC32" s="507"/>
      <c r="AD32" s="507"/>
      <c r="AE32" s="507"/>
      <c r="AF32" s="507"/>
      <c r="AG32" s="507"/>
      <c r="AH32" s="507"/>
      <c r="AI32" s="507"/>
      <c r="AJ32" s="507"/>
      <c r="AK32" s="507"/>
      <c r="AL32" s="507"/>
      <c r="AM32" s="507"/>
      <c r="AN32" s="507"/>
      <c r="AO32" s="507"/>
      <c r="AP32" s="507"/>
      <c r="AQ32" s="507"/>
      <c r="AR32" s="507"/>
      <c r="AS32" s="507"/>
      <c r="AT32" s="507"/>
      <c r="AU32" s="507"/>
      <c r="AV32" s="507"/>
      <c r="AW32" s="507"/>
      <c r="AX32" s="507"/>
      <c r="AY32" s="507"/>
      <c r="AZ32" s="507"/>
      <c r="BA32" s="507"/>
      <c r="BB32" s="507"/>
      <c r="BC32" s="507"/>
      <c r="BD32" s="507"/>
      <c r="BE32" s="507"/>
      <c r="BF32" s="507"/>
      <c r="BG32" s="507"/>
      <c r="BH32" s="507"/>
      <c r="BI32" s="507"/>
      <c r="BJ32" s="507"/>
      <c r="BK32" s="507"/>
      <c r="BL32" s="507"/>
      <c r="BM32" s="507"/>
      <c r="BN32" s="507"/>
      <c r="BO32" s="507"/>
      <c r="BP32" s="507"/>
      <c r="BQ32" s="507"/>
      <c r="BR32" s="507"/>
      <c r="BS32" s="507"/>
      <c r="BT32" s="507"/>
      <c r="BU32" s="507"/>
      <c r="BV32" s="507"/>
      <c r="BW32" s="507"/>
      <c r="BX32" s="507"/>
      <c r="BY32" s="507"/>
      <c r="BZ32" s="507"/>
      <c r="CA32" s="507"/>
      <c r="CB32" s="507"/>
      <c r="CC32" s="507"/>
      <c r="CD32" s="507"/>
      <c r="CE32" s="507"/>
      <c r="CF32" s="507"/>
      <c r="CG32" s="507"/>
      <c r="CH32" s="507"/>
      <c r="CI32" s="507"/>
      <c r="CJ32" s="507"/>
      <c r="CK32" s="507"/>
      <c r="CL32" s="507"/>
      <c r="CM32" s="507"/>
      <c r="CN32" s="507"/>
      <c r="CO32" s="507"/>
      <c r="CP32" s="507"/>
      <c r="CQ32" s="507"/>
      <c r="CR32" s="507"/>
      <c r="CS32" s="507"/>
      <c r="CT32" s="507"/>
      <c r="CU32" s="507"/>
      <c r="CV32" s="507"/>
      <c r="CW32" s="507"/>
      <c r="CX32" s="507"/>
      <c r="CY32" s="507"/>
      <c r="CZ32" s="507"/>
      <c r="DA32" s="507"/>
      <c r="DB32" s="507"/>
      <c r="DC32" s="507"/>
      <c r="DD32" s="507"/>
      <c r="DE32" s="507"/>
      <c r="DF32" s="507"/>
      <c r="DG32" s="507"/>
      <c r="DH32" s="507"/>
      <c r="DI32" s="507"/>
      <c r="DJ32" s="507"/>
      <c r="DK32" s="507"/>
    </row>
    <row r="33" spans="1:115" s="500" customFormat="1" ht="15" customHeight="1">
      <c r="A33" s="4145" t="s">
        <v>57</v>
      </c>
      <c r="B33" s="1597">
        <v>0</v>
      </c>
      <c r="C33" s="1598">
        <v>0</v>
      </c>
      <c r="D33" s="1612">
        <f t="shared" si="10"/>
        <v>0</v>
      </c>
      <c r="E33" s="4086">
        <v>0</v>
      </c>
      <c r="F33" s="1599">
        <v>0</v>
      </c>
      <c r="G33" s="4086">
        <f t="shared" si="11"/>
        <v>0</v>
      </c>
      <c r="H33" s="4136">
        <f t="shared" si="12"/>
        <v>0</v>
      </c>
      <c r="I33" s="4107">
        <f t="shared" si="12"/>
        <v>0</v>
      </c>
      <c r="J33" s="4137">
        <f t="shared" si="9"/>
        <v>0</v>
      </c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7"/>
      <c r="V33" s="507"/>
      <c r="W33" s="507"/>
      <c r="X33" s="507"/>
      <c r="Y33" s="507"/>
      <c r="Z33" s="507"/>
      <c r="AA33" s="507"/>
      <c r="AB33" s="507"/>
      <c r="AC33" s="507"/>
      <c r="AD33" s="507"/>
      <c r="AE33" s="507"/>
      <c r="AF33" s="507"/>
      <c r="AG33" s="507"/>
      <c r="AH33" s="507"/>
      <c r="AI33" s="507"/>
      <c r="AJ33" s="507"/>
      <c r="AK33" s="507"/>
      <c r="AL33" s="507"/>
      <c r="AM33" s="507"/>
      <c r="AN33" s="507"/>
      <c r="AO33" s="507"/>
      <c r="AP33" s="507"/>
      <c r="AQ33" s="507"/>
      <c r="AR33" s="507"/>
      <c r="AS33" s="507"/>
      <c r="AT33" s="507"/>
      <c r="AU33" s="507"/>
      <c r="AV33" s="507"/>
      <c r="AW33" s="507"/>
      <c r="AX33" s="507"/>
      <c r="AY33" s="507"/>
      <c r="AZ33" s="507"/>
      <c r="BA33" s="507"/>
      <c r="BB33" s="507"/>
      <c r="BC33" s="507"/>
      <c r="BD33" s="507"/>
      <c r="BE33" s="507"/>
      <c r="BF33" s="507"/>
      <c r="BG33" s="507"/>
      <c r="BH33" s="507"/>
      <c r="BI33" s="507"/>
      <c r="BJ33" s="507"/>
      <c r="BK33" s="507"/>
      <c r="BL33" s="507"/>
      <c r="BM33" s="507"/>
      <c r="BN33" s="507"/>
      <c r="BO33" s="507"/>
      <c r="BP33" s="507"/>
      <c r="BQ33" s="507"/>
      <c r="BR33" s="507"/>
      <c r="BS33" s="507"/>
      <c r="BT33" s="507"/>
      <c r="BU33" s="507"/>
      <c r="BV33" s="507"/>
      <c r="BW33" s="507"/>
      <c r="BX33" s="507"/>
      <c r="BY33" s="507"/>
      <c r="BZ33" s="507"/>
      <c r="CA33" s="507"/>
      <c r="CB33" s="507"/>
      <c r="CC33" s="507"/>
      <c r="CD33" s="507"/>
      <c r="CE33" s="507"/>
      <c r="CF33" s="507"/>
      <c r="CG33" s="507"/>
      <c r="CH33" s="507"/>
      <c r="CI33" s="507"/>
      <c r="CJ33" s="507"/>
      <c r="CK33" s="507"/>
      <c r="CL33" s="507"/>
      <c r="CM33" s="507"/>
      <c r="CN33" s="507"/>
      <c r="CO33" s="507"/>
      <c r="CP33" s="507"/>
      <c r="CQ33" s="507"/>
      <c r="CR33" s="507"/>
      <c r="CS33" s="507"/>
      <c r="CT33" s="507"/>
      <c r="CU33" s="507"/>
      <c r="CV33" s="507"/>
      <c r="CW33" s="507"/>
      <c r="CX33" s="507"/>
      <c r="CY33" s="507"/>
      <c r="CZ33" s="507"/>
      <c r="DA33" s="507"/>
      <c r="DB33" s="507"/>
      <c r="DC33" s="507"/>
      <c r="DD33" s="507"/>
      <c r="DE33" s="507"/>
      <c r="DF33" s="507"/>
      <c r="DG33" s="507"/>
      <c r="DH33" s="507"/>
      <c r="DI33" s="507"/>
      <c r="DJ33" s="507"/>
      <c r="DK33" s="507"/>
    </row>
    <row r="34" spans="1:115" s="500" customFormat="1" ht="15.75">
      <c r="A34" s="4148" t="s">
        <v>84</v>
      </c>
      <c r="B34" s="1597">
        <v>1</v>
      </c>
      <c r="C34" s="1598">
        <v>0</v>
      </c>
      <c r="D34" s="1612">
        <f t="shared" si="10"/>
        <v>1</v>
      </c>
      <c r="E34" s="4086">
        <v>0</v>
      </c>
      <c r="F34" s="1599">
        <v>0</v>
      </c>
      <c r="G34" s="4086">
        <f t="shared" si="11"/>
        <v>0</v>
      </c>
      <c r="H34" s="4136">
        <f t="shared" si="12"/>
        <v>1</v>
      </c>
      <c r="I34" s="4107">
        <f t="shared" si="12"/>
        <v>0</v>
      </c>
      <c r="J34" s="4137">
        <f t="shared" si="9"/>
        <v>1</v>
      </c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507"/>
      <c r="AL34" s="507"/>
      <c r="AM34" s="507"/>
      <c r="AN34" s="507"/>
      <c r="AO34" s="507"/>
      <c r="AP34" s="507"/>
      <c r="AQ34" s="507"/>
      <c r="AR34" s="507"/>
      <c r="AS34" s="507"/>
      <c r="AT34" s="507"/>
      <c r="AU34" s="507"/>
      <c r="AV34" s="507"/>
      <c r="AW34" s="507"/>
      <c r="AX34" s="507"/>
      <c r="AY34" s="507"/>
      <c r="AZ34" s="507"/>
      <c r="BA34" s="507"/>
      <c r="BB34" s="507"/>
      <c r="BC34" s="507"/>
      <c r="BD34" s="507"/>
      <c r="BE34" s="507"/>
      <c r="BF34" s="507"/>
      <c r="BG34" s="507"/>
      <c r="BH34" s="507"/>
      <c r="BI34" s="507"/>
      <c r="BJ34" s="507"/>
      <c r="BK34" s="507"/>
      <c r="BL34" s="507"/>
      <c r="BM34" s="507"/>
      <c r="BN34" s="507"/>
      <c r="BO34" s="507"/>
      <c r="BP34" s="507"/>
      <c r="BQ34" s="507"/>
      <c r="BR34" s="507"/>
      <c r="BS34" s="507"/>
      <c r="BT34" s="507"/>
      <c r="BU34" s="507"/>
      <c r="BV34" s="507"/>
      <c r="BW34" s="507"/>
      <c r="BX34" s="507"/>
      <c r="BY34" s="507"/>
      <c r="BZ34" s="507"/>
      <c r="CA34" s="507"/>
      <c r="CB34" s="507"/>
      <c r="CC34" s="507"/>
      <c r="CD34" s="507"/>
      <c r="CE34" s="507"/>
      <c r="CF34" s="507"/>
      <c r="CG34" s="507"/>
      <c r="CH34" s="507"/>
      <c r="CI34" s="507"/>
      <c r="CJ34" s="507"/>
      <c r="CK34" s="507"/>
      <c r="CL34" s="507"/>
      <c r="CM34" s="507"/>
      <c r="CN34" s="507"/>
      <c r="CO34" s="507"/>
      <c r="CP34" s="507"/>
      <c r="CQ34" s="507"/>
      <c r="CR34" s="507"/>
      <c r="CS34" s="507"/>
      <c r="CT34" s="507"/>
      <c r="CU34" s="507"/>
      <c r="CV34" s="507"/>
      <c r="CW34" s="507"/>
      <c r="CX34" s="507"/>
      <c r="CY34" s="507"/>
      <c r="CZ34" s="507"/>
      <c r="DA34" s="507"/>
      <c r="DB34" s="507"/>
      <c r="DC34" s="507"/>
      <c r="DD34" s="507"/>
      <c r="DE34" s="507"/>
      <c r="DF34" s="507"/>
      <c r="DG34" s="507"/>
      <c r="DH34" s="507"/>
      <c r="DI34" s="507"/>
      <c r="DJ34" s="507"/>
      <c r="DK34" s="507"/>
    </row>
    <row r="35" spans="1:115" s="500" customFormat="1" ht="15.75">
      <c r="A35" s="4149" t="s">
        <v>85</v>
      </c>
      <c r="B35" s="4110">
        <v>0</v>
      </c>
      <c r="C35" s="1602">
        <v>0</v>
      </c>
      <c r="D35" s="1612">
        <f t="shared" si="10"/>
        <v>0</v>
      </c>
      <c r="E35" s="4085">
        <v>0</v>
      </c>
      <c r="F35" s="1599">
        <v>0</v>
      </c>
      <c r="G35" s="4086">
        <f t="shared" si="11"/>
        <v>0</v>
      </c>
      <c r="H35" s="4136">
        <f t="shared" si="12"/>
        <v>0</v>
      </c>
      <c r="I35" s="4107">
        <f t="shared" si="12"/>
        <v>0</v>
      </c>
      <c r="J35" s="4137">
        <f t="shared" si="9"/>
        <v>0</v>
      </c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507"/>
      <c r="AA35" s="507"/>
      <c r="AB35" s="507"/>
      <c r="AC35" s="507"/>
      <c r="AD35" s="507"/>
      <c r="AE35" s="507"/>
      <c r="AF35" s="507"/>
      <c r="AG35" s="507"/>
      <c r="AH35" s="507"/>
      <c r="AI35" s="507"/>
      <c r="AJ35" s="507"/>
      <c r="AK35" s="507"/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507"/>
      <c r="BM35" s="507"/>
      <c r="BN35" s="507"/>
      <c r="BO35" s="507"/>
      <c r="BP35" s="507"/>
      <c r="BQ35" s="507"/>
      <c r="BR35" s="507"/>
      <c r="BS35" s="507"/>
      <c r="BT35" s="507"/>
      <c r="BU35" s="507"/>
      <c r="BV35" s="507"/>
      <c r="BW35" s="507"/>
      <c r="BX35" s="507"/>
      <c r="BY35" s="507"/>
      <c r="BZ35" s="507"/>
      <c r="CA35" s="507"/>
      <c r="CB35" s="507"/>
      <c r="CC35" s="507"/>
      <c r="CD35" s="507"/>
      <c r="CE35" s="507"/>
      <c r="CF35" s="507"/>
      <c r="CG35" s="507"/>
      <c r="CH35" s="507"/>
      <c r="CI35" s="507"/>
      <c r="CJ35" s="507"/>
      <c r="CK35" s="507"/>
      <c r="CL35" s="507"/>
      <c r="CM35" s="507"/>
      <c r="CN35" s="507"/>
      <c r="CO35" s="507"/>
      <c r="CP35" s="507"/>
      <c r="CQ35" s="507"/>
      <c r="CR35" s="507"/>
      <c r="CS35" s="507"/>
      <c r="CT35" s="507"/>
      <c r="CU35" s="507"/>
      <c r="CV35" s="507"/>
      <c r="CW35" s="507"/>
      <c r="CX35" s="507"/>
      <c r="CY35" s="507"/>
      <c r="CZ35" s="507"/>
      <c r="DA35" s="507"/>
      <c r="DB35" s="507"/>
      <c r="DC35" s="507"/>
      <c r="DD35" s="507"/>
      <c r="DE35" s="507"/>
      <c r="DF35" s="507"/>
      <c r="DG35" s="507"/>
      <c r="DH35" s="507"/>
      <c r="DI35" s="507"/>
      <c r="DJ35" s="507"/>
      <c r="DK35" s="507"/>
    </row>
    <row r="36" spans="1:115" s="500" customFormat="1" ht="20.25" customHeight="1">
      <c r="A36" s="4150" t="s">
        <v>86</v>
      </c>
      <c r="B36" s="4110">
        <v>0</v>
      </c>
      <c r="C36" s="1602">
        <v>0</v>
      </c>
      <c r="D36" s="1612">
        <f t="shared" si="10"/>
        <v>0</v>
      </c>
      <c r="E36" s="4085">
        <v>0</v>
      </c>
      <c r="F36" s="1599">
        <v>0</v>
      </c>
      <c r="G36" s="4086">
        <f t="shared" si="11"/>
        <v>0</v>
      </c>
      <c r="H36" s="4136">
        <f t="shared" si="12"/>
        <v>0</v>
      </c>
      <c r="I36" s="4107">
        <f t="shared" si="12"/>
        <v>0</v>
      </c>
      <c r="J36" s="4137">
        <f t="shared" si="9"/>
        <v>0</v>
      </c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07"/>
      <c r="AA36" s="507"/>
      <c r="AB36" s="507"/>
      <c r="AC36" s="507"/>
      <c r="AD36" s="507"/>
      <c r="AE36" s="507"/>
      <c r="AF36" s="507"/>
      <c r="AG36" s="507"/>
      <c r="AH36" s="507"/>
      <c r="AI36" s="507"/>
      <c r="AJ36" s="507"/>
      <c r="AK36" s="507"/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7"/>
      <c r="AW36" s="507"/>
      <c r="AX36" s="507"/>
      <c r="AY36" s="507"/>
      <c r="AZ36" s="507"/>
      <c r="BA36" s="507"/>
      <c r="BB36" s="507"/>
      <c r="BC36" s="507"/>
      <c r="BD36" s="507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507"/>
      <c r="BR36" s="507"/>
      <c r="BS36" s="507"/>
      <c r="BT36" s="507"/>
      <c r="BU36" s="507"/>
      <c r="BV36" s="507"/>
      <c r="BW36" s="507"/>
      <c r="BX36" s="507"/>
      <c r="BY36" s="507"/>
      <c r="BZ36" s="507"/>
      <c r="CA36" s="507"/>
      <c r="CB36" s="507"/>
      <c r="CC36" s="507"/>
      <c r="CD36" s="507"/>
      <c r="CE36" s="507"/>
      <c r="CF36" s="507"/>
      <c r="CG36" s="507"/>
      <c r="CH36" s="507"/>
      <c r="CI36" s="507"/>
      <c r="CJ36" s="507"/>
      <c r="CK36" s="507"/>
      <c r="CL36" s="507"/>
      <c r="CM36" s="507"/>
      <c r="CN36" s="507"/>
      <c r="CO36" s="507"/>
      <c r="CP36" s="507"/>
      <c r="CQ36" s="507"/>
      <c r="CR36" s="507"/>
      <c r="CS36" s="507"/>
      <c r="CT36" s="507"/>
      <c r="CU36" s="507"/>
      <c r="CV36" s="507"/>
      <c r="CW36" s="507"/>
      <c r="CX36" s="507"/>
      <c r="CY36" s="507"/>
      <c r="CZ36" s="507"/>
      <c r="DA36" s="507"/>
      <c r="DB36" s="507"/>
      <c r="DC36" s="507"/>
      <c r="DD36" s="507"/>
      <c r="DE36" s="507"/>
      <c r="DF36" s="507"/>
      <c r="DG36" s="507"/>
      <c r="DH36" s="507"/>
      <c r="DI36" s="507"/>
      <c r="DJ36" s="507"/>
      <c r="DK36" s="507"/>
    </row>
    <row r="37" spans="1:115" s="500" customFormat="1" ht="16.5" thickBot="1">
      <c r="A37" s="4154" t="s">
        <v>87</v>
      </c>
      <c r="B37" s="4167">
        <v>0</v>
      </c>
      <c r="C37" s="4120">
        <v>0</v>
      </c>
      <c r="D37" s="4168">
        <f t="shared" si="10"/>
        <v>0</v>
      </c>
      <c r="E37" s="4092">
        <v>0</v>
      </c>
      <c r="F37" s="4111">
        <v>0</v>
      </c>
      <c r="G37" s="4128">
        <f t="shared" si="11"/>
        <v>0</v>
      </c>
      <c r="H37" s="4138">
        <f t="shared" si="12"/>
        <v>0</v>
      </c>
      <c r="I37" s="4111">
        <f>C37+F37</f>
        <v>0</v>
      </c>
      <c r="J37" s="4139">
        <f t="shared" si="9"/>
        <v>0</v>
      </c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507"/>
      <c r="AL37" s="507"/>
      <c r="AM37" s="507"/>
      <c r="AN37" s="507"/>
      <c r="AO37" s="507"/>
      <c r="AP37" s="507"/>
      <c r="AQ37" s="507"/>
      <c r="AR37" s="507"/>
      <c r="AS37" s="507"/>
      <c r="AT37" s="507"/>
      <c r="AU37" s="507"/>
      <c r="AV37" s="507"/>
      <c r="AW37" s="507"/>
      <c r="AX37" s="507"/>
      <c r="AY37" s="507"/>
      <c r="AZ37" s="507"/>
      <c r="BA37" s="507"/>
      <c r="BB37" s="507"/>
      <c r="BC37" s="507"/>
      <c r="BD37" s="507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507"/>
      <c r="BR37" s="507"/>
      <c r="BS37" s="507"/>
      <c r="BT37" s="507"/>
      <c r="BU37" s="507"/>
      <c r="BV37" s="507"/>
      <c r="BW37" s="507"/>
      <c r="BX37" s="507"/>
      <c r="BY37" s="507"/>
      <c r="BZ37" s="507"/>
      <c r="CA37" s="507"/>
      <c r="CB37" s="507"/>
      <c r="CC37" s="507"/>
      <c r="CD37" s="507"/>
      <c r="CE37" s="507"/>
      <c r="CF37" s="507"/>
      <c r="CG37" s="507"/>
      <c r="CH37" s="507"/>
      <c r="CI37" s="507"/>
      <c r="CJ37" s="507"/>
      <c r="CK37" s="507"/>
      <c r="CL37" s="507"/>
      <c r="CM37" s="507"/>
      <c r="CN37" s="507"/>
      <c r="CO37" s="507"/>
      <c r="CP37" s="507"/>
      <c r="CQ37" s="507"/>
      <c r="CR37" s="507"/>
      <c r="CS37" s="507"/>
      <c r="CT37" s="507"/>
      <c r="CU37" s="507"/>
      <c r="CV37" s="507"/>
      <c r="CW37" s="507"/>
      <c r="CX37" s="507"/>
      <c r="CY37" s="507"/>
      <c r="CZ37" s="507"/>
      <c r="DA37" s="507"/>
      <c r="DB37" s="507"/>
      <c r="DC37" s="507"/>
      <c r="DD37" s="507"/>
      <c r="DE37" s="507"/>
      <c r="DF37" s="507"/>
      <c r="DG37" s="507"/>
      <c r="DH37" s="507"/>
      <c r="DI37" s="507"/>
      <c r="DJ37" s="507"/>
      <c r="DK37" s="507"/>
    </row>
    <row r="38" spans="1:115" s="500" customFormat="1" ht="21.75" customHeight="1" thickBot="1">
      <c r="A38" s="4153" t="s">
        <v>66</v>
      </c>
      <c r="B38" s="4169">
        <f t="shared" ref="B38:G38" si="13">SUM(B30:B37)</f>
        <v>2</v>
      </c>
      <c r="C38" s="4121">
        <f t="shared" si="13"/>
        <v>0</v>
      </c>
      <c r="D38" s="4170">
        <f t="shared" si="13"/>
        <v>2</v>
      </c>
      <c r="E38" s="4157">
        <f t="shared" si="13"/>
        <v>1</v>
      </c>
      <c r="F38" s="4121">
        <f t="shared" si="13"/>
        <v>0</v>
      </c>
      <c r="G38" s="4129">
        <f t="shared" si="13"/>
        <v>1</v>
      </c>
      <c r="H38" s="4143">
        <f>B38+E38</f>
        <v>3</v>
      </c>
      <c r="I38" s="4121">
        <f>C38+F38</f>
        <v>0</v>
      </c>
      <c r="J38" s="4115">
        <f t="shared" si="9"/>
        <v>3</v>
      </c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507"/>
      <c r="AO38" s="507"/>
      <c r="AP38" s="507"/>
      <c r="AQ38" s="507"/>
      <c r="AR38" s="507"/>
      <c r="AS38" s="507"/>
      <c r="AT38" s="507"/>
      <c r="AU38" s="507"/>
      <c r="AV38" s="507"/>
      <c r="AW38" s="507"/>
      <c r="AX38" s="507"/>
      <c r="AY38" s="507"/>
      <c r="AZ38" s="507"/>
      <c r="BA38" s="507"/>
      <c r="BB38" s="507"/>
      <c r="BC38" s="507"/>
      <c r="BD38" s="507"/>
      <c r="BE38" s="507"/>
      <c r="BF38" s="507"/>
      <c r="BG38" s="507"/>
      <c r="BH38" s="507"/>
      <c r="BI38" s="507"/>
      <c r="BJ38" s="507"/>
      <c r="BK38" s="507"/>
      <c r="BL38" s="507"/>
      <c r="BM38" s="507"/>
      <c r="BN38" s="507"/>
      <c r="BO38" s="507"/>
      <c r="BP38" s="507"/>
      <c r="BQ38" s="507"/>
      <c r="BR38" s="507"/>
      <c r="BS38" s="507"/>
      <c r="BT38" s="507"/>
      <c r="BU38" s="507"/>
      <c r="BV38" s="507"/>
      <c r="BW38" s="507"/>
      <c r="BX38" s="507"/>
      <c r="BY38" s="507"/>
      <c r="BZ38" s="507"/>
      <c r="CA38" s="507"/>
      <c r="CB38" s="507"/>
      <c r="CC38" s="507"/>
      <c r="CD38" s="507"/>
      <c r="CE38" s="507"/>
      <c r="CF38" s="507"/>
      <c r="CG38" s="507"/>
      <c r="CH38" s="507"/>
      <c r="CI38" s="507"/>
      <c r="CJ38" s="507"/>
      <c r="CK38" s="507"/>
      <c r="CL38" s="507"/>
      <c r="CM38" s="507"/>
      <c r="CN38" s="507"/>
      <c r="CO38" s="507"/>
      <c r="CP38" s="507"/>
      <c r="CQ38" s="507"/>
      <c r="CR38" s="507"/>
      <c r="CS38" s="507"/>
      <c r="CT38" s="507"/>
      <c r="CU38" s="507"/>
      <c r="CV38" s="507"/>
      <c r="CW38" s="507"/>
      <c r="CX38" s="507"/>
      <c r="CY38" s="507"/>
      <c r="CZ38" s="507"/>
      <c r="DA38" s="507"/>
      <c r="DB38" s="507"/>
      <c r="DC38" s="507"/>
      <c r="DD38" s="507"/>
      <c r="DE38" s="507"/>
      <c r="DF38" s="507"/>
      <c r="DG38" s="507"/>
      <c r="DH38" s="507"/>
      <c r="DI38" s="507"/>
      <c r="DJ38" s="507"/>
      <c r="DK38" s="507"/>
    </row>
    <row r="39" spans="1:115" s="500" customFormat="1" ht="21.75" customHeight="1" thickBot="1">
      <c r="A39" s="4122" t="s">
        <v>72</v>
      </c>
      <c r="B39" s="4171">
        <f t="shared" ref="B39:I39" si="14">B28</f>
        <v>113</v>
      </c>
      <c r="C39" s="4172">
        <f t="shared" si="14"/>
        <v>2</v>
      </c>
      <c r="D39" s="4173">
        <f t="shared" si="14"/>
        <v>115</v>
      </c>
      <c r="E39" s="4174">
        <f t="shared" si="14"/>
        <v>125</v>
      </c>
      <c r="F39" s="4172">
        <f t="shared" si="14"/>
        <v>0</v>
      </c>
      <c r="G39" s="4175">
        <f t="shared" si="14"/>
        <v>125</v>
      </c>
      <c r="H39" s="4171">
        <f t="shared" si="14"/>
        <v>238</v>
      </c>
      <c r="I39" s="4172">
        <f t="shared" si="14"/>
        <v>2</v>
      </c>
      <c r="J39" s="4176">
        <f>G39+D39</f>
        <v>240</v>
      </c>
      <c r="K39" s="507"/>
      <c r="L39" s="507"/>
      <c r="M39" s="507"/>
      <c r="N39" s="507"/>
      <c r="O39" s="507"/>
      <c r="P39" s="507"/>
      <c r="Q39" s="507"/>
      <c r="R39" s="507"/>
      <c r="S39" s="507"/>
      <c r="T39" s="507"/>
      <c r="U39" s="507"/>
      <c r="V39" s="507"/>
      <c r="W39" s="507"/>
      <c r="X39" s="507"/>
      <c r="Y39" s="507"/>
      <c r="Z39" s="507"/>
      <c r="AA39" s="507"/>
      <c r="AB39" s="507"/>
      <c r="AC39" s="507"/>
      <c r="AD39" s="507"/>
      <c r="AE39" s="507"/>
      <c r="AF39" s="507"/>
      <c r="AG39" s="507"/>
      <c r="AH39" s="507"/>
      <c r="AI39" s="507"/>
      <c r="AJ39" s="507"/>
      <c r="AK39" s="507"/>
      <c r="AL39" s="507"/>
      <c r="AM39" s="507"/>
      <c r="AN39" s="507"/>
      <c r="AO39" s="507"/>
      <c r="AP39" s="507"/>
      <c r="AQ39" s="507"/>
      <c r="AR39" s="507"/>
      <c r="AS39" s="507"/>
      <c r="AT39" s="507"/>
      <c r="AU39" s="507"/>
      <c r="AV39" s="507"/>
      <c r="AW39" s="507"/>
      <c r="AX39" s="507"/>
      <c r="AY39" s="507"/>
      <c r="AZ39" s="507"/>
      <c r="BA39" s="507"/>
      <c r="BB39" s="507"/>
      <c r="BC39" s="507"/>
      <c r="BD39" s="507"/>
      <c r="BE39" s="507"/>
      <c r="BF39" s="507"/>
      <c r="BG39" s="507"/>
      <c r="BH39" s="507"/>
      <c r="BI39" s="507"/>
      <c r="BJ39" s="507"/>
      <c r="BK39" s="507"/>
      <c r="BL39" s="507"/>
      <c r="BM39" s="507"/>
      <c r="BN39" s="507"/>
      <c r="BO39" s="507"/>
      <c r="BP39" s="507"/>
      <c r="BQ39" s="507"/>
      <c r="BR39" s="507"/>
      <c r="BS39" s="507"/>
      <c r="BT39" s="507"/>
      <c r="BU39" s="507"/>
      <c r="BV39" s="507"/>
      <c r="BW39" s="507"/>
      <c r="BX39" s="507"/>
      <c r="BY39" s="507"/>
      <c r="BZ39" s="507"/>
      <c r="CA39" s="507"/>
      <c r="CB39" s="507"/>
      <c r="CC39" s="507"/>
      <c r="CD39" s="507"/>
      <c r="CE39" s="507"/>
      <c r="CF39" s="507"/>
      <c r="CG39" s="507"/>
      <c r="CH39" s="507"/>
      <c r="CI39" s="507"/>
      <c r="CJ39" s="507"/>
      <c r="CK39" s="507"/>
      <c r="CL39" s="507"/>
      <c r="CM39" s="507"/>
      <c r="CN39" s="507"/>
      <c r="CO39" s="507"/>
      <c r="CP39" s="507"/>
      <c r="CQ39" s="507"/>
      <c r="CR39" s="507"/>
      <c r="CS39" s="507"/>
      <c r="CT39" s="507"/>
      <c r="CU39" s="507"/>
      <c r="CV39" s="507"/>
      <c r="CW39" s="507"/>
      <c r="CX39" s="507"/>
      <c r="CY39" s="507"/>
      <c r="CZ39" s="507"/>
      <c r="DA39" s="507"/>
      <c r="DB39" s="507"/>
      <c r="DC39" s="507"/>
      <c r="DD39" s="507"/>
      <c r="DE39" s="507"/>
      <c r="DF39" s="507"/>
      <c r="DG39" s="507"/>
      <c r="DH39" s="507"/>
      <c r="DI39" s="507"/>
      <c r="DJ39" s="507"/>
      <c r="DK39" s="507"/>
    </row>
    <row r="40" spans="1:115" s="500" customFormat="1" ht="21.75" customHeight="1" thickBot="1">
      <c r="A40" s="4123" t="s">
        <v>66</v>
      </c>
      <c r="B40" s="4177">
        <f t="shared" ref="B40:I40" si="15">B38</f>
        <v>2</v>
      </c>
      <c r="C40" s="4178">
        <f t="shared" si="15"/>
        <v>0</v>
      </c>
      <c r="D40" s="4179">
        <f t="shared" si="15"/>
        <v>2</v>
      </c>
      <c r="E40" s="4180">
        <f t="shared" si="15"/>
        <v>1</v>
      </c>
      <c r="F40" s="4181">
        <f t="shared" si="15"/>
        <v>0</v>
      </c>
      <c r="G40" s="4182">
        <f t="shared" si="15"/>
        <v>1</v>
      </c>
      <c r="H40" s="4183">
        <f t="shared" si="15"/>
        <v>3</v>
      </c>
      <c r="I40" s="4181">
        <f t="shared" si="15"/>
        <v>0</v>
      </c>
      <c r="J40" s="4184">
        <f>G40+D40</f>
        <v>3</v>
      </c>
      <c r="K40" s="507"/>
      <c r="L40" s="507"/>
      <c r="M40" s="507"/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7"/>
      <c r="AH40" s="507"/>
      <c r="AI40" s="507"/>
      <c r="AJ40" s="507"/>
      <c r="AK40" s="507"/>
      <c r="AL40" s="507"/>
      <c r="AM40" s="507"/>
      <c r="AN40" s="507"/>
      <c r="AO40" s="507"/>
      <c r="AP40" s="507"/>
      <c r="AQ40" s="507"/>
      <c r="AR40" s="507"/>
      <c r="AS40" s="507"/>
      <c r="AT40" s="507"/>
      <c r="AU40" s="507"/>
      <c r="AV40" s="507"/>
      <c r="AW40" s="507"/>
      <c r="AX40" s="507"/>
      <c r="AY40" s="507"/>
      <c r="AZ40" s="507"/>
      <c r="BA40" s="507"/>
      <c r="BB40" s="507"/>
      <c r="BC40" s="507"/>
      <c r="BD40" s="507"/>
      <c r="BE40" s="507"/>
      <c r="BF40" s="507"/>
      <c r="BG40" s="507"/>
      <c r="BH40" s="507"/>
      <c r="BI40" s="507"/>
      <c r="BJ40" s="507"/>
      <c r="BK40" s="507"/>
      <c r="BL40" s="507"/>
      <c r="BM40" s="507"/>
      <c r="BN40" s="507"/>
      <c r="BO40" s="507"/>
      <c r="BP40" s="507"/>
      <c r="BQ40" s="507"/>
      <c r="BR40" s="507"/>
      <c r="BS40" s="507"/>
      <c r="BT40" s="507"/>
      <c r="BU40" s="507"/>
      <c r="BV40" s="507"/>
      <c r="BW40" s="507"/>
      <c r="BX40" s="507"/>
      <c r="BY40" s="507"/>
      <c r="BZ40" s="507"/>
      <c r="CA40" s="507"/>
      <c r="CB40" s="507"/>
      <c r="CC40" s="507"/>
      <c r="CD40" s="507"/>
      <c r="CE40" s="507"/>
      <c r="CF40" s="507"/>
      <c r="CG40" s="507"/>
      <c r="CH40" s="507"/>
      <c r="CI40" s="507"/>
      <c r="CJ40" s="507"/>
      <c r="CK40" s="507"/>
      <c r="CL40" s="507"/>
      <c r="CM40" s="507"/>
      <c r="CN40" s="507"/>
      <c r="CO40" s="507"/>
      <c r="CP40" s="507"/>
      <c r="CQ40" s="507"/>
      <c r="CR40" s="507"/>
      <c r="CS40" s="507"/>
      <c r="CT40" s="507"/>
      <c r="CU40" s="507"/>
      <c r="CV40" s="507"/>
      <c r="CW40" s="507"/>
      <c r="CX40" s="507"/>
      <c r="CY40" s="507"/>
      <c r="CZ40" s="507"/>
      <c r="DA40" s="507"/>
      <c r="DB40" s="507"/>
      <c r="DC40" s="507"/>
      <c r="DD40" s="507"/>
      <c r="DE40" s="507"/>
      <c r="DF40" s="507"/>
      <c r="DG40" s="507"/>
      <c r="DH40" s="507"/>
      <c r="DI40" s="507"/>
      <c r="DJ40" s="507"/>
      <c r="DK40" s="507"/>
    </row>
    <row r="41" spans="1:115" s="500" customFormat="1" ht="19.5" thickBot="1">
      <c r="A41" s="4155" t="s">
        <v>67</v>
      </c>
      <c r="B41" s="4171">
        <f t="shared" ref="B41:G41" si="16">B40+B39</f>
        <v>115</v>
      </c>
      <c r="C41" s="4172">
        <f t="shared" si="16"/>
        <v>2</v>
      </c>
      <c r="D41" s="4173">
        <f t="shared" si="16"/>
        <v>117</v>
      </c>
      <c r="E41" s="4259">
        <f t="shared" si="16"/>
        <v>126</v>
      </c>
      <c r="F41" s="4186">
        <f t="shared" si="16"/>
        <v>0</v>
      </c>
      <c r="G41" s="4260">
        <f t="shared" si="16"/>
        <v>126</v>
      </c>
      <c r="H41" s="4185">
        <f>E41+B41</f>
        <v>241</v>
      </c>
      <c r="I41" s="4186">
        <f>F41+C41</f>
        <v>2</v>
      </c>
      <c r="J41" s="4176">
        <f>G41+D41</f>
        <v>243</v>
      </c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7"/>
      <c r="W41" s="507"/>
      <c r="X41" s="507"/>
      <c r="Y41" s="507"/>
      <c r="Z41" s="507"/>
      <c r="AA41" s="507"/>
      <c r="AB41" s="507"/>
      <c r="AC41" s="507"/>
      <c r="AD41" s="507"/>
      <c r="AE41" s="507"/>
      <c r="AF41" s="507"/>
      <c r="AG41" s="507"/>
      <c r="AH41" s="507"/>
      <c r="AI41" s="507"/>
      <c r="AJ41" s="507"/>
      <c r="AK41" s="507"/>
      <c r="AL41" s="507"/>
      <c r="AM41" s="507"/>
      <c r="AN41" s="507"/>
      <c r="AO41" s="507"/>
      <c r="AP41" s="507"/>
      <c r="AQ41" s="507"/>
      <c r="AR41" s="507"/>
      <c r="AS41" s="507"/>
      <c r="AT41" s="507"/>
      <c r="AU41" s="507"/>
      <c r="AV41" s="507"/>
      <c r="AW41" s="507"/>
      <c r="AX41" s="507"/>
      <c r="AY41" s="507"/>
      <c r="AZ41" s="507"/>
      <c r="BA41" s="507"/>
      <c r="BB41" s="507"/>
      <c r="BC41" s="507"/>
      <c r="BD41" s="507"/>
      <c r="BE41" s="507"/>
      <c r="BF41" s="507"/>
      <c r="BG41" s="507"/>
      <c r="BH41" s="507"/>
      <c r="BI41" s="507"/>
      <c r="BJ41" s="507"/>
      <c r="BK41" s="507"/>
      <c r="BL41" s="507"/>
      <c r="BM41" s="507"/>
      <c r="BN41" s="507"/>
      <c r="BO41" s="507"/>
      <c r="BP41" s="507"/>
      <c r="BQ41" s="507"/>
      <c r="BR41" s="507"/>
      <c r="BS41" s="507"/>
      <c r="BT41" s="507"/>
      <c r="BU41" s="507"/>
      <c r="BV41" s="507"/>
      <c r="BW41" s="507"/>
      <c r="BX41" s="507"/>
      <c r="BY41" s="507"/>
      <c r="BZ41" s="507"/>
      <c r="CA41" s="507"/>
      <c r="CB41" s="507"/>
      <c r="CC41" s="507"/>
      <c r="CD41" s="507"/>
      <c r="CE41" s="507"/>
      <c r="CF41" s="507"/>
      <c r="CG41" s="507"/>
      <c r="CH41" s="507"/>
      <c r="CI41" s="507"/>
      <c r="CJ41" s="507"/>
      <c r="CK41" s="507"/>
      <c r="CL41" s="507"/>
      <c r="CM41" s="507"/>
      <c r="CN41" s="507"/>
      <c r="CO41" s="507"/>
      <c r="CP41" s="507"/>
      <c r="CQ41" s="507"/>
      <c r="CR41" s="507"/>
      <c r="CS41" s="507"/>
      <c r="CT41" s="507"/>
      <c r="CU41" s="507"/>
      <c r="CV41" s="507"/>
      <c r="CW41" s="507"/>
      <c r="CX41" s="507"/>
      <c r="CY41" s="507"/>
      <c r="CZ41" s="507"/>
      <c r="DA41" s="507"/>
      <c r="DB41" s="507"/>
      <c r="DC41" s="507"/>
      <c r="DD41" s="507"/>
      <c r="DE41" s="507"/>
      <c r="DF41" s="507"/>
      <c r="DG41" s="507"/>
      <c r="DH41" s="507"/>
      <c r="DI41" s="507"/>
      <c r="DJ41" s="507"/>
      <c r="DK41" s="507"/>
    </row>
    <row r="42" spans="1:115" s="500" customFormat="1" ht="15.75"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7"/>
      <c r="AD42" s="507"/>
      <c r="AE42" s="507"/>
      <c r="AF42" s="507"/>
      <c r="AG42" s="507"/>
      <c r="AH42" s="507"/>
      <c r="AI42" s="507"/>
      <c r="AJ42" s="507"/>
      <c r="AK42" s="507"/>
      <c r="AL42" s="507"/>
      <c r="AM42" s="507"/>
      <c r="AN42" s="507"/>
      <c r="AO42" s="507"/>
      <c r="AP42" s="507"/>
      <c r="AQ42" s="507"/>
      <c r="AR42" s="507"/>
      <c r="AS42" s="507"/>
      <c r="AT42" s="507"/>
      <c r="AU42" s="507"/>
      <c r="AV42" s="507"/>
      <c r="AW42" s="507"/>
      <c r="AX42" s="507"/>
      <c r="AY42" s="507"/>
      <c r="AZ42" s="507"/>
      <c r="BA42" s="507"/>
      <c r="BB42" s="507"/>
      <c r="BC42" s="507"/>
      <c r="BD42" s="507"/>
      <c r="BE42" s="507"/>
      <c r="BF42" s="507"/>
      <c r="BG42" s="507"/>
      <c r="BH42" s="507"/>
      <c r="BI42" s="507"/>
      <c r="BJ42" s="507"/>
      <c r="BK42" s="507"/>
      <c r="BL42" s="507"/>
      <c r="BM42" s="507"/>
      <c r="BN42" s="507"/>
      <c r="BO42" s="507"/>
      <c r="BP42" s="507"/>
      <c r="BQ42" s="507"/>
      <c r="BR42" s="507"/>
      <c r="BS42" s="507"/>
      <c r="BT42" s="507"/>
      <c r="BU42" s="507"/>
      <c r="BV42" s="507"/>
      <c r="BW42" s="507"/>
      <c r="BX42" s="507"/>
      <c r="BY42" s="507"/>
      <c r="BZ42" s="507"/>
      <c r="CA42" s="507"/>
      <c r="CB42" s="507"/>
      <c r="CC42" s="507"/>
      <c r="CD42" s="507"/>
      <c r="CE42" s="507"/>
      <c r="CF42" s="507"/>
      <c r="CG42" s="507"/>
      <c r="CH42" s="507"/>
      <c r="CI42" s="507"/>
      <c r="CJ42" s="507"/>
      <c r="CK42" s="507"/>
      <c r="CL42" s="507"/>
      <c r="CM42" s="507"/>
      <c r="CN42" s="507"/>
      <c r="CO42" s="507"/>
      <c r="CP42" s="507"/>
      <c r="CQ42" s="507"/>
      <c r="CR42" s="507"/>
      <c r="CS42" s="507"/>
      <c r="CT42" s="507"/>
      <c r="CU42" s="507"/>
      <c r="CV42" s="507"/>
      <c r="CW42" s="507"/>
      <c r="CX42" s="507"/>
      <c r="CY42" s="507"/>
      <c r="CZ42" s="507"/>
      <c r="DA42" s="507"/>
      <c r="DB42" s="507"/>
      <c r="DC42" s="507"/>
      <c r="DD42" s="507"/>
      <c r="DE42" s="507"/>
      <c r="DF42" s="507"/>
      <c r="DG42" s="507"/>
      <c r="DH42" s="507"/>
      <c r="DI42" s="507"/>
      <c r="DJ42" s="507"/>
      <c r="DK42" s="507"/>
    </row>
    <row r="43" spans="1:115" s="500" customFormat="1" ht="15.75">
      <c r="A43" s="506"/>
      <c r="B43" s="506"/>
      <c r="C43" s="506"/>
      <c r="D43" s="506"/>
      <c r="E43" s="506"/>
      <c r="F43" s="506"/>
      <c r="G43" s="506"/>
      <c r="H43" s="506"/>
      <c r="I43" s="508"/>
      <c r="J43" s="508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07"/>
      <c r="Z43" s="507"/>
      <c r="AA43" s="507"/>
      <c r="AB43" s="507"/>
      <c r="AC43" s="507"/>
      <c r="AD43" s="507"/>
      <c r="AE43" s="507"/>
      <c r="AF43" s="507"/>
      <c r="AG43" s="507"/>
      <c r="AH43" s="507"/>
      <c r="AI43" s="507"/>
      <c r="AJ43" s="507"/>
      <c r="AK43" s="507"/>
      <c r="AL43" s="507"/>
      <c r="AM43" s="507"/>
      <c r="AN43" s="507"/>
      <c r="AO43" s="507"/>
      <c r="AP43" s="507"/>
      <c r="AQ43" s="507"/>
      <c r="AR43" s="507"/>
      <c r="AS43" s="507"/>
      <c r="AT43" s="507"/>
      <c r="AU43" s="507"/>
      <c r="AV43" s="507"/>
      <c r="AW43" s="507"/>
      <c r="AX43" s="507"/>
      <c r="AY43" s="507"/>
      <c r="AZ43" s="507"/>
      <c r="BA43" s="507"/>
      <c r="BB43" s="507"/>
      <c r="BC43" s="507"/>
      <c r="BD43" s="507"/>
      <c r="BE43" s="507"/>
      <c r="BF43" s="507"/>
      <c r="BG43" s="507"/>
      <c r="BH43" s="507"/>
      <c r="BI43" s="507"/>
      <c r="BJ43" s="507"/>
      <c r="BK43" s="507"/>
      <c r="BL43" s="507"/>
      <c r="BM43" s="507"/>
      <c r="BN43" s="507"/>
      <c r="BO43" s="507"/>
      <c r="BP43" s="507"/>
      <c r="BQ43" s="507"/>
      <c r="BR43" s="507"/>
      <c r="BS43" s="507"/>
      <c r="BT43" s="507"/>
      <c r="BU43" s="507"/>
      <c r="BV43" s="507"/>
      <c r="BW43" s="507"/>
      <c r="BX43" s="507"/>
      <c r="BY43" s="507"/>
      <c r="BZ43" s="507"/>
      <c r="CA43" s="507"/>
      <c r="CB43" s="507"/>
      <c r="CC43" s="507"/>
      <c r="CD43" s="507"/>
      <c r="CE43" s="507"/>
      <c r="CF43" s="507"/>
      <c r="CG43" s="507"/>
      <c r="CH43" s="507"/>
      <c r="CI43" s="507"/>
      <c r="CJ43" s="507"/>
      <c r="CK43" s="507"/>
      <c r="CL43" s="507"/>
      <c r="CM43" s="507"/>
      <c r="CN43" s="507"/>
      <c r="CO43" s="507"/>
      <c r="CP43" s="507"/>
      <c r="CQ43" s="507"/>
      <c r="CR43" s="507"/>
      <c r="CS43" s="507"/>
      <c r="CT43" s="507"/>
      <c r="CU43" s="507"/>
      <c r="CV43" s="507"/>
      <c r="CW43" s="507"/>
      <c r="CX43" s="507"/>
      <c r="CY43" s="507"/>
      <c r="CZ43" s="507"/>
      <c r="DA43" s="507"/>
      <c r="DB43" s="507"/>
      <c r="DC43" s="507"/>
      <c r="DD43" s="507"/>
      <c r="DE43" s="507"/>
      <c r="DF43" s="507"/>
      <c r="DG43" s="507"/>
      <c r="DH43" s="507"/>
      <c r="DI43" s="507"/>
      <c r="DJ43" s="507"/>
      <c r="DK43" s="507"/>
    </row>
    <row r="44" spans="1:115" ht="15.75">
      <c r="A44" s="5616"/>
      <c r="B44" s="5616"/>
      <c r="C44" s="5616"/>
      <c r="D44" s="5616"/>
      <c r="E44" s="5616"/>
      <c r="F44" s="5616"/>
      <c r="G44" s="5616"/>
      <c r="H44" s="5616"/>
      <c r="I44" s="5616"/>
      <c r="J44" s="5616"/>
    </row>
    <row r="46" spans="1:115">
      <c r="K46" s="511"/>
    </row>
  </sheetData>
  <mergeCells count="11">
    <mergeCell ref="A1:J1"/>
    <mergeCell ref="A2:J2"/>
    <mergeCell ref="B3:D3"/>
    <mergeCell ref="E3:G3"/>
    <mergeCell ref="B6:D6"/>
    <mergeCell ref="E6:G6"/>
    <mergeCell ref="A44:J44"/>
    <mergeCell ref="A3:A7"/>
    <mergeCell ref="B4:D5"/>
    <mergeCell ref="E4:G5"/>
    <mergeCell ref="H4:J6"/>
  </mergeCells>
  <pageMargins left="0.70866141732283505" right="0.70866141732283505" top="0.74803149606299202" bottom="0.74803149606299202" header="0.31496062992126" footer="0.31496062992126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4"/>
  <sheetViews>
    <sheetView zoomScale="75" zoomScaleNormal="75" workbookViewId="0">
      <selection activeCell="P38" sqref="P38"/>
    </sheetView>
  </sheetViews>
  <sheetFormatPr defaultRowHeight="12.75"/>
  <cols>
    <col min="1" max="1" width="59" style="501" customWidth="1"/>
    <col min="2" max="2" width="9.28515625" style="1567" customWidth="1"/>
    <col min="3" max="3" width="10.28515625" style="1567" customWidth="1"/>
    <col min="4" max="4" width="12.42578125" style="1567" customWidth="1"/>
    <col min="5" max="5" width="10.7109375" style="501" customWidth="1"/>
    <col min="6" max="6" width="7.7109375" style="501" customWidth="1"/>
    <col min="7" max="7" width="12.42578125" style="501" customWidth="1"/>
    <col min="8" max="8" width="11.42578125" style="501" customWidth="1"/>
    <col min="9" max="9" width="11.5703125" style="501" customWidth="1"/>
    <col min="10" max="10" width="12.42578125" style="501" customWidth="1"/>
    <col min="11" max="11" width="13" style="501" customWidth="1"/>
    <col min="12" max="12" width="14.28515625" style="501" customWidth="1"/>
    <col min="13" max="13" width="13" style="501" customWidth="1"/>
    <col min="14" max="118" width="9.140625" style="502"/>
    <col min="119" max="256" width="9.140625" style="501"/>
    <col min="257" max="257" width="59" style="501" customWidth="1"/>
    <col min="258" max="258" width="5.85546875" style="501" customWidth="1"/>
    <col min="259" max="259" width="10.28515625" style="501" customWidth="1"/>
    <col min="260" max="260" width="12.42578125" style="501" customWidth="1"/>
    <col min="261" max="261" width="7.85546875" style="501" customWidth="1"/>
    <col min="262" max="262" width="7.7109375" style="501" customWidth="1"/>
    <col min="263" max="263" width="12.42578125" style="501" customWidth="1"/>
    <col min="264" max="264" width="11.42578125" style="501" customWidth="1"/>
    <col min="265" max="265" width="11.5703125" style="501" customWidth="1"/>
    <col min="266" max="266" width="12.42578125" style="501" customWidth="1"/>
    <col min="267" max="267" width="14.7109375" style="501" customWidth="1"/>
    <col min="268" max="268" width="15.85546875" style="501" customWidth="1"/>
    <col min="269" max="269" width="13" style="501" customWidth="1"/>
    <col min="270" max="512" width="9.140625" style="501"/>
    <col min="513" max="513" width="59" style="501" customWidth="1"/>
    <col min="514" max="514" width="5.85546875" style="501" customWidth="1"/>
    <col min="515" max="515" width="10.28515625" style="501" customWidth="1"/>
    <col min="516" max="516" width="12.42578125" style="501" customWidth="1"/>
    <col min="517" max="517" width="7.85546875" style="501" customWidth="1"/>
    <col min="518" max="518" width="7.7109375" style="501" customWidth="1"/>
    <col min="519" max="519" width="12.42578125" style="501" customWidth="1"/>
    <col min="520" max="520" width="11.42578125" style="501" customWidth="1"/>
    <col min="521" max="521" width="11.5703125" style="501" customWidth="1"/>
    <col min="522" max="522" width="12.42578125" style="501" customWidth="1"/>
    <col min="523" max="523" width="14.7109375" style="501" customWidth="1"/>
    <col min="524" max="524" width="15.85546875" style="501" customWidth="1"/>
    <col min="525" max="525" width="13" style="501" customWidth="1"/>
    <col min="526" max="768" width="9.140625" style="501"/>
    <col min="769" max="769" width="59" style="501" customWidth="1"/>
    <col min="770" max="770" width="5.85546875" style="501" customWidth="1"/>
    <col min="771" max="771" width="10.28515625" style="501" customWidth="1"/>
    <col min="772" max="772" width="12.42578125" style="501" customWidth="1"/>
    <col min="773" max="773" width="7.85546875" style="501" customWidth="1"/>
    <col min="774" max="774" width="7.7109375" style="501" customWidth="1"/>
    <col min="775" max="775" width="12.42578125" style="501" customWidth="1"/>
    <col min="776" max="776" width="11.42578125" style="501" customWidth="1"/>
    <col min="777" max="777" width="11.5703125" style="501" customWidth="1"/>
    <col min="778" max="778" width="12.42578125" style="501" customWidth="1"/>
    <col min="779" max="779" width="14.7109375" style="501" customWidth="1"/>
    <col min="780" max="780" width="15.85546875" style="501" customWidth="1"/>
    <col min="781" max="781" width="13" style="501" customWidth="1"/>
    <col min="782" max="1024" width="9.140625" style="501"/>
    <col min="1025" max="1025" width="59" style="501" customWidth="1"/>
    <col min="1026" max="1026" width="5.85546875" style="501" customWidth="1"/>
    <col min="1027" max="1027" width="10.28515625" style="501" customWidth="1"/>
    <col min="1028" max="1028" width="12.42578125" style="501" customWidth="1"/>
    <col min="1029" max="1029" width="7.85546875" style="501" customWidth="1"/>
    <col min="1030" max="1030" width="7.7109375" style="501" customWidth="1"/>
    <col min="1031" max="1031" width="12.42578125" style="501" customWidth="1"/>
    <col min="1032" max="1032" width="11.42578125" style="501" customWidth="1"/>
    <col min="1033" max="1033" width="11.5703125" style="501" customWidth="1"/>
    <col min="1034" max="1034" width="12.42578125" style="501" customWidth="1"/>
    <col min="1035" max="1035" width="14.7109375" style="501" customWidth="1"/>
    <col min="1036" max="1036" width="15.85546875" style="501" customWidth="1"/>
    <col min="1037" max="1037" width="13" style="501" customWidth="1"/>
    <col min="1038" max="1280" width="9.140625" style="501"/>
    <col min="1281" max="1281" width="59" style="501" customWidth="1"/>
    <col min="1282" max="1282" width="5.85546875" style="501" customWidth="1"/>
    <col min="1283" max="1283" width="10.28515625" style="501" customWidth="1"/>
    <col min="1284" max="1284" width="12.42578125" style="501" customWidth="1"/>
    <col min="1285" max="1285" width="7.85546875" style="501" customWidth="1"/>
    <col min="1286" max="1286" width="7.7109375" style="501" customWidth="1"/>
    <col min="1287" max="1287" width="12.42578125" style="501" customWidth="1"/>
    <col min="1288" max="1288" width="11.42578125" style="501" customWidth="1"/>
    <col min="1289" max="1289" width="11.5703125" style="501" customWidth="1"/>
    <col min="1290" max="1290" width="12.42578125" style="501" customWidth="1"/>
    <col min="1291" max="1291" width="14.7109375" style="501" customWidth="1"/>
    <col min="1292" max="1292" width="15.85546875" style="501" customWidth="1"/>
    <col min="1293" max="1293" width="13" style="501" customWidth="1"/>
    <col min="1294" max="1536" width="9.140625" style="501"/>
    <col min="1537" max="1537" width="59" style="501" customWidth="1"/>
    <col min="1538" max="1538" width="5.85546875" style="501" customWidth="1"/>
    <col min="1539" max="1539" width="10.28515625" style="501" customWidth="1"/>
    <col min="1540" max="1540" width="12.42578125" style="501" customWidth="1"/>
    <col min="1541" max="1541" width="7.85546875" style="501" customWidth="1"/>
    <col min="1542" max="1542" width="7.7109375" style="501" customWidth="1"/>
    <col min="1543" max="1543" width="12.42578125" style="501" customWidth="1"/>
    <col min="1544" max="1544" width="11.42578125" style="501" customWidth="1"/>
    <col min="1545" max="1545" width="11.5703125" style="501" customWidth="1"/>
    <col min="1546" max="1546" width="12.42578125" style="501" customWidth="1"/>
    <col min="1547" max="1547" width="14.7109375" style="501" customWidth="1"/>
    <col min="1548" max="1548" width="15.85546875" style="501" customWidth="1"/>
    <col min="1549" max="1549" width="13" style="501" customWidth="1"/>
    <col min="1550" max="1792" width="9.140625" style="501"/>
    <col min="1793" max="1793" width="59" style="501" customWidth="1"/>
    <col min="1794" max="1794" width="5.85546875" style="501" customWidth="1"/>
    <col min="1795" max="1795" width="10.28515625" style="501" customWidth="1"/>
    <col min="1796" max="1796" width="12.42578125" style="501" customWidth="1"/>
    <col min="1797" max="1797" width="7.85546875" style="501" customWidth="1"/>
    <col min="1798" max="1798" width="7.7109375" style="501" customWidth="1"/>
    <col min="1799" max="1799" width="12.42578125" style="501" customWidth="1"/>
    <col min="1800" max="1800" width="11.42578125" style="501" customWidth="1"/>
    <col min="1801" max="1801" width="11.5703125" style="501" customWidth="1"/>
    <col min="1802" max="1802" width="12.42578125" style="501" customWidth="1"/>
    <col min="1803" max="1803" width="14.7109375" style="501" customWidth="1"/>
    <col min="1804" max="1804" width="15.85546875" style="501" customWidth="1"/>
    <col min="1805" max="1805" width="13" style="501" customWidth="1"/>
    <col min="1806" max="2048" width="9.140625" style="501"/>
    <col min="2049" max="2049" width="59" style="501" customWidth="1"/>
    <col min="2050" max="2050" width="5.85546875" style="501" customWidth="1"/>
    <col min="2051" max="2051" width="10.28515625" style="501" customWidth="1"/>
    <col min="2052" max="2052" width="12.42578125" style="501" customWidth="1"/>
    <col min="2053" max="2053" width="7.85546875" style="501" customWidth="1"/>
    <col min="2054" max="2054" width="7.7109375" style="501" customWidth="1"/>
    <col min="2055" max="2055" width="12.42578125" style="501" customWidth="1"/>
    <col min="2056" max="2056" width="11.42578125" style="501" customWidth="1"/>
    <col min="2057" max="2057" width="11.5703125" style="501" customWidth="1"/>
    <col min="2058" max="2058" width="12.42578125" style="501" customWidth="1"/>
    <col min="2059" max="2059" width="14.7109375" style="501" customWidth="1"/>
    <col min="2060" max="2060" width="15.85546875" style="501" customWidth="1"/>
    <col min="2061" max="2061" width="13" style="501" customWidth="1"/>
    <col min="2062" max="2304" width="9.140625" style="501"/>
    <col min="2305" max="2305" width="59" style="501" customWidth="1"/>
    <col min="2306" max="2306" width="5.85546875" style="501" customWidth="1"/>
    <col min="2307" max="2307" width="10.28515625" style="501" customWidth="1"/>
    <col min="2308" max="2308" width="12.42578125" style="501" customWidth="1"/>
    <col min="2309" max="2309" width="7.85546875" style="501" customWidth="1"/>
    <col min="2310" max="2310" width="7.7109375" style="501" customWidth="1"/>
    <col min="2311" max="2311" width="12.42578125" style="501" customWidth="1"/>
    <col min="2312" max="2312" width="11.42578125" style="501" customWidth="1"/>
    <col min="2313" max="2313" width="11.5703125" style="501" customWidth="1"/>
    <col min="2314" max="2314" width="12.42578125" style="501" customWidth="1"/>
    <col min="2315" max="2315" width="14.7109375" style="501" customWidth="1"/>
    <col min="2316" max="2316" width="15.85546875" style="501" customWidth="1"/>
    <col min="2317" max="2317" width="13" style="501" customWidth="1"/>
    <col min="2318" max="2560" width="9.140625" style="501"/>
    <col min="2561" max="2561" width="59" style="501" customWidth="1"/>
    <col min="2562" max="2562" width="5.85546875" style="501" customWidth="1"/>
    <col min="2563" max="2563" width="10.28515625" style="501" customWidth="1"/>
    <col min="2564" max="2564" width="12.42578125" style="501" customWidth="1"/>
    <col min="2565" max="2565" width="7.85546875" style="501" customWidth="1"/>
    <col min="2566" max="2566" width="7.7109375" style="501" customWidth="1"/>
    <col min="2567" max="2567" width="12.42578125" style="501" customWidth="1"/>
    <col min="2568" max="2568" width="11.42578125" style="501" customWidth="1"/>
    <col min="2569" max="2569" width="11.5703125" style="501" customWidth="1"/>
    <col min="2570" max="2570" width="12.42578125" style="501" customWidth="1"/>
    <col min="2571" max="2571" width="14.7109375" style="501" customWidth="1"/>
    <col min="2572" max="2572" width="15.85546875" style="501" customWidth="1"/>
    <col min="2573" max="2573" width="13" style="501" customWidth="1"/>
    <col min="2574" max="2816" width="9.140625" style="501"/>
    <col min="2817" max="2817" width="59" style="501" customWidth="1"/>
    <col min="2818" max="2818" width="5.85546875" style="501" customWidth="1"/>
    <col min="2819" max="2819" width="10.28515625" style="501" customWidth="1"/>
    <col min="2820" max="2820" width="12.42578125" style="501" customWidth="1"/>
    <col min="2821" max="2821" width="7.85546875" style="501" customWidth="1"/>
    <col min="2822" max="2822" width="7.7109375" style="501" customWidth="1"/>
    <col min="2823" max="2823" width="12.42578125" style="501" customWidth="1"/>
    <col min="2824" max="2824" width="11.42578125" style="501" customWidth="1"/>
    <col min="2825" max="2825" width="11.5703125" style="501" customWidth="1"/>
    <col min="2826" max="2826" width="12.42578125" style="501" customWidth="1"/>
    <col min="2827" max="2827" width="14.7109375" style="501" customWidth="1"/>
    <col min="2828" max="2828" width="15.85546875" style="501" customWidth="1"/>
    <col min="2829" max="2829" width="13" style="501" customWidth="1"/>
    <col min="2830" max="3072" width="9.140625" style="501"/>
    <col min="3073" max="3073" width="59" style="501" customWidth="1"/>
    <col min="3074" max="3074" width="5.85546875" style="501" customWidth="1"/>
    <col min="3075" max="3075" width="10.28515625" style="501" customWidth="1"/>
    <col min="3076" max="3076" width="12.42578125" style="501" customWidth="1"/>
    <col min="3077" max="3077" width="7.85546875" style="501" customWidth="1"/>
    <col min="3078" max="3078" width="7.7109375" style="501" customWidth="1"/>
    <col min="3079" max="3079" width="12.42578125" style="501" customWidth="1"/>
    <col min="3080" max="3080" width="11.42578125" style="501" customWidth="1"/>
    <col min="3081" max="3081" width="11.5703125" style="501" customWidth="1"/>
    <col min="3082" max="3082" width="12.42578125" style="501" customWidth="1"/>
    <col min="3083" max="3083" width="14.7109375" style="501" customWidth="1"/>
    <col min="3084" max="3084" width="15.85546875" style="501" customWidth="1"/>
    <col min="3085" max="3085" width="13" style="501" customWidth="1"/>
    <col min="3086" max="3328" width="9.140625" style="501"/>
    <col min="3329" max="3329" width="59" style="501" customWidth="1"/>
    <col min="3330" max="3330" width="5.85546875" style="501" customWidth="1"/>
    <col min="3331" max="3331" width="10.28515625" style="501" customWidth="1"/>
    <col min="3332" max="3332" width="12.42578125" style="501" customWidth="1"/>
    <col min="3333" max="3333" width="7.85546875" style="501" customWidth="1"/>
    <col min="3334" max="3334" width="7.7109375" style="501" customWidth="1"/>
    <col min="3335" max="3335" width="12.42578125" style="501" customWidth="1"/>
    <col min="3336" max="3336" width="11.42578125" style="501" customWidth="1"/>
    <col min="3337" max="3337" width="11.5703125" style="501" customWidth="1"/>
    <col min="3338" max="3338" width="12.42578125" style="501" customWidth="1"/>
    <col min="3339" max="3339" width="14.7109375" style="501" customWidth="1"/>
    <col min="3340" max="3340" width="15.85546875" style="501" customWidth="1"/>
    <col min="3341" max="3341" width="13" style="501" customWidth="1"/>
    <col min="3342" max="3584" width="9.140625" style="501"/>
    <col min="3585" max="3585" width="59" style="501" customWidth="1"/>
    <col min="3586" max="3586" width="5.85546875" style="501" customWidth="1"/>
    <col min="3587" max="3587" width="10.28515625" style="501" customWidth="1"/>
    <col min="3588" max="3588" width="12.42578125" style="501" customWidth="1"/>
    <col min="3589" max="3589" width="7.85546875" style="501" customWidth="1"/>
    <col min="3590" max="3590" width="7.7109375" style="501" customWidth="1"/>
    <col min="3591" max="3591" width="12.42578125" style="501" customWidth="1"/>
    <col min="3592" max="3592" width="11.42578125" style="501" customWidth="1"/>
    <col min="3593" max="3593" width="11.5703125" style="501" customWidth="1"/>
    <col min="3594" max="3594" width="12.42578125" style="501" customWidth="1"/>
    <col min="3595" max="3595" width="14.7109375" style="501" customWidth="1"/>
    <col min="3596" max="3596" width="15.85546875" style="501" customWidth="1"/>
    <col min="3597" max="3597" width="13" style="501" customWidth="1"/>
    <col min="3598" max="3840" width="9.140625" style="501"/>
    <col min="3841" max="3841" width="59" style="501" customWidth="1"/>
    <col min="3842" max="3842" width="5.85546875" style="501" customWidth="1"/>
    <col min="3843" max="3843" width="10.28515625" style="501" customWidth="1"/>
    <col min="3844" max="3844" width="12.42578125" style="501" customWidth="1"/>
    <col min="3845" max="3845" width="7.85546875" style="501" customWidth="1"/>
    <col min="3846" max="3846" width="7.7109375" style="501" customWidth="1"/>
    <col min="3847" max="3847" width="12.42578125" style="501" customWidth="1"/>
    <col min="3848" max="3848" width="11.42578125" style="501" customWidth="1"/>
    <col min="3849" max="3849" width="11.5703125" style="501" customWidth="1"/>
    <col min="3850" max="3850" width="12.42578125" style="501" customWidth="1"/>
    <col min="3851" max="3851" width="14.7109375" style="501" customWidth="1"/>
    <col min="3852" max="3852" width="15.85546875" style="501" customWidth="1"/>
    <col min="3853" max="3853" width="13" style="501" customWidth="1"/>
    <col min="3854" max="4096" width="9.140625" style="501"/>
    <col min="4097" max="4097" width="59" style="501" customWidth="1"/>
    <col min="4098" max="4098" width="5.85546875" style="501" customWidth="1"/>
    <col min="4099" max="4099" width="10.28515625" style="501" customWidth="1"/>
    <col min="4100" max="4100" width="12.42578125" style="501" customWidth="1"/>
    <col min="4101" max="4101" width="7.85546875" style="501" customWidth="1"/>
    <col min="4102" max="4102" width="7.7109375" style="501" customWidth="1"/>
    <col min="4103" max="4103" width="12.42578125" style="501" customWidth="1"/>
    <col min="4104" max="4104" width="11.42578125" style="501" customWidth="1"/>
    <col min="4105" max="4105" width="11.5703125" style="501" customWidth="1"/>
    <col min="4106" max="4106" width="12.42578125" style="501" customWidth="1"/>
    <col min="4107" max="4107" width="14.7109375" style="501" customWidth="1"/>
    <col min="4108" max="4108" width="15.85546875" style="501" customWidth="1"/>
    <col min="4109" max="4109" width="13" style="501" customWidth="1"/>
    <col min="4110" max="4352" width="9.140625" style="501"/>
    <col min="4353" max="4353" width="59" style="501" customWidth="1"/>
    <col min="4354" max="4354" width="5.85546875" style="501" customWidth="1"/>
    <col min="4355" max="4355" width="10.28515625" style="501" customWidth="1"/>
    <col min="4356" max="4356" width="12.42578125" style="501" customWidth="1"/>
    <col min="4357" max="4357" width="7.85546875" style="501" customWidth="1"/>
    <col min="4358" max="4358" width="7.7109375" style="501" customWidth="1"/>
    <col min="4359" max="4359" width="12.42578125" style="501" customWidth="1"/>
    <col min="4360" max="4360" width="11.42578125" style="501" customWidth="1"/>
    <col min="4361" max="4361" width="11.5703125" style="501" customWidth="1"/>
    <col min="4362" max="4362" width="12.42578125" style="501" customWidth="1"/>
    <col min="4363" max="4363" width="14.7109375" style="501" customWidth="1"/>
    <col min="4364" max="4364" width="15.85546875" style="501" customWidth="1"/>
    <col min="4365" max="4365" width="13" style="501" customWidth="1"/>
    <col min="4366" max="4608" width="9.140625" style="501"/>
    <col min="4609" max="4609" width="59" style="501" customWidth="1"/>
    <col min="4610" max="4610" width="5.85546875" style="501" customWidth="1"/>
    <col min="4611" max="4611" width="10.28515625" style="501" customWidth="1"/>
    <col min="4612" max="4612" width="12.42578125" style="501" customWidth="1"/>
    <col min="4613" max="4613" width="7.85546875" style="501" customWidth="1"/>
    <col min="4614" max="4614" width="7.7109375" style="501" customWidth="1"/>
    <col min="4615" max="4615" width="12.42578125" style="501" customWidth="1"/>
    <col min="4616" max="4616" width="11.42578125" style="501" customWidth="1"/>
    <col min="4617" max="4617" width="11.5703125" style="501" customWidth="1"/>
    <col min="4618" max="4618" width="12.42578125" style="501" customWidth="1"/>
    <col min="4619" max="4619" width="14.7109375" style="501" customWidth="1"/>
    <col min="4620" max="4620" width="15.85546875" style="501" customWidth="1"/>
    <col min="4621" max="4621" width="13" style="501" customWidth="1"/>
    <col min="4622" max="4864" width="9.140625" style="501"/>
    <col min="4865" max="4865" width="59" style="501" customWidth="1"/>
    <col min="4866" max="4866" width="5.85546875" style="501" customWidth="1"/>
    <col min="4867" max="4867" width="10.28515625" style="501" customWidth="1"/>
    <col min="4868" max="4868" width="12.42578125" style="501" customWidth="1"/>
    <col min="4869" max="4869" width="7.85546875" style="501" customWidth="1"/>
    <col min="4870" max="4870" width="7.7109375" style="501" customWidth="1"/>
    <col min="4871" max="4871" width="12.42578125" style="501" customWidth="1"/>
    <col min="4872" max="4872" width="11.42578125" style="501" customWidth="1"/>
    <col min="4873" max="4873" width="11.5703125" style="501" customWidth="1"/>
    <col min="4874" max="4874" width="12.42578125" style="501" customWidth="1"/>
    <col min="4875" max="4875" width="14.7109375" style="501" customWidth="1"/>
    <col min="4876" max="4876" width="15.85546875" style="501" customWidth="1"/>
    <col min="4877" max="4877" width="13" style="501" customWidth="1"/>
    <col min="4878" max="5120" width="9.140625" style="501"/>
    <col min="5121" max="5121" width="59" style="501" customWidth="1"/>
    <col min="5122" max="5122" width="5.85546875" style="501" customWidth="1"/>
    <col min="5123" max="5123" width="10.28515625" style="501" customWidth="1"/>
    <col min="5124" max="5124" width="12.42578125" style="501" customWidth="1"/>
    <col min="5125" max="5125" width="7.85546875" style="501" customWidth="1"/>
    <col min="5126" max="5126" width="7.7109375" style="501" customWidth="1"/>
    <col min="5127" max="5127" width="12.42578125" style="501" customWidth="1"/>
    <col min="5128" max="5128" width="11.42578125" style="501" customWidth="1"/>
    <col min="5129" max="5129" width="11.5703125" style="501" customWidth="1"/>
    <col min="5130" max="5130" width="12.42578125" style="501" customWidth="1"/>
    <col min="5131" max="5131" width="14.7109375" style="501" customWidth="1"/>
    <col min="5132" max="5132" width="15.85546875" style="501" customWidth="1"/>
    <col min="5133" max="5133" width="13" style="501" customWidth="1"/>
    <col min="5134" max="5376" width="9.140625" style="501"/>
    <col min="5377" max="5377" width="59" style="501" customWidth="1"/>
    <col min="5378" max="5378" width="5.85546875" style="501" customWidth="1"/>
    <col min="5379" max="5379" width="10.28515625" style="501" customWidth="1"/>
    <col min="5380" max="5380" width="12.42578125" style="501" customWidth="1"/>
    <col min="5381" max="5381" width="7.85546875" style="501" customWidth="1"/>
    <col min="5382" max="5382" width="7.7109375" style="501" customWidth="1"/>
    <col min="5383" max="5383" width="12.42578125" style="501" customWidth="1"/>
    <col min="5384" max="5384" width="11.42578125" style="501" customWidth="1"/>
    <col min="5385" max="5385" width="11.5703125" style="501" customWidth="1"/>
    <col min="5386" max="5386" width="12.42578125" style="501" customWidth="1"/>
    <col min="5387" max="5387" width="14.7109375" style="501" customWidth="1"/>
    <col min="5388" max="5388" width="15.85546875" style="501" customWidth="1"/>
    <col min="5389" max="5389" width="13" style="501" customWidth="1"/>
    <col min="5390" max="5632" width="9.140625" style="501"/>
    <col min="5633" max="5633" width="59" style="501" customWidth="1"/>
    <col min="5634" max="5634" width="5.85546875" style="501" customWidth="1"/>
    <col min="5635" max="5635" width="10.28515625" style="501" customWidth="1"/>
    <col min="5636" max="5636" width="12.42578125" style="501" customWidth="1"/>
    <col min="5637" max="5637" width="7.85546875" style="501" customWidth="1"/>
    <col min="5638" max="5638" width="7.7109375" style="501" customWidth="1"/>
    <col min="5639" max="5639" width="12.42578125" style="501" customWidth="1"/>
    <col min="5640" max="5640" width="11.42578125" style="501" customWidth="1"/>
    <col min="5641" max="5641" width="11.5703125" style="501" customWidth="1"/>
    <col min="5642" max="5642" width="12.42578125" style="501" customWidth="1"/>
    <col min="5643" max="5643" width="14.7109375" style="501" customWidth="1"/>
    <col min="5644" max="5644" width="15.85546875" style="501" customWidth="1"/>
    <col min="5645" max="5645" width="13" style="501" customWidth="1"/>
    <col min="5646" max="5888" width="9.140625" style="501"/>
    <col min="5889" max="5889" width="59" style="501" customWidth="1"/>
    <col min="5890" max="5890" width="5.85546875" style="501" customWidth="1"/>
    <col min="5891" max="5891" width="10.28515625" style="501" customWidth="1"/>
    <col min="5892" max="5892" width="12.42578125" style="501" customWidth="1"/>
    <col min="5893" max="5893" width="7.85546875" style="501" customWidth="1"/>
    <col min="5894" max="5894" width="7.7109375" style="501" customWidth="1"/>
    <col min="5895" max="5895" width="12.42578125" style="501" customWidth="1"/>
    <col min="5896" max="5896" width="11.42578125" style="501" customWidth="1"/>
    <col min="5897" max="5897" width="11.5703125" style="501" customWidth="1"/>
    <col min="5898" max="5898" width="12.42578125" style="501" customWidth="1"/>
    <col min="5899" max="5899" width="14.7109375" style="501" customWidth="1"/>
    <col min="5900" max="5900" width="15.85546875" style="501" customWidth="1"/>
    <col min="5901" max="5901" width="13" style="501" customWidth="1"/>
    <col min="5902" max="6144" width="9.140625" style="501"/>
    <col min="6145" max="6145" width="59" style="501" customWidth="1"/>
    <col min="6146" max="6146" width="5.85546875" style="501" customWidth="1"/>
    <col min="6147" max="6147" width="10.28515625" style="501" customWidth="1"/>
    <col min="6148" max="6148" width="12.42578125" style="501" customWidth="1"/>
    <col min="6149" max="6149" width="7.85546875" style="501" customWidth="1"/>
    <col min="6150" max="6150" width="7.7109375" style="501" customWidth="1"/>
    <col min="6151" max="6151" width="12.42578125" style="501" customWidth="1"/>
    <col min="6152" max="6152" width="11.42578125" style="501" customWidth="1"/>
    <col min="6153" max="6153" width="11.5703125" style="501" customWidth="1"/>
    <col min="6154" max="6154" width="12.42578125" style="501" customWidth="1"/>
    <col min="6155" max="6155" width="14.7109375" style="501" customWidth="1"/>
    <col min="6156" max="6156" width="15.85546875" style="501" customWidth="1"/>
    <col min="6157" max="6157" width="13" style="501" customWidth="1"/>
    <col min="6158" max="6400" width="9.140625" style="501"/>
    <col min="6401" max="6401" width="59" style="501" customWidth="1"/>
    <col min="6402" max="6402" width="5.85546875" style="501" customWidth="1"/>
    <col min="6403" max="6403" width="10.28515625" style="501" customWidth="1"/>
    <col min="6404" max="6404" width="12.42578125" style="501" customWidth="1"/>
    <col min="6405" max="6405" width="7.85546875" style="501" customWidth="1"/>
    <col min="6406" max="6406" width="7.7109375" style="501" customWidth="1"/>
    <col min="6407" max="6407" width="12.42578125" style="501" customWidth="1"/>
    <col min="6408" max="6408" width="11.42578125" style="501" customWidth="1"/>
    <col min="6409" max="6409" width="11.5703125" style="501" customWidth="1"/>
    <col min="6410" max="6410" width="12.42578125" style="501" customWidth="1"/>
    <col min="6411" max="6411" width="14.7109375" style="501" customWidth="1"/>
    <col min="6412" max="6412" width="15.85546875" style="501" customWidth="1"/>
    <col min="6413" max="6413" width="13" style="501" customWidth="1"/>
    <col min="6414" max="6656" width="9.140625" style="501"/>
    <col min="6657" max="6657" width="59" style="501" customWidth="1"/>
    <col min="6658" max="6658" width="5.85546875" style="501" customWidth="1"/>
    <col min="6659" max="6659" width="10.28515625" style="501" customWidth="1"/>
    <col min="6660" max="6660" width="12.42578125" style="501" customWidth="1"/>
    <col min="6661" max="6661" width="7.85546875" style="501" customWidth="1"/>
    <col min="6662" max="6662" width="7.7109375" style="501" customWidth="1"/>
    <col min="6663" max="6663" width="12.42578125" style="501" customWidth="1"/>
    <col min="6664" max="6664" width="11.42578125" style="501" customWidth="1"/>
    <col min="6665" max="6665" width="11.5703125" style="501" customWidth="1"/>
    <col min="6666" max="6666" width="12.42578125" style="501" customWidth="1"/>
    <col min="6667" max="6667" width="14.7109375" style="501" customWidth="1"/>
    <col min="6668" max="6668" width="15.85546875" style="501" customWidth="1"/>
    <col min="6669" max="6669" width="13" style="501" customWidth="1"/>
    <col min="6670" max="6912" width="9.140625" style="501"/>
    <col min="6913" max="6913" width="59" style="501" customWidth="1"/>
    <col min="6914" max="6914" width="5.85546875" style="501" customWidth="1"/>
    <col min="6915" max="6915" width="10.28515625" style="501" customWidth="1"/>
    <col min="6916" max="6916" width="12.42578125" style="501" customWidth="1"/>
    <col min="6917" max="6917" width="7.85546875" style="501" customWidth="1"/>
    <col min="6918" max="6918" width="7.7109375" style="501" customWidth="1"/>
    <col min="6919" max="6919" width="12.42578125" style="501" customWidth="1"/>
    <col min="6920" max="6920" width="11.42578125" style="501" customWidth="1"/>
    <col min="6921" max="6921" width="11.5703125" style="501" customWidth="1"/>
    <col min="6922" max="6922" width="12.42578125" style="501" customWidth="1"/>
    <col min="6923" max="6923" width="14.7109375" style="501" customWidth="1"/>
    <col min="6924" max="6924" width="15.85546875" style="501" customWidth="1"/>
    <col min="6925" max="6925" width="13" style="501" customWidth="1"/>
    <col min="6926" max="7168" width="9.140625" style="501"/>
    <col min="7169" max="7169" width="59" style="501" customWidth="1"/>
    <col min="7170" max="7170" width="5.85546875" style="501" customWidth="1"/>
    <col min="7171" max="7171" width="10.28515625" style="501" customWidth="1"/>
    <col min="7172" max="7172" width="12.42578125" style="501" customWidth="1"/>
    <col min="7173" max="7173" width="7.85546875" style="501" customWidth="1"/>
    <col min="7174" max="7174" width="7.7109375" style="501" customWidth="1"/>
    <col min="7175" max="7175" width="12.42578125" style="501" customWidth="1"/>
    <col min="7176" max="7176" width="11.42578125" style="501" customWidth="1"/>
    <col min="7177" max="7177" width="11.5703125" style="501" customWidth="1"/>
    <col min="7178" max="7178" width="12.42578125" style="501" customWidth="1"/>
    <col min="7179" max="7179" width="14.7109375" style="501" customWidth="1"/>
    <col min="7180" max="7180" width="15.85546875" style="501" customWidth="1"/>
    <col min="7181" max="7181" width="13" style="501" customWidth="1"/>
    <col min="7182" max="7424" width="9.140625" style="501"/>
    <col min="7425" max="7425" width="59" style="501" customWidth="1"/>
    <col min="7426" max="7426" width="5.85546875" style="501" customWidth="1"/>
    <col min="7427" max="7427" width="10.28515625" style="501" customWidth="1"/>
    <col min="7428" max="7428" width="12.42578125" style="501" customWidth="1"/>
    <col min="7429" max="7429" width="7.85546875" style="501" customWidth="1"/>
    <col min="7430" max="7430" width="7.7109375" style="501" customWidth="1"/>
    <col min="7431" max="7431" width="12.42578125" style="501" customWidth="1"/>
    <col min="7432" max="7432" width="11.42578125" style="501" customWidth="1"/>
    <col min="7433" max="7433" width="11.5703125" style="501" customWidth="1"/>
    <col min="7434" max="7434" width="12.42578125" style="501" customWidth="1"/>
    <col min="7435" max="7435" width="14.7109375" style="501" customWidth="1"/>
    <col min="7436" max="7436" width="15.85546875" style="501" customWidth="1"/>
    <col min="7437" max="7437" width="13" style="501" customWidth="1"/>
    <col min="7438" max="7680" width="9.140625" style="501"/>
    <col min="7681" max="7681" width="59" style="501" customWidth="1"/>
    <col min="7682" max="7682" width="5.85546875" style="501" customWidth="1"/>
    <col min="7683" max="7683" width="10.28515625" style="501" customWidth="1"/>
    <col min="7684" max="7684" width="12.42578125" style="501" customWidth="1"/>
    <col min="7685" max="7685" width="7.85546875" style="501" customWidth="1"/>
    <col min="7686" max="7686" width="7.7109375" style="501" customWidth="1"/>
    <col min="7687" max="7687" width="12.42578125" style="501" customWidth="1"/>
    <col min="7688" max="7688" width="11.42578125" style="501" customWidth="1"/>
    <col min="7689" max="7689" width="11.5703125" style="501" customWidth="1"/>
    <col min="7690" max="7690" width="12.42578125" style="501" customWidth="1"/>
    <col min="7691" max="7691" width="14.7109375" style="501" customWidth="1"/>
    <col min="7692" max="7692" width="15.85546875" style="501" customWidth="1"/>
    <col min="7693" max="7693" width="13" style="501" customWidth="1"/>
    <col min="7694" max="7936" width="9.140625" style="501"/>
    <col min="7937" max="7937" width="59" style="501" customWidth="1"/>
    <col min="7938" max="7938" width="5.85546875" style="501" customWidth="1"/>
    <col min="7939" max="7939" width="10.28515625" style="501" customWidth="1"/>
    <col min="7940" max="7940" width="12.42578125" style="501" customWidth="1"/>
    <col min="7941" max="7941" width="7.85546875" style="501" customWidth="1"/>
    <col min="7942" max="7942" width="7.7109375" style="501" customWidth="1"/>
    <col min="7943" max="7943" width="12.42578125" style="501" customWidth="1"/>
    <col min="7944" max="7944" width="11.42578125" style="501" customWidth="1"/>
    <col min="7945" max="7945" width="11.5703125" style="501" customWidth="1"/>
    <col min="7946" max="7946" width="12.42578125" style="501" customWidth="1"/>
    <col min="7947" max="7947" width="14.7109375" style="501" customWidth="1"/>
    <col min="7948" max="7948" width="15.85546875" style="501" customWidth="1"/>
    <col min="7949" max="7949" width="13" style="501" customWidth="1"/>
    <col min="7950" max="8192" width="9.140625" style="501"/>
    <col min="8193" max="8193" width="59" style="501" customWidth="1"/>
    <col min="8194" max="8194" width="5.85546875" style="501" customWidth="1"/>
    <col min="8195" max="8195" width="10.28515625" style="501" customWidth="1"/>
    <col min="8196" max="8196" width="12.42578125" style="501" customWidth="1"/>
    <col min="8197" max="8197" width="7.85546875" style="501" customWidth="1"/>
    <col min="8198" max="8198" width="7.7109375" style="501" customWidth="1"/>
    <col min="8199" max="8199" width="12.42578125" style="501" customWidth="1"/>
    <col min="8200" max="8200" width="11.42578125" style="501" customWidth="1"/>
    <col min="8201" max="8201" width="11.5703125" style="501" customWidth="1"/>
    <col min="8202" max="8202" width="12.42578125" style="501" customWidth="1"/>
    <col min="8203" max="8203" width="14.7109375" style="501" customWidth="1"/>
    <col min="8204" max="8204" width="15.85546875" style="501" customWidth="1"/>
    <col min="8205" max="8205" width="13" style="501" customWidth="1"/>
    <col min="8206" max="8448" width="9.140625" style="501"/>
    <col min="8449" max="8449" width="59" style="501" customWidth="1"/>
    <col min="8450" max="8450" width="5.85546875" style="501" customWidth="1"/>
    <col min="8451" max="8451" width="10.28515625" style="501" customWidth="1"/>
    <col min="8452" max="8452" width="12.42578125" style="501" customWidth="1"/>
    <col min="8453" max="8453" width="7.85546875" style="501" customWidth="1"/>
    <col min="8454" max="8454" width="7.7109375" style="501" customWidth="1"/>
    <col min="8455" max="8455" width="12.42578125" style="501" customWidth="1"/>
    <col min="8456" max="8456" width="11.42578125" style="501" customWidth="1"/>
    <col min="8457" max="8457" width="11.5703125" style="501" customWidth="1"/>
    <col min="8458" max="8458" width="12.42578125" style="501" customWidth="1"/>
    <col min="8459" max="8459" width="14.7109375" style="501" customWidth="1"/>
    <col min="8460" max="8460" width="15.85546875" style="501" customWidth="1"/>
    <col min="8461" max="8461" width="13" style="501" customWidth="1"/>
    <col min="8462" max="8704" width="9.140625" style="501"/>
    <col min="8705" max="8705" width="59" style="501" customWidth="1"/>
    <col min="8706" max="8706" width="5.85546875" style="501" customWidth="1"/>
    <col min="8707" max="8707" width="10.28515625" style="501" customWidth="1"/>
    <col min="8708" max="8708" width="12.42578125" style="501" customWidth="1"/>
    <col min="8709" max="8709" width="7.85546875" style="501" customWidth="1"/>
    <col min="8710" max="8710" width="7.7109375" style="501" customWidth="1"/>
    <col min="8711" max="8711" width="12.42578125" style="501" customWidth="1"/>
    <col min="8712" max="8712" width="11.42578125" style="501" customWidth="1"/>
    <col min="8713" max="8713" width="11.5703125" style="501" customWidth="1"/>
    <col min="8714" max="8714" width="12.42578125" style="501" customWidth="1"/>
    <col min="8715" max="8715" width="14.7109375" style="501" customWidth="1"/>
    <col min="8716" max="8716" width="15.85546875" style="501" customWidth="1"/>
    <col min="8717" max="8717" width="13" style="501" customWidth="1"/>
    <col min="8718" max="8960" width="9.140625" style="501"/>
    <col min="8961" max="8961" width="59" style="501" customWidth="1"/>
    <col min="8962" max="8962" width="5.85546875" style="501" customWidth="1"/>
    <col min="8963" max="8963" width="10.28515625" style="501" customWidth="1"/>
    <col min="8964" max="8964" width="12.42578125" style="501" customWidth="1"/>
    <col min="8965" max="8965" width="7.85546875" style="501" customWidth="1"/>
    <col min="8966" max="8966" width="7.7109375" style="501" customWidth="1"/>
    <col min="8967" max="8967" width="12.42578125" style="501" customWidth="1"/>
    <col min="8968" max="8968" width="11.42578125" style="501" customWidth="1"/>
    <col min="8969" max="8969" width="11.5703125" style="501" customWidth="1"/>
    <col min="8970" max="8970" width="12.42578125" style="501" customWidth="1"/>
    <col min="8971" max="8971" width="14.7109375" style="501" customWidth="1"/>
    <col min="8972" max="8972" width="15.85546875" style="501" customWidth="1"/>
    <col min="8973" max="8973" width="13" style="501" customWidth="1"/>
    <col min="8974" max="9216" width="9.140625" style="501"/>
    <col min="9217" max="9217" width="59" style="501" customWidth="1"/>
    <col min="9218" max="9218" width="5.85546875" style="501" customWidth="1"/>
    <col min="9219" max="9219" width="10.28515625" style="501" customWidth="1"/>
    <col min="9220" max="9220" width="12.42578125" style="501" customWidth="1"/>
    <col min="9221" max="9221" width="7.85546875" style="501" customWidth="1"/>
    <col min="9222" max="9222" width="7.7109375" style="501" customWidth="1"/>
    <col min="9223" max="9223" width="12.42578125" style="501" customWidth="1"/>
    <col min="9224" max="9224" width="11.42578125" style="501" customWidth="1"/>
    <col min="9225" max="9225" width="11.5703125" style="501" customWidth="1"/>
    <col min="9226" max="9226" width="12.42578125" style="501" customWidth="1"/>
    <col min="9227" max="9227" width="14.7109375" style="501" customWidth="1"/>
    <col min="9228" max="9228" width="15.85546875" style="501" customWidth="1"/>
    <col min="9229" max="9229" width="13" style="501" customWidth="1"/>
    <col min="9230" max="9472" width="9.140625" style="501"/>
    <col min="9473" max="9473" width="59" style="501" customWidth="1"/>
    <col min="9474" max="9474" width="5.85546875" style="501" customWidth="1"/>
    <col min="9475" max="9475" width="10.28515625" style="501" customWidth="1"/>
    <col min="9476" max="9476" width="12.42578125" style="501" customWidth="1"/>
    <col min="9477" max="9477" width="7.85546875" style="501" customWidth="1"/>
    <col min="9478" max="9478" width="7.7109375" style="501" customWidth="1"/>
    <col min="9479" max="9479" width="12.42578125" style="501" customWidth="1"/>
    <col min="9480" max="9480" width="11.42578125" style="501" customWidth="1"/>
    <col min="9481" max="9481" width="11.5703125" style="501" customWidth="1"/>
    <col min="9482" max="9482" width="12.42578125" style="501" customWidth="1"/>
    <col min="9483" max="9483" width="14.7109375" style="501" customWidth="1"/>
    <col min="9484" max="9484" width="15.85546875" style="501" customWidth="1"/>
    <col min="9485" max="9485" width="13" style="501" customWidth="1"/>
    <col min="9486" max="9728" width="9.140625" style="501"/>
    <col min="9729" max="9729" width="59" style="501" customWidth="1"/>
    <col min="9730" max="9730" width="5.85546875" style="501" customWidth="1"/>
    <col min="9731" max="9731" width="10.28515625" style="501" customWidth="1"/>
    <col min="9732" max="9732" width="12.42578125" style="501" customWidth="1"/>
    <col min="9733" max="9733" width="7.85546875" style="501" customWidth="1"/>
    <col min="9734" max="9734" width="7.7109375" style="501" customWidth="1"/>
    <col min="9735" max="9735" width="12.42578125" style="501" customWidth="1"/>
    <col min="9736" max="9736" width="11.42578125" style="501" customWidth="1"/>
    <col min="9737" max="9737" width="11.5703125" style="501" customWidth="1"/>
    <col min="9738" max="9738" width="12.42578125" style="501" customWidth="1"/>
    <col min="9739" max="9739" width="14.7109375" style="501" customWidth="1"/>
    <col min="9740" max="9740" width="15.85546875" style="501" customWidth="1"/>
    <col min="9741" max="9741" width="13" style="501" customWidth="1"/>
    <col min="9742" max="9984" width="9.140625" style="501"/>
    <col min="9985" max="9985" width="59" style="501" customWidth="1"/>
    <col min="9986" max="9986" width="5.85546875" style="501" customWidth="1"/>
    <col min="9987" max="9987" width="10.28515625" style="501" customWidth="1"/>
    <col min="9988" max="9988" width="12.42578125" style="501" customWidth="1"/>
    <col min="9989" max="9989" width="7.85546875" style="501" customWidth="1"/>
    <col min="9990" max="9990" width="7.7109375" style="501" customWidth="1"/>
    <col min="9991" max="9991" width="12.42578125" style="501" customWidth="1"/>
    <col min="9992" max="9992" width="11.42578125" style="501" customWidth="1"/>
    <col min="9993" max="9993" width="11.5703125" style="501" customWidth="1"/>
    <col min="9994" max="9994" width="12.42578125" style="501" customWidth="1"/>
    <col min="9995" max="9995" width="14.7109375" style="501" customWidth="1"/>
    <col min="9996" max="9996" width="15.85546875" style="501" customWidth="1"/>
    <col min="9997" max="9997" width="13" style="501" customWidth="1"/>
    <col min="9998" max="10240" width="9.140625" style="501"/>
    <col min="10241" max="10241" width="59" style="501" customWidth="1"/>
    <col min="10242" max="10242" width="5.85546875" style="501" customWidth="1"/>
    <col min="10243" max="10243" width="10.28515625" style="501" customWidth="1"/>
    <col min="10244" max="10244" width="12.42578125" style="501" customWidth="1"/>
    <col min="10245" max="10245" width="7.85546875" style="501" customWidth="1"/>
    <col min="10246" max="10246" width="7.7109375" style="501" customWidth="1"/>
    <col min="10247" max="10247" width="12.42578125" style="501" customWidth="1"/>
    <col min="10248" max="10248" width="11.42578125" style="501" customWidth="1"/>
    <col min="10249" max="10249" width="11.5703125" style="501" customWidth="1"/>
    <col min="10250" max="10250" width="12.42578125" style="501" customWidth="1"/>
    <col min="10251" max="10251" width="14.7109375" style="501" customWidth="1"/>
    <col min="10252" max="10252" width="15.85546875" style="501" customWidth="1"/>
    <col min="10253" max="10253" width="13" style="501" customWidth="1"/>
    <col min="10254" max="10496" width="9.140625" style="501"/>
    <col min="10497" max="10497" width="59" style="501" customWidth="1"/>
    <col min="10498" max="10498" width="5.85546875" style="501" customWidth="1"/>
    <col min="10499" max="10499" width="10.28515625" style="501" customWidth="1"/>
    <col min="10500" max="10500" width="12.42578125" style="501" customWidth="1"/>
    <col min="10501" max="10501" width="7.85546875" style="501" customWidth="1"/>
    <col min="10502" max="10502" width="7.7109375" style="501" customWidth="1"/>
    <col min="10503" max="10503" width="12.42578125" style="501" customWidth="1"/>
    <col min="10504" max="10504" width="11.42578125" style="501" customWidth="1"/>
    <col min="10505" max="10505" width="11.5703125" style="501" customWidth="1"/>
    <col min="10506" max="10506" width="12.42578125" style="501" customWidth="1"/>
    <col min="10507" max="10507" width="14.7109375" style="501" customWidth="1"/>
    <col min="10508" max="10508" width="15.85546875" style="501" customWidth="1"/>
    <col min="10509" max="10509" width="13" style="501" customWidth="1"/>
    <col min="10510" max="10752" width="9.140625" style="501"/>
    <col min="10753" max="10753" width="59" style="501" customWidth="1"/>
    <col min="10754" max="10754" width="5.85546875" style="501" customWidth="1"/>
    <col min="10755" max="10755" width="10.28515625" style="501" customWidth="1"/>
    <col min="10756" max="10756" width="12.42578125" style="501" customWidth="1"/>
    <col min="10757" max="10757" width="7.85546875" style="501" customWidth="1"/>
    <col min="10758" max="10758" width="7.7109375" style="501" customWidth="1"/>
    <col min="10759" max="10759" width="12.42578125" style="501" customWidth="1"/>
    <col min="10760" max="10760" width="11.42578125" style="501" customWidth="1"/>
    <col min="10761" max="10761" width="11.5703125" style="501" customWidth="1"/>
    <col min="10762" max="10762" width="12.42578125" style="501" customWidth="1"/>
    <col min="10763" max="10763" width="14.7109375" style="501" customWidth="1"/>
    <col min="10764" max="10764" width="15.85546875" style="501" customWidth="1"/>
    <col min="10765" max="10765" width="13" style="501" customWidth="1"/>
    <col min="10766" max="11008" width="9.140625" style="501"/>
    <col min="11009" max="11009" width="59" style="501" customWidth="1"/>
    <col min="11010" max="11010" width="5.85546875" style="501" customWidth="1"/>
    <col min="11011" max="11011" width="10.28515625" style="501" customWidth="1"/>
    <col min="11012" max="11012" width="12.42578125" style="501" customWidth="1"/>
    <col min="11013" max="11013" width="7.85546875" style="501" customWidth="1"/>
    <col min="11014" max="11014" width="7.7109375" style="501" customWidth="1"/>
    <col min="11015" max="11015" width="12.42578125" style="501" customWidth="1"/>
    <col min="11016" max="11016" width="11.42578125" style="501" customWidth="1"/>
    <col min="11017" max="11017" width="11.5703125" style="501" customWidth="1"/>
    <col min="11018" max="11018" width="12.42578125" style="501" customWidth="1"/>
    <col min="11019" max="11019" width="14.7109375" style="501" customWidth="1"/>
    <col min="11020" max="11020" width="15.85546875" style="501" customWidth="1"/>
    <col min="11021" max="11021" width="13" style="501" customWidth="1"/>
    <col min="11022" max="11264" width="9.140625" style="501"/>
    <col min="11265" max="11265" width="59" style="501" customWidth="1"/>
    <col min="11266" max="11266" width="5.85546875" style="501" customWidth="1"/>
    <col min="11267" max="11267" width="10.28515625" style="501" customWidth="1"/>
    <col min="11268" max="11268" width="12.42578125" style="501" customWidth="1"/>
    <col min="11269" max="11269" width="7.85546875" style="501" customWidth="1"/>
    <col min="11270" max="11270" width="7.7109375" style="501" customWidth="1"/>
    <col min="11271" max="11271" width="12.42578125" style="501" customWidth="1"/>
    <col min="11272" max="11272" width="11.42578125" style="501" customWidth="1"/>
    <col min="11273" max="11273" width="11.5703125" style="501" customWidth="1"/>
    <col min="11274" max="11274" width="12.42578125" style="501" customWidth="1"/>
    <col min="11275" max="11275" width="14.7109375" style="501" customWidth="1"/>
    <col min="11276" max="11276" width="15.85546875" style="501" customWidth="1"/>
    <col min="11277" max="11277" width="13" style="501" customWidth="1"/>
    <col min="11278" max="11520" width="9.140625" style="501"/>
    <col min="11521" max="11521" width="59" style="501" customWidth="1"/>
    <col min="11522" max="11522" width="5.85546875" style="501" customWidth="1"/>
    <col min="11523" max="11523" width="10.28515625" style="501" customWidth="1"/>
    <col min="11524" max="11524" width="12.42578125" style="501" customWidth="1"/>
    <col min="11525" max="11525" width="7.85546875" style="501" customWidth="1"/>
    <col min="11526" max="11526" width="7.7109375" style="501" customWidth="1"/>
    <col min="11527" max="11527" width="12.42578125" style="501" customWidth="1"/>
    <col min="11528" max="11528" width="11.42578125" style="501" customWidth="1"/>
    <col min="11529" max="11529" width="11.5703125" style="501" customWidth="1"/>
    <col min="11530" max="11530" width="12.42578125" style="501" customWidth="1"/>
    <col min="11531" max="11531" width="14.7109375" style="501" customWidth="1"/>
    <col min="11532" max="11532" width="15.85546875" style="501" customWidth="1"/>
    <col min="11533" max="11533" width="13" style="501" customWidth="1"/>
    <col min="11534" max="11776" width="9.140625" style="501"/>
    <col min="11777" max="11777" width="59" style="501" customWidth="1"/>
    <col min="11778" max="11778" width="5.85546875" style="501" customWidth="1"/>
    <col min="11779" max="11779" width="10.28515625" style="501" customWidth="1"/>
    <col min="11780" max="11780" width="12.42578125" style="501" customWidth="1"/>
    <col min="11781" max="11781" width="7.85546875" style="501" customWidth="1"/>
    <col min="11782" max="11782" width="7.7109375" style="501" customWidth="1"/>
    <col min="11783" max="11783" width="12.42578125" style="501" customWidth="1"/>
    <col min="11784" max="11784" width="11.42578125" style="501" customWidth="1"/>
    <col min="11785" max="11785" width="11.5703125" style="501" customWidth="1"/>
    <col min="11786" max="11786" width="12.42578125" style="501" customWidth="1"/>
    <col min="11787" max="11787" width="14.7109375" style="501" customWidth="1"/>
    <col min="11788" max="11788" width="15.85546875" style="501" customWidth="1"/>
    <col min="11789" max="11789" width="13" style="501" customWidth="1"/>
    <col min="11790" max="12032" width="9.140625" style="501"/>
    <col min="12033" max="12033" width="59" style="501" customWidth="1"/>
    <col min="12034" max="12034" width="5.85546875" style="501" customWidth="1"/>
    <col min="12035" max="12035" width="10.28515625" style="501" customWidth="1"/>
    <col min="12036" max="12036" width="12.42578125" style="501" customWidth="1"/>
    <col min="12037" max="12037" width="7.85546875" style="501" customWidth="1"/>
    <col min="12038" max="12038" width="7.7109375" style="501" customWidth="1"/>
    <col min="12039" max="12039" width="12.42578125" style="501" customWidth="1"/>
    <col min="12040" max="12040" width="11.42578125" style="501" customWidth="1"/>
    <col min="12041" max="12041" width="11.5703125" style="501" customWidth="1"/>
    <col min="12042" max="12042" width="12.42578125" style="501" customWidth="1"/>
    <col min="12043" max="12043" width="14.7109375" style="501" customWidth="1"/>
    <col min="12044" max="12044" width="15.85546875" style="501" customWidth="1"/>
    <col min="12045" max="12045" width="13" style="501" customWidth="1"/>
    <col min="12046" max="12288" width="9.140625" style="501"/>
    <col min="12289" max="12289" width="59" style="501" customWidth="1"/>
    <col min="12290" max="12290" width="5.85546875" style="501" customWidth="1"/>
    <col min="12291" max="12291" width="10.28515625" style="501" customWidth="1"/>
    <col min="12292" max="12292" width="12.42578125" style="501" customWidth="1"/>
    <col min="12293" max="12293" width="7.85546875" style="501" customWidth="1"/>
    <col min="12294" max="12294" width="7.7109375" style="501" customWidth="1"/>
    <col min="12295" max="12295" width="12.42578125" style="501" customWidth="1"/>
    <col min="12296" max="12296" width="11.42578125" style="501" customWidth="1"/>
    <col min="12297" max="12297" width="11.5703125" style="501" customWidth="1"/>
    <col min="12298" max="12298" width="12.42578125" style="501" customWidth="1"/>
    <col min="12299" max="12299" width="14.7109375" style="501" customWidth="1"/>
    <col min="12300" max="12300" width="15.85546875" style="501" customWidth="1"/>
    <col min="12301" max="12301" width="13" style="501" customWidth="1"/>
    <col min="12302" max="12544" width="9.140625" style="501"/>
    <col min="12545" max="12545" width="59" style="501" customWidth="1"/>
    <col min="12546" max="12546" width="5.85546875" style="501" customWidth="1"/>
    <col min="12547" max="12547" width="10.28515625" style="501" customWidth="1"/>
    <col min="12548" max="12548" width="12.42578125" style="501" customWidth="1"/>
    <col min="12549" max="12549" width="7.85546875" style="501" customWidth="1"/>
    <col min="12550" max="12550" width="7.7109375" style="501" customWidth="1"/>
    <col min="12551" max="12551" width="12.42578125" style="501" customWidth="1"/>
    <col min="12552" max="12552" width="11.42578125" style="501" customWidth="1"/>
    <col min="12553" max="12553" width="11.5703125" style="501" customWidth="1"/>
    <col min="12554" max="12554" width="12.42578125" style="501" customWidth="1"/>
    <col min="12555" max="12555" width="14.7109375" style="501" customWidth="1"/>
    <col min="12556" max="12556" width="15.85546875" style="501" customWidth="1"/>
    <col min="12557" max="12557" width="13" style="501" customWidth="1"/>
    <col min="12558" max="12800" width="9.140625" style="501"/>
    <col min="12801" max="12801" width="59" style="501" customWidth="1"/>
    <col min="12802" max="12802" width="5.85546875" style="501" customWidth="1"/>
    <col min="12803" max="12803" width="10.28515625" style="501" customWidth="1"/>
    <col min="12804" max="12804" width="12.42578125" style="501" customWidth="1"/>
    <col min="12805" max="12805" width="7.85546875" style="501" customWidth="1"/>
    <col min="12806" max="12806" width="7.7109375" style="501" customWidth="1"/>
    <col min="12807" max="12807" width="12.42578125" style="501" customWidth="1"/>
    <col min="12808" max="12808" width="11.42578125" style="501" customWidth="1"/>
    <col min="12809" max="12809" width="11.5703125" style="501" customWidth="1"/>
    <col min="12810" max="12810" width="12.42578125" style="501" customWidth="1"/>
    <col min="12811" max="12811" width="14.7109375" style="501" customWidth="1"/>
    <col min="12812" max="12812" width="15.85546875" style="501" customWidth="1"/>
    <col min="12813" max="12813" width="13" style="501" customWidth="1"/>
    <col min="12814" max="13056" width="9.140625" style="501"/>
    <col min="13057" max="13057" width="59" style="501" customWidth="1"/>
    <col min="13058" max="13058" width="5.85546875" style="501" customWidth="1"/>
    <col min="13059" max="13059" width="10.28515625" style="501" customWidth="1"/>
    <col min="13060" max="13060" width="12.42578125" style="501" customWidth="1"/>
    <col min="13061" max="13061" width="7.85546875" style="501" customWidth="1"/>
    <col min="13062" max="13062" width="7.7109375" style="501" customWidth="1"/>
    <col min="13063" max="13063" width="12.42578125" style="501" customWidth="1"/>
    <col min="13064" max="13064" width="11.42578125" style="501" customWidth="1"/>
    <col min="13065" max="13065" width="11.5703125" style="501" customWidth="1"/>
    <col min="13066" max="13066" width="12.42578125" style="501" customWidth="1"/>
    <col min="13067" max="13067" width="14.7109375" style="501" customWidth="1"/>
    <col min="13068" max="13068" width="15.85546875" style="501" customWidth="1"/>
    <col min="13069" max="13069" width="13" style="501" customWidth="1"/>
    <col min="13070" max="13312" width="9.140625" style="501"/>
    <col min="13313" max="13313" width="59" style="501" customWidth="1"/>
    <col min="13314" max="13314" width="5.85546875" style="501" customWidth="1"/>
    <col min="13315" max="13315" width="10.28515625" style="501" customWidth="1"/>
    <col min="13316" max="13316" width="12.42578125" style="501" customWidth="1"/>
    <col min="13317" max="13317" width="7.85546875" style="501" customWidth="1"/>
    <col min="13318" max="13318" width="7.7109375" style="501" customWidth="1"/>
    <col min="13319" max="13319" width="12.42578125" style="501" customWidth="1"/>
    <col min="13320" max="13320" width="11.42578125" style="501" customWidth="1"/>
    <col min="13321" max="13321" width="11.5703125" style="501" customWidth="1"/>
    <col min="13322" max="13322" width="12.42578125" style="501" customWidth="1"/>
    <col min="13323" max="13323" width="14.7109375" style="501" customWidth="1"/>
    <col min="13324" max="13324" width="15.85546875" style="501" customWidth="1"/>
    <col min="13325" max="13325" width="13" style="501" customWidth="1"/>
    <col min="13326" max="13568" width="9.140625" style="501"/>
    <col min="13569" max="13569" width="59" style="501" customWidth="1"/>
    <col min="13570" max="13570" width="5.85546875" style="501" customWidth="1"/>
    <col min="13571" max="13571" width="10.28515625" style="501" customWidth="1"/>
    <col min="13572" max="13572" width="12.42578125" style="501" customWidth="1"/>
    <col min="13573" max="13573" width="7.85546875" style="501" customWidth="1"/>
    <col min="13574" max="13574" width="7.7109375" style="501" customWidth="1"/>
    <col min="13575" max="13575" width="12.42578125" style="501" customWidth="1"/>
    <col min="13576" max="13576" width="11.42578125" style="501" customWidth="1"/>
    <col min="13577" max="13577" width="11.5703125" style="501" customWidth="1"/>
    <col min="13578" max="13578" width="12.42578125" style="501" customWidth="1"/>
    <col min="13579" max="13579" width="14.7109375" style="501" customWidth="1"/>
    <col min="13580" max="13580" width="15.85546875" style="501" customWidth="1"/>
    <col min="13581" max="13581" width="13" style="501" customWidth="1"/>
    <col min="13582" max="13824" width="9.140625" style="501"/>
    <col min="13825" max="13825" width="59" style="501" customWidth="1"/>
    <col min="13826" max="13826" width="5.85546875" style="501" customWidth="1"/>
    <col min="13827" max="13827" width="10.28515625" style="501" customWidth="1"/>
    <col min="13828" max="13828" width="12.42578125" style="501" customWidth="1"/>
    <col min="13829" max="13829" width="7.85546875" style="501" customWidth="1"/>
    <col min="13830" max="13830" width="7.7109375" style="501" customWidth="1"/>
    <col min="13831" max="13831" width="12.42578125" style="501" customWidth="1"/>
    <col min="13832" max="13832" width="11.42578125" style="501" customWidth="1"/>
    <col min="13833" max="13833" width="11.5703125" style="501" customWidth="1"/>
    <col min="13834" max="13834" width="12.42578125" style="501" customWidth="1"/>
    <col min="13835" max="13835" width="14.7109375" style="501" customWidth="1"/>
    <col min="13836" max="13836" width="15.85546875" style="501" customWidth="1"/>
    <col min="13837" max="13837" width="13" style="501" customWidth="1"/>
    <col min="13838" max="14080" width="9.140625" style="501"/>
    <col min="14081" max="14081" width="59" style="501" customWidth="1"/>
    <col min="14082" max="14082" width="5.85546875" style="501" customWidth="1"/>
    <col min="14083" max="14083" width="10.28515625" style="501" customWidth="1"/>
    <col min="14084" max="14084" width="12.42578125" style="501" customWidth="1"/>
    <col min="14085" max="14085" width="7.85546875" style="501" customWidth="1"/>
    <col min="14086" max="14086" width="7.7109375" style="501" customWidth="1"/>
    <col min="14087" max="14087" width="12.42578125" style="501" customWidth="1"/>
    <col min="14088" max="14088" width="11.42578125" style="501" customWidth="1"/>
    <col min="14089" max="14089" width="11.5703125" style="501" customWidth="1"/>
    <col min="14090" max="14090" width="12.42578125" style="501" customWidth="1"/>
    <col min="14091" max="14091" width="14.7109375" style="501" customWidth="1"/>
    <col min="14092" max="14092" width="15.85546875" style="501" customWidth="1"/>
    <col min="14093" max="14093" width="13" style="501" customWidth="1"/>
    <col min="14094" max="14336" width="9.140625" style="501"/>
    <col min="14337" max="14337" width="59" style="501" customWidth="1"/>
    <col min="14338" max="14338" width="5.85546875" style="501" customWidth="1"/>
    <col min="14339" max="14339" width="10.28515625" style="501" customWidth="1"/>
    <col min="14340" max="14340" width="12.42578125" style="501" customWidth="1"/>
    <col min="14341" max="14341" width="7.85546875" style="501" customWidth="1"/>
    <col min="14342" max="14342" width="7.7109375" style="501" customWidth="1"/>
    <col min="14343" max="14343" width="12.42578125" style="501" customWidth="1"/>
    <col min="14344" max="14344" width="11.42578125" style="501" customWidth="1"/>
    <col min="14345" max="14345" width="11.5703125" style="501" customWidth="1"/>
    <col min="14346" max="14346" width="12.42578125" style="501" customWidth="1"/>
    <col min="14347" max="14347" width="14.7109375" style="501" customWidth="1"/>
    <col min="14348" max="14348" width="15.85546875" style="501" customWidth="1"/>
    <col min="14349" max="14349" width="13" style="501" customWidth="1"/>
    <col min="14350" max="14592" width="9.140625" style="501"/>
    <col min="14593" max="14593" width="59" style="501" customWidth="1"/>
    <col min="14594" max="14594" width="5.85546875" style="501" customWidth="1"/>
    <col min="14595" max="14595" width="10.28515625" style="501" customWidth="1"/>
    <col min="14596" max="14596" width="12.42578125" style="501" customWidth="1"/>
    <col min="14597" max="14597" width="7.85546875" style="501" customWidth="1"/>
    <col min="14598" max="14598" width="7.7109375" style="501" customWidth="1"/>
    <col min="14599" max="14599" width="12.42578125" style="501" customWidth="1"/>
    <col min="14600" max="14600" width="11.42578125" style="501" customWidth="1"/>
    <col min="14601" max="14601" width="11.5703125" style="501" customWidth="1"/>
    <col min="14602" max="14602" width="12.42578125" style="501" customWidth="1"/>
    <col min="14603" max="14603" width="14.7109375" style="501" customWidth="1"/>
    <col min="14604" max="14604" width="15.85546875" style="501" customWidth="1"/>
    <col min="14605" max="14605" width="13" style="501" customWidth="1"/>
    <col min="14606" max="14848" width="9.140625" style="501"/>
    <col min="14849" max="14849" width="59" style="501" customWidth="1"/>
    <col min="14850" max="14850" width="5.85546875" style="501" customWidth="1"/>
    <col min="14851" max="14851" width="10.28515625" style="501" customWidth="1"/>
    <col min="14852" max="14852" width="12.42578125" style="501" customWidth="1"/>
    <col min="14853" max="14853" width="7.85546875" style="501" customWidth="1"/>
    <col min="14854" max="14854" width="7.7109375" style="501" customWidth="1"/>
    <col min="14855" max="14855" width="12.42578125" style="501" customWidth="1"/>
    <col min="14856" max="14856" width="11.42578125" style="501" customWidth="1"/>
    <col min="14857" max="14857" width="11.5703125" style="501" customWidth="1"/>
    <col min="14858" max="14858" width="12.42578125" style="501" customWidth="1"/>
    <col min="14859" max="14859" width="14.7109375" style="501" customWidth="1"/>
    <col min="14860" max="14860" width="15.85546875" style="501" customWidth="1"/>
    <col min="14861" max="14861" width="13" style="501" customWidth="1"/>
    <col min="14862" max="15104" width="9.140625" style="501"/>
    <col min="15105" max="15105" width="59" style="501" customWidth="1"/>
    <col min="15106" max="15106" width="5.85546875" style="501" customWidth="1"/>
    <col min="15107" max="15107" width="10.28515625" style="501" customWidth="1"/>
    <col min="15108" max="15108" width="12.42578125" style="501" customWidth="1"/>
    <col min="15109" max="15109" width="7.85546875" style="501" customWidth="1"/>
    <col min="15110" max="15110" width="7.7109375" style="501" customWidth="1"/>
    <col min="15111" max="15111" width="12.42578125" style="501" customWidth="1"/>
    <col min="15112" max="15112" width="11.42578125" style="501" customWidth="1"/>
    <col min="15113" max="15113" width="11.5703125" style="501" customWidth="1"/>
    <col min="15114" max="15114" width="12.42578125" style="501" customWidth="1"/>
    <col min="15115" max="15115" width="14.7109375" style="501" customWidth="1"/>
    <col min="15116" max="15116" width="15.85546875" style="501" customWidth="1"/>
    <col min="15117" max="15117" width="13" style="501" customWidth="1"/>
    <col min="15118" max="15360" width="9.140625" style="501"/>
    <col min="15361" max="15361" width="59" style="501" customWidth="1"/>
    <col min="15362" max="15362" width="5.85546875" style="501" customWidth="1"/>
    <col min="15363" max="15363" width="10.28515625" style="501" customWidth="1"/>
    <col min="15364" max="15364" width="12.42578125" style="501" customWidth="1"/>
    <col min="15365" max="15365" width="7.85546875" style="501" customWidth="1"/>
    <col min="15366" max="15366" width="7.7109375" style="501" customWidth="1"/>
    <col min="15367" max="15367" width="12.42578125" style="501" customWidth="1"/>
    <col min="15368" max="15368" width="11.42578125" style="501" customWidth="1"/>
    <col min="15369" max="15369" width="11.5703125" style="501" customWidth="1"/>
    <col min="15370" max="15370" width="12.42578125" style="501" customWidth="1"/>
    <col min="15371" max="15371" width="14.7109375" style="501" customWidth="1"/>
    <col min="15372" max="15372" width="15.85546875" style="501" customWidth="1"/>
    <col min="15373" max="15373" width="13" style="501" customWidth="1"/>
    <col min="15374" max="15616" width="9.140625" style="501"/>
    <col min="15617" max="15617" width="59" style="501" customWidth="1"/>
    <col min="15618" max="15618" width="5.85546875" style="501" customWidth="1"/>
    <col min="15619" max="15619" width="10.28515625" style="501" customWidth="1"/>
    <col min="15620" max="15620" width="12.42578125" style="501" customWidth="1"/>
    <col min="15621" max="15621" width="7.85546875" style="501" customWidth="1"/>
    <col min="15622" max="15622" width="7.7109375" style="501" customWidth="1"/>
    <col min="15623" max="15623" width="12.42578125" style="501" customWidth="1"/>
    <col min="15624" max="15624" width="11.42578125" style="501" customWidth="1"/>
    <col min="15625" max="15625" width="11.5703125" style="501" customWidth="1"/>
    <col min="15626" max="15626" width="12.42578125" style="501" customWidth="1"/>
    <col min="15627" max="15627" width="14.7109375" style="501" customWidth="1"/>
    <col min="15628" max="15628" width="15.85546875" style="501" customWidth="1"/>
    <col min="15629" max="15629" width="13" style="501" customWidth="1"/>
    <col min="15630" max="15872" width="9.140625" style="501"/>
    <col min="15873" max="15873" width="59" style="501" customWidth="1"/>
    <col min="15874" max="15874" width="5.85546875" style="501" customWidth="1"/>
    <col min="15875" max="15875" width="10.28515625" style="501" customWidth="1"/>
    <col min="15876" max="15876" width="12.42578125" style="501" customWidth="1"/>
    <col min="15877" max="15877" width="7.85546875" style="501" customWidth="1"/>
    <col min="15878" max="15878" width="7.7109375" style="501" customWidth="1"/>
    <col min="15879" max="15879" width="12.42578125" style="501" customWidth="1"/>
    <col min="15880" max="15880" width="11.42578125" style="501" customWidth="1"/>
    <col min="15881" max="15881" width="11.5703125" style="501" customWidth="1"/>
    <col min="15882" max="15882" width="12.42578125" style="501" customWidth="1"/>
    <col min="15883" max="15883" width="14.7109375" style="501" customWidth="1"/>
    <col min="15884" max="15884" width="15.85546875" style="501" customWidth="1"/>
    <col min="15885" max="15885" width="13" style="501" customWidth="1"/>
    <col min="15886" max="16128" width="9.140625" style="501"/>
    <col min="16129" max="16129" width="59" style="501" customWidth="1"/>
    <col min="16130" max="16130" width="5.85546875" style="501" customWidth="1"/>
    <col min="16131" max="16131" width="10.28515625" style="501" customWidth="1"/>
    <col min="16132" max="16132" width="12.42578125" style="501" customWidth="1"/>
    <col min="16133" max="16133" width="7.85546875" style="501" customWidth="1"/>
    <col min="16134" max="16134" width="7.7109375" style="501" customWidth="1"/>
    <col min="16135" max="16135" width="12.42578125" style="501" customWidth="1"/>
    <col min="16136" max="16136" width="11.42578125" style="501" customWidth="1"/>
    <col min="16137" max="16137" width="11.5703125" style="501" customWidth="1"/>
    <col min="16138" max="16138" width="12.42578125" style="501" customWidth="1"/>
    <col min="16139" max="16139" width="14.7109375" style="501" customWidth="1"/>
    <col min="16140" max="16140" width="15.85546875" style="501" customWidth="1"/>
    <col min="16141" max="16141" width="13" style="501" customWidth="1"/>
    <col min="16142" max="16384" width="9.140625" style="501"/>
  </cols>
  <sheetData>
    <row r="1" spans="1:118" s="500" customFormat="1" ht="19.149999999999999" customHeight="1">
      <c r="A1" s="5632" t="s">
        <v>363</v>
      </c>
      <c r="B1" s="5632"/>
      <c r="C1" s="5632"/>
      <c r="D1" s="5632"/>
      <c r="E1" s="5632"/>
      <c r="F1" s="5632"/>
      <c r="G1" s="5632"/>
      <c r="H1" s="5632"/>
      <c r="I1" s="5632"/>
      <c r="J1" s="5632"/>
      <c r="K1" s="5632"/>
      <c r="L1" s="5632"/>
      <c r="M1" s="5632"/>
      <c r="N1" s="1567"/>
      <c r="O1" s="1567"/>
      <c r="P1" s="156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07"/>
      <c r="AP1" s="507"/>
      <c r="AQ1" s="507"/>
      <c r="AR1" s="507"/>
      <c r="AS1" s="507"/>
      <c r="AT1" s="507"/>
      <c r="AU1" s="507"/>
      <c r="AV1" s="507"/>
      <c r="AW1" s="507"/>
      <c r="AX1" s="507"/>
      <c r="AY1" s="507"/>
      <c r="AZ1" s="507"/>
      <c r="BA1" s="507"/>
      <c r="BB1" s="507"/>
      <c r="BC1" s="507"/>
      <c r="BD1" s="507"/>
      <c r="BE1" s="507"/>
      <c r="BF1" s="507"/>
      <c r="BG1" s="507"/>
      <c r="BH1" s="507"/>
      <c r="BI1" s="507"/>
      <c r="BJ1" s="507"/>
      <c r="BK1" s="507"/>
      <c r="BL1" s="507"/>
      <c r="BM1" s="507"/>
      <c r="BN1" s="507"/>
      <c r="BO1" s="507"/>
      <c r="BP1" s="507"/>
      <c r="BQ1" s="507"/>
      <c r="BR1" s="507"/>
      <c r="BS1" s="507"/>
      <c r="BT1" s="507"/>
      <c r="BU1" s="507"/>
      <c r="BV1" s="507"/>
      <c r="BW1" s="507"/>
      <c r="BX1" s="507"/>
      <c r="BY1" s="507"/>
      <c r="BZ1" s="507"/>
      <c r="CA1" s="507"/>
      <c r="CB1" s="507"/>
      <c r="CC1" s="507"/>
      <c r="CD1" s="507"/>
      <c r="CE1" s="507"/>
      <c r="CF1" s="507"/>
      <c r="CG1" s="507"/>
      <c r="CH1" s="507"/>
      <c r="CI1" s="507"/>
      <c r="CJ1" s="507"/>
      <c r="CK1" s="507"/>
      <c r="CL1" s="507"/>
      <c r="CM1" s="507"/>
      <c r="CN1" s="507"/>
      <c r="CO1" s="507"/>
      <c r="CP1" s="507"/>
      <c r="CQ1" s="507"/>
      <c r="CR1" s="507"/>
      <c r="CS1" s="507"/>
      <c r="CT1" s="507"/>
      <c r="CU1" s="507"/>
      <c r="CV1" s="507"/>
      <c r="CW1" s="507"/>
      <c r="CX1" s="507"/>
      <c r="CY1" s="507"/>
      <c r="CZ1" s="507"/>
      <c r="DA1" s="507"/>
      <c r="DB1" s="507"/>
      <c r="DC1" s="507"/>
      <c r="DD1" s="507"/>
      <c r="DE1" s="507"/>
      <c r="DF1" s="507"/>
      <c r="DG1" s="507"/>
      <c r="DH1" s="507"/>
      <c r="DI1" s="507"/>
      <c r="DJ1" s="507"/>
      <c r="DK1" s="507"/>
      <c r="DL1" s="507"/>
      <c r="DM1" s="507"/>
      <c r="DN1" s="507"/>
    </row>
    <row r="2" spans="1:118" s="500" customFormat="1" ht="16.5" thickBot="1">
      <c r="A2" s="5633" t="s">
        <v>404</v>
      </c>
      <c r="B2" s="5634"/>
      <c r="C2" s="5634"/>
      <c r="D2" s="5634"/>
      <c r="E2" s="5634"/>
      <c r="F2" s="5634"/>
      <c r="G2" s="5634"/>
      <c r="H2" s="5634"/>
      <c r="I2" s="5634"/>
      <c r="J2" s="5634"/>
      <c r="K2" s="5635"/>
      <c r="L2" s="5635"/>
      <c r="M2" s="5636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507"/>
      <c r="AO2" s="507"/>
      <c r="AP2" s="507"/>
      <c r="AQ2" s="507"/>
      <c r="AR2" s="507"/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07"/>
      <c r="BD2" s="507"/>
      <c r="BE2" s="507"/>
      <c r="BF2" s="507"/>
      <c r="BG2" s="507"/>
      <c r="BH2" s="507"/>
      <c r="BI2" s="507"/>
      <c r="BJ2" s="507"/>
      <c r="BK2" s="507"/>
      <c r="BL2" s="507"/>
      <c r="BM2" s="507"/>
      <c r="BN2" s="507"/>
      <c r="BO2" s="507"/>
      <c r="BP2" s="507"/>
      <c r="BQ2" s="507"/>
      <c r="BR2" s="507"/>
      <c r="BS2" s="507"/>
      <c r="BT2" s="507"/>
      <c r="BU2" s="507"/>
      <c r="BV2" s="507"/>
      <c r="BW2" s="507"/>
      <c r="BX2" s="507"/>
      <c r="BY2" s="507"/>
      <c r="BZ2" s="507"/>
      <c r="CA2" s="507"/>
      <c r="CB2" s="507"/>
      <c r="CC2" s="507"/>
      <c r="CD2" s="507"/>
      <c r="CE2" s="507"/>
      <c r="CF2" s="507"/>
      <c r="CG2" s="507"/>
      <c r="CH2" s="507"/>
      <c r="CI2" s="507"/>
      <c r="CJ2" s="507"/>
      <c r="CK2" s="507"/>
      <c r="CL2" s="507"/>
      <c r="CM2" s="507"/>
      <c r="CN2" s="507"/>
      <c r="CO2" s="507"/>
      <c r="CP2" s="507"/>
      <c r="CQ2" s="507"/>
      <c r="CR2" s="507"/>
      <c r="CS2" s="507"/>
      <c r="CT2" s="507"/>
      <c r="CU2" s="507"/>
      <c r="CV2" s="507"/>
      <c r="CW2" s="507"/>
      <c r="CX2" s="507"/>
      <c r="CY2" s="507"/>
      <c r="CZ2" s="507"/>
      <c r="DA2" s="507"/>
      <c r="DB2" s="507"/>
      <c r="DC2" s="507"/>
      <c r="DD2" s="507"/>
      <c r="DE2" s="507"/>
      <c r="DF2" s="507"/>
      <c r="DG2" s="507"/>
      <c r="DH2" s="507"/>
      <c r="DI2" s="507"/>
      <c r="DJ2" s="507"/>
      <c r="DK2" s="507"/>
      <c r="DL2" s="507"/>
      <c r="DM2" s="507"/>
      <c r="DN2" s="507"/>
    </row>
    <row r="3" spans="1:118" s="500" customFormat="1" ht="16.149999999999999" customHeight="1" thickBot="1">
      <c r="A3" s="5642" t="s">
        <v>1</v>
      </c>
      <c r="B3" s="5657" t="s">
        <v>48</v>
      </c>
      <c r="C3" s="5658"/>
      <c r="D3" s="5658"/>
      <c r="E3" s="5659" t="s">
        <v>49</v>
      </c>
      <c r="F3" s="5660"/>
      <c r="G3" s="5660"/>
      <c r="H3" s="5659" t="s">
        <v>88</v>
      </c>
      <c r="I3" s="5660"/>
      <c r="J3" s="5661"/>
      <c r="K3" s="4187"/>
      <c r="L3" s="4187"/>
      <c r="M3" s="4188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  <c r="AP3" s="507"/>
      <c r="AQ3" s="507"/>
      <c r="AR3" s="507"/>
      <c r="AS3" s="507"/>
      <c r="AT3" s="507"/>
      <c r="AU3" s="507"/>
      <c r="AV3" s="507"/>
      <c r="AW3" s="507"/>
      <c r="AX3" s="507"/>
      <c r="AY3" s="507"/>
      <c r="AZ3" s="507"/>
      <c r="BA3" s="507"/>
      <c r="BB3" s="507"/>
      <c r="BC3" s="507"/>
      <c r="BD3" s="507"/>
      <c r="BE3" s="507"/>
      <c r="BF3" s="507"/>
      <c r="BG3" s="507"/>
      <c r="BH3" s="507"/>
      <c r="BI3" s="507"/>
      <c r="BJ3" s="507"/>
      <c r="BK3" s="507"/>
      <c r="BL3" s="507"/>
      <c r="BM3" s="507"/>
      <c r="BN3" s="507"/>
      <c r="BO3" s="507"/>
      <c r="BP3" s="507"/>
      <c r="BQ3" s="507"/>
      <c r="BR3" s="507"/>
      <c r="BS3" s="507"/>
      <c r="BT3" s="507"/>
      <c r="BU3" s="507"/>
      <c r="BV3" s="507"/>
      <c r="BW3" s="507"/>
      <c r="BX3" s="507"/>
      <c r="BY3" s="507"/>
      <c r="BZ3" s="507"/>
      <c r="CA3" s="507"/>
      <c r="CB3" s="507"/>
      <c r="CC3" s="507"/>
      <c r="CD3" s="507"/>
      <c r="CE3" s="507"/>
      <c r="CF3" s="507"/>
      <c r="CG3" s="507"/>
      <c r="CH3" s="507"/>
      <c r="CI3" s="507"/>
      <c r="CJ3" s="507"/>
      <c r="CK3" s="507"/>
      <c r="CL3" s="507"/>
      <c r="CM3" s="507"/>
      <c r="CN3" s="507"/>
      <c r="CO3" s="507"/>
      <c r="CP3" s="507"/>
      <c r="CQ3" s="507"/>
      <c r="CR3" s="507"/>
      <c r="CS3" s="507"/>
      <c r="CT3" s="507"/>
      <c r="CU3" s="507"/>
      <c r="CV3" s="507"/>
      <c r="CW3" s="507"/>
      <c r="CX3" s="507"/>
      <c r="CY3" s="507"/>
      <c r="CZ3" s="507"/>
      <c r="DA3" s="507"/>
      <c r="DB3" s="507"/>
      <c r="DC3" s="507"/>
      <c r="DD3" s="507"/>
      <c r="DE3" s="507"/>
      <c r="DF3" s="507"/>
      <c r="DG3" s="507"/>
      <c r="DH3" s="507"/>
      <c r="DI3" s="507"/>
      <c r="DJ3" s="507"/>
      <c r="DK3" s="507"/>
      <c r="DL3" s="507"/>
      <c r="DM3" s="507"/>
      <c r="DN3" s="507"/>
    </row>
    <row r="4" spans="1:118" s="500" customFormat="1" ht="11.45" customHeight="1">
      <c r="A4" s="5643"/>
      <c r="B4" s="5649">
        <v>1</v>
      </c>
      <c r="C4" s="5645"/>
      <c r="D4" s="5645"/>
      <c r="E4" s="5650">
        <v>2</v>
      </c>
      <c r="F4" s="5651"/>
      <c r="G4" s="5651"/>
      <c r="H4" s="5650">
        <v>3</v>
      </c>
      <c r="I4" s="5651"/>
      <c r="J4" s="5652"/>
      <c r="K4" s="5645" t="s">
        <v>78</v>
      </c>
      <c r="L4" s="5645"/>
      <c r="M4" s="5646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507"/>
      <c r="AP4" s="507"/>
      <c r="AQ4" s="507"/>
      <c r="AR4" s="507"/>
      <c r="AS4" s="507"/>
      <c r="AT4" s="507"/>
      <c r="AU4" s="507"/>
      <c r="AV4" s="507"/>
      <c r="AW4" s="507"/>
      <c r="AX4" s="507"/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507"/>
      <c r="BK4" s="507"/>
      <c r="BL4" s="507"/>
      <c r="BM4" s="507"/>
      <c r="BN4" s="507"/>
      <c r="BO4" s="507"/>
      <c r="BP4" s="507"/>
      <c r="BQ4" s="507"/>
      <c r="BR4" s="507"/>
      <c r="BS4" s="507"/>
      <c r="BT4" s="507"/>
      <c r="BU4" s="507"/>
      <c r="BV4" s="507"/>
      <c r="BW4" s="507"/>
      <c r="BX4" s="507"/>
      <c r="BY4" s="507"/>
      <c r="BZ4" s="507"/>
      <c r="CA4" s="507"/>
      <c r="CB4" s="507"/>
      <c r="CC4" s="507"/>
      <c r="CD4" s="507"/>
      <c r="CE4" s="507"/>
      <c r="CF4" s="507"/>
      <c r="CG4" s="507"/>
      <c r="CH4" s="507"/>
      <c r="CI4" s="507"/>
      <c r="CJ4" s="507"/>
      <c r="CK4" s="507"/>
      <c r="CL4" s="507"/>
      <c r="CM4" s="507"/>
      <c r="CN4" s="507"/>
      <c r="CO4" s="507"/>
      <c r="CP4" s="507"/>
      <c r="CQ4" s="507"/>
      <c r="CR4" s="507"/>
      <c r="CS4" s="507"/>
      <c r="CT4" s="507"/>
      <c r="CU4" s="507"/>
      <c r="CV4" s="507"/>
      <c r="CW4" s="507"/>
      <c r="CX4" s="507"/>
      <c r="CY4" s="507"/>
      <c r="CZ4" s="507"/>
      <c r="DA4" s="507"/>
      <c r="DB4" s="507"/>
      <c r="DC4" s="507"/>
      <c r="DD4" s="507"/>
      <c r="DE4" s="507"/>
      <c r="DF4" s="507"/>
      <c r="DG4" s="507"/>
      <c r="DH4" s="507"/>
      <c r="DI4" s="507"/>
      <c r="DJ4" s="507"/>
      <c r="DK4" s="507"/>
      <c r="DL4" s="507"/>
      <c r="DM4" s="507"/>
      <c r="DN4" s="507"/>
    </row>
    <row r="5" spans="1:118" s="500" customFormat="1" ht="12" customHeight="1">
      <c r="A5" s="5643"/>
      <c r="B5" s="5653" t="s">
        <v>79</v>
      </c>
      <c r="C5" s="5653"/>
      <c r="D5" s="5653"/>
      <c r="E5" s="5654" t="s">
        <v>79</v>
      </c>
      <c r="F5" s="5655"/>
      <c r="G5" s="5655"/>
      <c r="H5" s="5654" t="s">
        <v>79</v>
      </c>
      <c r="I5" s="5655"/>
      <c r="J5" s="5656"/>
      <c r="K5" s="5647"/>
      <c r="L5" s="5647"/>
      <c r="M5" s="5648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7"/>
      <c r="BC5" s="507"/>
      <c r="BD5" s="507"/>
      <c r="BE5" s="507"/>
      <c r="BF5" s="507"/>
      <c r="BG5" s="507"/>
      <c r="BH5" s="507"/>
      <c r="BI5" s="507"/>
      <c r="BJ5" s="507"/>
      <c r="BK5" s="507"/>
      <c r="BL5" s="507"/>
      <c r="BM5" s="507"/>
      <c r="BN5" s="507"/>
      <c r="BO5" s="507"/>
      <c r="BP5" s="507"/>
      <c r="BQ5" s="507"/>
      <c r="BR5" s="507"/>
      <c r="BS5" s="507"/>
      <c r="BT5" s="507"/>
      <c r="BU5" s="507"/>
      <c r="BV5" s="507"/>
      <c r="BW5" s="507"/>
      <c r="BX5" s="507"/>
      <c r="BY5" s="507"/>
      <c r="BZ5" s="507"/>
      <c r="CA5" s="507"/>
      <c r="CB5" s="507"/>
      <c r="CC5" s="507"/>
      <c r="CD5" s="507"/>
      <c r="CE5" s="507"/>
      <c r="CF5" s="507"/>
      <c r="CG5" s="507"/>
      <c r="CH5" s="507"/>
      <c r="CI5" s="507"/>
      <c r="CJ5" s="507"/>
      <c r="CK5" s="507"/>
      <c r="CL5" s="507"/>
      <c r="CM5" s="507"/>
      <c r="CN5" s="507"/>
      <c r="CO5" s="507"/>
      <c r="CP5" s="507"/>
      <c r="CQ5" s="507"/>
      <c r="CR5" s="507"/>
      <c r="CS5" s="507"/>
      <c r="CT5" s="507"/>
      <c r="CU5" s="507"/>
      <c r="CV5" s="507"/>
      <c r="CW5" s="507"/>
      <c r="CX5" s="507"/>
      <c r="CY5" s="507"/>
      <c r="CZ5" s="507"/>
      <c r="DA5" s="507"/>
      <c r="DB5" s="507"/>
      <c r="DC5" s="507"/>
      <c r="DD5" s="507"/>
      <c r="DE5" s="507"/>
      <c r="DF5" s="507"/>
      <c r="DG5" s="507"/>
      <c r="DH5" s="507"/>
      <c r="DI5" s="507"/>
      <c r="DJ5" s="507"/>
      <c r="DK5" s="507"/>
      <c r="DL5" s="507"/>
      <c r="DM5" s="507"/>
      <c r="DN5" s="507"/>
    </row>
    <row r="6" spans="1:118" s="500" customFormat="1" ht="34.5" customHeight="1">
      <c r="A6" s="5644"/>
      <c r="B6" s="1592" t="s">
        <v>7</v>
      </c>
      <c r="C6" s="1593" t="s">
        <v>51</v>
      </c>
      <c r="D6" s="4229" t="s">
        <v>9</v>
      </c>
      <c r="E6" s="1592" t="s">
        <v>7</v>
      </c>
      <c r="F6" s="1593" t="s">
        <v>51</v>
      </c>
      <c r="G6" s="4229" t="s">
        <v>9</v>
      </c>
      <c r="H6" s="1592" t="s">
        <v>7</v>
      </c>
      <c r="I6" s="1593" t="s">
        <v>51</v>
      </c>
      <c r="J6" s="4189" t="s">
        <v>9</v>
      </c>
      <c r="K6" s="4239" t="s">
        <v>7</v>
      </c>
      <c r="L6" s="1593" t="s">
        <v>51</v>
      </c>
      <c r="M6" s="4189" t="s">
        <v>9</v>
      </c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D6" s="507"/>
      <c r="AE6" s="507"/>
      <c r="AF6" s="507"/>
      <c r="AG6" s="507"/>
      <c r="AH6" s="507"/>
      <c r="AI6" s="507"/>
      <c r="AJ6" s="507"/>
      <c r="AK6" s="507"/>
      <c r="AL6" s="507"/>
      <c r="AM6" s="507"/>
      <c r="AN6" s="507"/>
      <c r="AO6" s="507"/>
      <c r="AP6" s="507"/>
      <c r="AQ6" s="507"/>
      <c r="AR6" s="507"/>
      <c r="AS6" s="507"/>
      <c r="AT6" s="507"/>
      <c r="AU6" s="507"/>
      <c r="AV6" s="507"/>
      <c r="AW6" s="507"/>
      <c r="AX6" s="507"/>
      <c r="AY6" s="507"/>
      <c r="AZ6" s="507"/>
      <c r="BA6" s="507"/>
      <c r="BB6" s="507"/>
      <c r="BC6" s="507"/>
      <c r="BD6" s="507"/>
      <c r="BE6" s="507"/>
      <c r="BF6" s="507"/>
      <c r="BG6" s="507"/>
      <c r="BH6" s="507"/>
      <c r="BI6" s="507"/>
      <c r="BJ6" s="507"/>
      <c r="BK6" s="507"/>
      <c r="BL6" s="507"/>
      <c r="BM6" s="507"/>
      <c r="BN6" s="507"/>
      <c r="BO6" s="507"/>
      <c r="BP6" s="507"/>
      <c r="BQ6" s="507"/>
      <c r="BR6" s="507"/>
      <c r="BS6" s="507"/>
      <c r="BT6" s="507"/>
      <c r="BU6" s="507"/>
      <c r="BV6" s="507"/>
      <c r="BW6" s="507"/>
      <c r="BX6" s="507"/>
      <c r="BY6" s="507"/>
      <c r="BZ6" s="507"/>
      <c r="CA6" s="507"/>
      <c r="CB6" s="507"/>
      <c r="CC6" s="507"/>
      <c r="CD6" s="507"/>
      <c r="CE6" s="507"/>
      <c r="CF6" s="507"/>
      <c r="CG6" s="507"/>
      <c r="CH6" s="507"/>
      <c r="CI6" s="507"/>
      <c r="CJ6" s="507"/>
      <c r="CK6" s="507"/>
      <c r="CL6" s="507"/>
      <c r="CM6" s="507"/>
      <c r="CN6" s="507"/>
      <c r="CO6" s="507"/>
      <c r="CP6" s="507"/>
      <c r="CQ6" s="507"/>
      <c r="CR6" s="507"/>
      <c r="CS6" s="507"/>
      <c r="CT6" s="507"/>
      <c r="CU6" s="507"/>
      <c r="CV6" s="507"/>
      <c r="CW6" s="507"/>
      <c r="CX6" s="507"/>
      <c r="CY6" s="507"/>
      <c r="CZ6" s="507"/>
      <c r="DA6" s="507"/>
      <c r="DB6" s="507"/>
      <c r="DC6" s="507"/>
      <c r="DD6" s="507"/>
      <c r="DE6" s="507"/>
      <c r="DF6" s="507"/>
      <c r="DG6" s="507"/>
      <c r="DH6" s="507"/>
      <c r="DI6" s="507"/>
      <c r="DJ6" s="507"/>
      <c r="DK6" s="507"/>
      <c r="DL6" s="507"/>
      <c r="DM6" s="507"/>
      <c r="DN6" s="507"/>
    </row>
    <row r="7" spans="1:118" s="500" customFormat="1" ht="19.5" customHeight="1">
      <c r="A7" s="4079" t="s">
        <v>52</v>
      </c>
      <c r="B7" s="4190"/>
      <c r="C7" s="4191"/>
      <c r="D7" s="4230"/>
      <c r="E7" s="4132"/>
      <c r="F7" s="1594"/>
      <c r="G7" s="1595"/>
      <c r="H7" s="4247"/>
      <c r="I7" s="4083"/>
      <c r="J7" s="4192"/>
      <c r="K7" s="4082"/>
      <c r="L7" s="4083"/>
      <c r="M7" s="1596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7"/>
      <c r="AI7" s="507"/>
      <c r="AJ7" s="507"/>
      <c r="AK7" s="507"/>
      <c r="AL7" s="507"/>
      <c r="AM7" s="507"/>
      <c r="AN7" s="507"/>
      <c r="AO7" s="507"/>
      <c r="AP7" s="507"/>
      <c r="AQ7" s="507"/>
      <c r="AR7" s="507"/>
      <c r="AS7" s="507"/>
      <c r="AT7" s="507"/>
      <c r="AU7" s="507"/>
      <c r="AV7" s="507"/>
      <c r="AW7" s="507"/>
      <c r="AX7" s="507"/>
      <c r="AY7" s="507"/>
      <c r="AZ7" s="507"/>
      <c r="BA7" s="507"/>
      <c r="BB7" s="507"/>
      <c r="BC7" s="507"/>
      <c r="BD7" s="507"/>
      <c r="BE7" s="507"/>
      <c r="BF7" s="507"/>
      <c r="BG7" s="507"/>
      <c r="BH7" s="507"/>
      <c r="BI7" s="507"/>
      <c r="BJ7" s="507"/>
      <c r="BK7" s="507"/>
      <c r="BL7" s="507"/>
      <c r="BM7" s="507"/>
      <c r="BN7" s="507"/>
      <c r="BO7" s="507"/>
      <c r="BP7" s="507"/>
      <c r="BQ7" s="507"/>
      <c r="BR7" s="507"/>
      <c r="BS7" s="507"/>
      <c r="BT7" s="507"/>
      <c r="BU7" s="507"/>
      <c r="BV7" s="507"/>
      <c r="BW7" s="507"/>
      <c r="BX7" s="507"/>
      <c r="BY7" s="507"/>
      <c r="BZ7" s="507"/>
      <c r="CA7" s="507"/>
      <c r="CB7" s="507"/>
      <c r="CC7" s="507"/>
      <c r="CD7" s="507"/>
      <c r="CE7" s="507"/>
      <c r="CF7" s="507"/>
      <c r="CG7" s="507"/>
      <c r="CH7" s="507"/>
      <c r="CI7" s="507"/>
      <c r="CJ7" s="507"/>
      <c r="CK7" s="507"/>
      <c r="CL7" s="507"/>
      <c r="CM7" s="507"/>
      <c r="CN7" s="507"/>
      <c r="CO7" s="507"/>
      <c r="CP7" s="507"/>
      <c r="CQ7" s="507"/>
      <c r="CR7" s="507"/>
      <c r="CS7" s="507"/>
      <c r="CT7" s="507"/>
      <c r="CU7" s="507"/>
      <c r="CV7" s="507"/>
      <c r="CW7" s="507"/>
      <c r="CX7" s="507"/>
      <c r="CY7" s="507"/>
      <c r="CZ7" s="507"/>
      <c r="DA7" s="507"/>
      <c r="DB7" s="507"/>
      <c r="DC7" s="507"/>
      <c r="DD7" s="507"/>
      <c r="DE7" s="507"/>
      <c r="DF7" s="507"/>
      <c r="DG7" s="507"/>
      <c r="DH7" s="507"/>
      <c r="DI7" s="507"/>
      <c r="DJ7" s="507"/>
      <c r="DK7" s="507"/>
      <c r="DL7" s="507"/>
      <c r="DM7" s="507"/>
      <c r="DN7" s="507"/>
    </row>
    <row r="8" spans="1:118" s="500" customFormat="1" ht="15.75">
      <c r="A8" s="4084" t="s">
        <v>80</v>
      </c>
      <c r="B8" s="1597">
        <f t="shared" ref="B8:H15" si="0">B19+B29</f>
        <v>17</v>
      </c>
      <c r="C8" s="1598">
        <f t="shared" si="0"/>
        <v>0</v>
      </c>
      <c r="D8" s="4231">
        <f>D19+D29</f>
        <v>17</v>
      </c>
      <c r="E8" s="1604">
        <f>E19+E29</f>
        <v>13</v>
      </c>
      <c r="F8" s="1599">
        <f t="shared" si="0"/>
        <v>0</v>
      </c>
      <c r="G8" s="4231">
        <f>G19+G29</f>
        <v>13</v>
      </c>
      <c r="H8" s="1604">
        <f>H19+H29</f>
        <v>14</v>
      </c>
      <c r="I8" s="1600">
        <f t="shared" ref="I8:J15" si="1">I19+I29</f>
        <v>4</v>
      </c>
      <c r="J8" s="4240">
        <f>J19+J29</f>
        <v>18</v>
      </c>
      <c r="K8" s="4085">
        <f>E8+B8+H8</f>
        <v>44</v>
      </c>
      <c r="L8" s="4085">
        <f>F8+C8+I8</f>
        <v>4</v>
      </c>
      <c r="M8" s="1601">
        <f>K8+L8</f>
        <v>48</v>
      </c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507"/>
      <c r="AN8" s="507"/>
      <c r="AO8" s="507"/>
      <c r="AP8" s="507"/>
      <c r="AQ8" s="507"/>
      <c r="AR8" s="507"/>
      <c r="AS8" s="507"/>
      <c r="AT8" s="507"/>
      <c r="AU8" s="507"/>
      <c r="AV8" s="507"/>
      <c r="AW8" s="507"/>
      <c r="AX8" s="507"/>
      <c r="AY8" s="507"/>
      <c r="AZ8" s="507"/>
      <c r="BA8" s="507"/>
      <c r="BB8" s="507"/>
      <c r="BC8" s="507"/>
      <c r="BD8" s="507"/>
      <c r="BE8" s="507"/>
      <c r="BF8" s="507"/>
      <c r="BG8" s="507"/>
      <c r="BH8" s="507"/>
      <c r="BI8" s="507"/>
      <c r="BJ8" s="507"/>
      <c r="BK8" s="507"/>
      <c r="BL8" s="507"/>
      <c r="BM8" s="507"/>
      <c r="BN8" s="507"/>
      <c r="BO8" s="507"/>
      <c r="BP8" s="507"/>
      <c r="BQ8" s="507"/>
      <c r="BR8" s="507"/>
      <c r="BS8" s="507"/>
      <c r="BT8" s="507"/>
      <c r="BU8" s="507"/>
      <c r="BV8" s="507"/>
      <c r="BW8" s="507"/>
      <c r="BX8" s="507"/>
      <c r="BY8" s="507"/>
      <c r="BZ8" s="507"/>
      <c r="CA8" s="507"/>
      <c r="CB8" s="507"/>
      <c r="CC8" s="507"/>
      <c r="CD8" s="507"/>
      <c r="CE8" s="507"/>
      <c r="CF8" s="507"/>
      <c r="CG8" s="507"/>
      <c r="CH8" s="507"/>
      <c r="CI8" s="507"/>
      <c r="CJ8" s="507"/>
      <c r="CK8" s="507"/>
      <c r="CL8" s="507"/>
      <c r="CM8" s="507"/>
      <c r="CN8" s="507"/>
      <c r="CO8" s="507"/>
      <c r="CP8" s="507"/>
      <c r="CQ8" s="507"/>
      <c r="CR8" s="507"/>
      <c r="CS8" s="507"/>
      <c r="CT8" s="507"/>
      <c r="CU8" s="507"/>
      <c r="CV8" s="507"/>
      <c r="CW8" s="507"/>
      <c r="CX8" s="507"/>
      <c r="CY8" s="507"/>
      <c r="CZ8" s="507"/>
      <c r="DA8" s="507"/>
      <c r="DB8" s="507"/>
      <c r="DC8" s="507"/>
      <c r="DD8" s="507"/>
      <c r="DE8" s="507"/>
      <c r="DF8" s="507"/>
      <c r="DG8" s="507"/>
      <c r="DH8" s="507"/>
      <c r="DI8" s="507"/>
      <c r="DJ8" s="507"/>
      <c r="DK8" s="507"/>
      <c r="DL8" s="507"/>
      <c r="DM8" s="507"/>
      <c r="DN8" s="507"/>
    </row>
    <row r="9" spans="1:118" s="500" customFormat="1" ht="15.75" customHeight="1">
      <c r="A9" s="4087" t="s">
        <v>81</v>
      </c>
      <c r="B9" s="1597">
        <f t="shared" si="0"/>
        <v>15</v>
      </c>
      <c r="C9" s="1598">
        <f t="shared" si="0"/>
        <v>0</v>
      </c>
      <c r="D9" s="4231">
        <f t="shared" si="0"/>
        <v>15</v>
      </c>
      <c r="E9" s="1604">
        <f t="shared" si="0"/>
        <v>15</v>
      </c>
      <c r="F9" s="1599">
        <f t="shared" si="0"/>
        <v>8</v>
      </c>
      <c r="G9" s="4231">
        <f t="shared" si="0"/>
        <v>23</v>
      </c>
      <c r="H9" s="1604">
        <f t="shared" si="0"/>
        <v>12</v>
      </c>
      <c r="I9" s="1600">
        <f t="shared" si="1"/>
        <v>1</v>
      </c>
      <c r="J9" s="4240">
        <f t="shared" si="1"/>
        <v>13</v>
      </c>
      <c r="K9" s="4085">
        <f t="shared" ref="K9:L39" si="2">E9+B9+H9</f>
        <v>42</v>
      </c>
      <c r="L9" s="4085">
        <f t="shared" si="2"/>
        <v>9</v>
      </c>
      <c r="M9" s="1601">
        <f>K9+L9</f>
        <v>51</v>
      </c>
      <c r="N9" s="507"/>
      <c r="O9" s="507"/>
      <c r="P9" s="507"/>
      <c r="Q9" s="507"/>
      <c r="R9" s="507"/>
      <c r="S9" s="507"/>
      <c r="T9" s="507"/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507"/>
      <c r="AO9" s="507"/>
      <c r="AP9" s="507"/>
      <c r="AQ9" s="507"/>
      <c r="AR9" s="507"/>
      <c r="AS9" s="507"/>
      <c r="AT9" s="507"/>
      <c r="AU9" s="507"/>
      <c r="AV9" s="507"/>
      <c r="AW9" s="507"/>
      <c r="AX9" s="507"/>
      <c r="AY9" s="507"/>
      <c r="AZ9" s="507"/>
      <c r="BA9" s="507"/>
      <c r="BB9" s="507"/>
      <c r="BC9" s="507"/>
      <c r="BD9" s="507"/>
      <c r="BE9" s="507"/>
      <c r="BF9" s="507"/>
      <c r="BG9" s="507"/>
      <c r="BH9" s="507"/>
      <c r="BI9" s="507"/>
      <c r="BJ9" s="507"/>
      <c r="BK9" s="507"/>
      <c r="BL9" s="507"/>
      <c r="BM9" s="507"/>
      <c r="BN9" s="507"/>
      <c r="BO9" s="507"/>
      <c r="BP9" s="507"/>
      <c r="BQ9" s="507"/>
      <c r="BR9" s="507"/>
      <c r="BS9" s="507"/>
      <c r="BT9" s="507"/>
      <c r="BU9" s="507"/>
      <c r="BV9" s="507"/>
      <c r="BW9" s="507"/>
      <c r="BX9" s="507"/>
      <c r="BY9" s="507"/>
      <c r="BZ9" s="507"/>
      <c r="CA9" s="507"/>
      <c r="CB9" s="507"/>
      <c r="CC9" s="507"/>
      <c r="CD9" s="507"/>
      <c r="CE9" s="507"/>
      <c r="CF9" s="507"/>
      <c r="CG9" s="507"/>
      <c r="CH9" s="507"/>
      <c r="CI9" s="507"/>
      <c r="CJ9" s="507"/>
      <c r="CK9" s="507"/>
      <c r="CL9" s="507"/>
      <c r="CM9" s="507"/>
      <c r="CN9" s="507"/>
      <c r="CO9" s="507"/>
      <c r="CP9" s="507"/>
      <c r="CQ9" s="507"/>
      <c r="CR9" s="507"/>
      <c r="CS9" s="507"/>
      <c r="CT9" s="507"/>
      <c r="CU9" s="507"/>
      <c r="CV9" s="507"/>
      <c r="CW9" s="507"/>
      <c r="CX9" s="507"/>
      <c r="CY9" s="507"/>
      <c r="CZ9" s="507"/>
      <c r="DA9" s="507"/>
      <c r="DB9" s="507"/>
      <c r="DC9" s="507"/>
      <c r="DD9" s="507"/>
      <c r="DE9" s="507"/>
      <c r="DF9" s="507"/>
      <c r="DG9" s="507"/>
      <c r="DH9" s="507"/>
      <c r="DI9" s="507"/>
      <c r="DJ9" s="507"/>
      <c r="DK9" s="507"/>
      <c r="DL9" s="507"/>
      <c r="DM9" s="507"/>
      <c r="DN9" s="507"/>
    </row>
    <row r="10" spans="1:118" s="500" customFormat="1" ht="15" customHeight="1">
      <c r="A10" s="4088" t="s">
        <v>82</v>
      </c>
      <c r="B10" s="1597">
        <f t="shared" si="0"/>
        <v>0</v>
      </c>
      <c r="C10" s="1598">
        <f t="shared" si="0"/>
        <v>10</v>
      </c>
      <c r="D10" s="4231">
        <f t="shared" si="0"/>
        <v>10</v>
      </c>
      <c r="E10" s="1604">
        <f t="shared" si="0"/>
        <v>2</v>
      </c>
      <c r="F10" s="1599">
        <f t="shared" si="0"/>
        <v>15</v>
      </c>
      <c r="G10" s="4231">
        <f t="shared" si="0"/>
        <v>17</v>
      </c>
      <c r="H10" s="1604">
        <f t="shared" si="0"/>
        <v>8</v>
      </c>
      <c r="I10" s="1600">
        <f t="shared" si="1"/>
        <v>8</v>
      </c>
      <c r="J10" s="4240">
        <f t="shared" si="1"/>
        <v>16</v>
      </c>
      <c r="K10" s="4085">
        <f t="shared" si="2"/>
        <v>10</v>
      </c>
      <c r="L10" s="4085">
        <f t="shared" si="2"/>
        <v>33</v>
      </c>
      <c r="M10" s="1601">
        <f t="shared" ref="M10:M39" si="3">K10+L10</f>
        <v>43</v>
      </c>
      <c r="N10" s="507"/>
      <c r="O10" s="507"/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  <c r="BC10" s="507"/>
      <c r="BD10" s="507"/>
      <c r="BE10" s="507"/>
      <c r="BF10" s="507"/>
      <c r="BG10" s="507"/>
      <c r="BH10" s="507"/>
      <c r="BI10" s="507"/>
      <c r="BJ10" s="507"/>
      <c r="BK10" s="507"/>
      <c r="BL10" s="507"/>
      <c r="BM10" s="507"/>
      <c r="BN10" s="507"/>
      <c r="BO10" s="507"/>
      <c r="BP10" s="507"/>
      <c r="BQ10" s="507"/>
      <c r="BR10" s="507"/>
      <c r="BS10" s="507"/>
      <c r="BT10" s="507"/>
      <c r="BU10" s="507"/>
      <c r="BV10" s="507"/>
      <c r="BW10" s="507"/>
      <c r="BX10" s="507"/>
      <c r="BY10" s="507"/>
      <c r="BZ10" s="507"/>
      <c r="CA10" s="507"/>
      <c r="CB10" s="507"/>
      <c r="CC10" s="507"/>
      <c r="CD10" s="507"/>
      <c r="CE10" s="507"/>
      <c r="CF10" s="507"/>
      <c r="CG10" s="507"/>
      <c r="CH10" s="507"/>
      <c r="CI10" s="507"/>
      <c r="CJ10" s="507"/>
      <c r="CK10" s="507"/>
      <c r="CL10" s="507"/>
      <c r="CM10" s="507"/>
      <c r="CN10" s="507"/>
      <c r="CO10" s="507"/>
      <c r="CP10" s="507"/>
      <c r="CQ10" s="507"/>
      <c r="CR10" s="507"/>
      <c r="CS10" s="507"/>
      <c r="CT10" s="507"/>
      <c r="CU10" s="507"/>
      <c r="CV10" s="507"/>
      <c r="CW10" s="507"/>
      <c r="CX10" s="507"/>
      <c r="CY10" s="507"/>
      <c r="CZ10" s="507"/>
      <c r="DA10" s="507"/>
      <c r="DB10" s="507"/>
      <c r="DC10" s="507"/>
      <c r="DD10" s="507"/>
      <c r="DE10" s="507"/>
      <c r="DF10" s="507"/>
      <c r="DG10" s="507"/>
      <c r="DH10" s="507"/>
      <c r="DI10" s="507"/>
      <c r="DJ10" s="507"/>
      <c r="DK10" s="507"/>
      <c r="DL10" s="507"/>
      <c r="DM10" s="507"/>
      <c r="DN10" s="507"/>
    </row>
    <row r="11" spans="1:118" s="500" customFormat="1" ht="15.75">
      <c r="A11" s="4084" t="s">
        <v>83</v>
      </c>
      <c r="B11" s="1597">
        <f t="shared" si="0"/>
        <v>0</v>
      </c>
      <c r="C11" s="1598">
        <f t="shared" si="0"/>
        <v>0</v>
      </c>
      <c r="D11" s="4231">
        <f t="shared" si="0"/>
        <v>0</v>
      </c>
      <c r="E11" s="1604">
        <f t="shared" si="0"/>
        <v>0</v>
      </c>
      <c r="F11" s="1599">
        <f t="shared" si="0"/>
        <v>0</v>
      </c>
      <c r="G11" s="4231">
        <f t="shared" si="0"/>
        <v>0</v>
      </c>
      <c r="H11" s="1604">
        <f t="shared" si="0"/>
        <v>0</v>
      </c>
      <c r="I11" s="1600">
        <f t="shared" si="1"/>
        <v>0</v>
      </c>
      <c r="J11" s="4240">
        <f t="shared" si="1"/>
        <v>0</v>
      </c>
      <c r="K11" s="4085">
        <f t="shared" si="2"/>
        <v>0</v>
      </c>
      <c r="L11" s="4085">
        <f t="shared" si="2"/>
        <v>0</v>
      </c>
      <c r="M11" s="1601">
        <f t="shared" si="3"/>
        <v>0</v>
      </c>
      <c r="N11" s="507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507"/>
      <c r="AO11" s="507"/>
      <c r="AP11" s="507"/>
      <c r="AQ11" s="507"/>
      <c r="AR11" s="507"/>
      <c r="AS11" s="507"/>
      <c r="AT11" s="507"/>
      <c r="AU11" s="507"/>
      <c r="AV11" s="507"/>
      <c r="AW11" s="507"/>
      <c r="AX11" s="507"/>
      <c r="AY11" s="507"/>
      <c r="AZ11" s="507"/>
      <c r="BA11" s="507"/>
      <c r="BB11" s="507"/>
      <c r="BC11" s="507"/>
      <c r="BD11" s="507"/>
      <c r="BE11" s="507"/>
      <c r="BF11" s="507"/>
      <c r="BG11" s="507"/>
      <c r="BH11" s="507"/>
      <c r="BI11" s="507"/>
      <c r="BJ11" s="507"/>
      <c r="BK11" s="507"/>
      <c r="BL11" s="507"/>
      <c r="BM11" s="507"/>
      <c r="BN11" s="507"/>
      <c r="BO11" s="507"/>
      <c r="BP11" s="507"/>
      <c r="BQ11" s="507"/>
      <c r="BR11" s="507"/>
      <c r="BS11" s="507"/>
      <c r="BT11" s="507"/>
      <c r="BU11" s="507"/>
      <c r="BV11" s="507"/>
      <c r="BW11" s="507"/>
      <c r="BX11" s="507"/>
      <c r="BY11" s="507"/>
      <c r="BZ11" s="507"/>
      <c r="CA11" s="507"/>
      <c r="CB11" s="507"/>
      <c r="CC11" s="507"/>
      <c r="CD11" s="507"/>
      <c r="CE11" s="507"/>
      <c r="CF11" s="507"/>
      <c r="CG11" s="507"/>
      <c r="CH11" s="507"/>
      <c r="CI11" s="507"/>
      <c r="CJ11" s="507"/>
      <c r="CK11" s="507"/>
      <c r="CL11" s="507"/>
      <c r="CM11" s="507"/>
      <c r="CN11" s="507"/>
      <c r="CO11" s="507"/>
      <c r="CP11" s="507"/>
      <c r="CQ11" s="507"/>
      <c r="CR11" s="507"/>
      <c r="CS11" s="507"/>
      <c r="CT11" s="507"/>
      <c r="CU11" s="507"/>
      <c r="CV11" s="507"/>
      <c r="CW11" s="507"/>
      <c r="CX11" s="507"/>
      <c r="CY11" s="507"/>
      <c r="CZ11" s="507"/>
      <c r="DA11" s="507"/>
      <c r="DB11" s="507"/>
      <c r="DC11" s="507"/>
      <c r="DD11" s="507"/>
      <c r="DE11" s="507"/>
      <c r="DF11" s="507"/>
      <c r="DG11" s="507"/>
      <c r="DH11" s="507"/>
      <c r="DI11" s="507"/>
      <c r="DJ11" s="507"/>
      <c r="DK11" s="507"/>
      <c r="DL11" s="507"/>
      <c r="DM11" s="507"/>
      <c r="DN11" s="507"/>
    </row>
    <row r="12" spans="1:118" s="500" customFormat="1" ht="15.75">
      <c r="A12" s="4089" t="s">
        <v>84</v>
      </c>
      <c r="B12" s="1597">
        <f t="shared" si="0"/>
        <v>10</v>
      </c>
      <c r="C12" s="1598">
        <f t="shared" si="0"/>
        <v>0</v>
      </c>
      <c r="D12" s="4231">
        <f t="shared" si="0"/>
        <v>10</v>
      </c>
      <c r="E12" s="1604">
        <f t="shared" si="0"/>
        <v>10</v>
      </c>
      <c r="F12" s="1599">
        <f t="shared" si="0"/>
        <v>4</v>
      </c>
      <c r="G12" s="4231">
        <f t="shared" si="0"/>
        <v>14</v>
      </c>
      <c r="H12" s="1604">
        <f t="shared" si="0"/>
        <v>11</v>
      </c>
      <c r="I12" s="1600">
        <f t="shared" si="1"/>
        <v>3</v>
      </c>
      <c r="J12" s="4240">
        <f t="shared" si="1"/>
        <v>14</v>
      </c>
      <c r="K12" s="4085">
        <f t="shared" si="2"/>
        <v>31</v>
      </c>
      <c r="L12" s="4085">
        <f t="shared" si="2"/>
        <v>7</v>
      </c>
      <c r="M12" s="1601">
        <f t="shared" si="3"/>
        <v>38</v>
      </c>
      <c r="N12" s="507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  <c r="BF12" s="507"/>
      <c r="BG12" s="507"/>
      <c r="BH12" s="507"/>
      <c r="BI12" s="507"/>
      <c r="BJ12" s="507"/>
      <c r="BK12" s="507"/>
      <c r="BL12" s="507"/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07"/>
      <c r="BZ12" s="507"/>
      <c r="CA12" s="507"/>
      <c r="CB12" s="507"/>
      <c r="CC12" s="507"/>
      <c r="CD12" s="507"/>
      <c r="CE12" s="507"/>
      <c r="CF12" s="507"/>
      <c r="CG12" s="507"/>
      <c r="CH12" s="507"/>
      <c r="CI12" s="507"/>
      <c r="CJ12" s="507"/>
      <c r="CK12" s="507"/>
      <c r="CL12" s="507"/>
      <c r="CM12" s="507"/>
      <c r="CN12" s="507"/>
      <c r="CO12" s="507"/>
      <c r="CP12" s="507"/>
      <c r="CQ12" s="507"/>
      <c r="CR12" s="507"/>
      <c r="CS12" s="507"/>
      <c r="CT12" s="507"/>
      <c r="CU12" s="507"/>
      <c r="CV12" s="507"/>
      <c r="CW12" s="507"/>
      <c r="CX12" s="507"/>
      <c r="CY12" s="507"/>
      <c r="CZ12" s="507"/>
      <c r="DA12" s="507"/>
      <c r="DB12" s="507"/>
      <c r="DC12" s="507"/>
      <c r="DD12" s="507"/>
      <c r="DE12" s="507"/>
      <c r="DF12" s="507"/>
      <c r="DG12" s="507"/>
      <c r="DH12" s="507"/>
      <c r="DI12" s="507"/>
      <c r="DJ12" s="507"/>
      <c r="DK12" s="507"/>
      <c r="DL12" s="507"/>
      <c r="DM12" s="507"/>
      <c r="DN12" s="507"/>
    </row>
    <row r="13" spans="1:118" s="500" customFormat="1" ht="15.75">
      <c r="A13" s="4090" t="s">
        <v>85</v>
      </c>
      <c r="B13" s="1597">
        <f t="shared" si="0"/>
        <v>0</v>
      </c>
      <c r="C13" s="1598">
        <f t="shared" si="0"/>
        <v>0</v>
      </c>
      <c r="D13" s="4231">
        <f t="shared" si="0"/>
        <v>0</v>
      </c>
      <c r="E13" s="1604">
        <f t="shared" si="0"/>
        <v>0</v>
      </c>
      <c r="F13" s="1599">
        <f t="shared" si="0"/>
        <v>5</v>
      </c>
      <c r="G13" s="4231">
        <f t="shared" si="0"/>
        <v>5</v>
      </c>
      <c r="H13" s="1604">
        <f t="shared" si="0"/>
        <v>9</v>
      </c>
      <c r="I13" s="1600">
        <f t="shared" si="1"/>
        <v>2</v>
      </c>
      <c r="J13" s="4240">
        <f t="shared" si="1"/>
        <v>11</v>
      </c>
      <c r="K13" s="4085">
        <f t="shared" si="2"/>
        <v>9</v>
      </c>
      <c r="L13" s="4085">
        <f t="shared" si="2"/>
        <v>7</v>
      </c>
      <c r="M13" s="1601">
        <f>K13+L13</f>
        <v>16</v>
      </c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  <c r="BF13" s="507"/>
      <c r="BG13" s="507"/>
      <c r="BH13" s="507"/>
      <c r="BI13" s="507"/>
      <c r="BJ13" s="507"/>
      <c r="BK13" s="507"/>
      <c r="BL13" s="507"/>
      <c r="BM13" s="507"/>
      <c r="BN13" s="507"/>
      <c r="BO13" s="507"/>
      <c r="BP13" s="507"/>
      <c r="BQ13" s="507"/>
      <c r="BR13" s="507"/>
      <c r="BS13" s="507"/>
      <c r="BT13" s="507"/>
      <c r="BU13" s="507"/>
      <c r="BV13" s="507"/>
      <c r="BW13" s="507"/>
      <c r="BX13" s="507"/>
      <c r="BY13" s="507"/>
      <c r="BZ13" s="507"/>
      <c r="CA13" s="507"/>
      <c r="CB13" s="507"/>
      <c r="CC13" s="507"/>
      <c r="CD13" s="507"/>
      <c r="CE13" s="507"/>
      <c r="CF13" s="507"/>
      <c r="CG13" s="507"/>
      <c r="CH13" s="507"/>
      <c r="CI13" s="507"/>
      <c r="CJ13" s="507"/>
      <c r="CK13" s="507"/>
      <c r="CL13" s="507"/>
      <c r="CM13" s="507"/>
      <c r="CN13" s="507"/>
      <c r="CO13" s="507"/>
      <c r="CP13" s="507"/>
      <c r="CQ13" s="507"/>
      <c r="CR13" s="507"/>
      <c r="CS13" s="507"/>
      <c r="CT13" s="507"/>
      <c r="CU13" s="507"/>
      <c r="CV13" s="507"/>
      <c r="CW13" s="507"/>
      <c r="CX13" s="507"/>
      <c r="CY13" s="507"/>
      <c r="CZ13" s="507"/>
      <c r="DA13" s="507"/>
      <c r="DB13" s="507"/>
      <c r="DC13" s="507"/>
      <c r="DD13" s="507"/>
      <c r="DE13" s="507"/>
      <c r="DF13" s="507"/>
      <c r="DG13" s="507"/>
      <c r="DH13" s="507"/>
      <c r="DI13" s="507"/>
      <c r="DJ13" s="507"/>
      <c r="DK13" s="507"/>
      <c r="DL13" s="507"/>
      <c r="DM13" s="507"/>
      <c r="DN13" s="507"/>
    </row>
    <row r="14" spans="1:118" s="500" customFormat="1" ht="15.75">
      <c r="A14" s="4090" t="s">
        <v>86</v>
      </c>
      <c r="B14" s="1597">
        <f t="shared" si="0"/>
        <v>0</v>
      </c>
      <c r="C14" s="1598">
        <f t="shared" si="0"/>
        <v>0</v>
      </c>
      <c r="D14" s="4231">
        <f t="shared" si="0"/>
        <v>0</v>
      </c>
      <c r="E14" s="1604">
        <f t="shared" si="0"/>
        <v>0</v>
      </c>
      <c r="F14" s="1599">
        <f t="shared" si="0"/>
        <v>2</v>
      </c>
      <c r="G14" s="4231">
        <f t="shared" si="0"/>
        <v>2</v>
      </c>
      <c r="H14" s="1604">
        <f t="shared" si="0"/>
        <v>8</v>
      </c>
      <c r="I14" s="1600">
        <f t="shared" si="1"/>
        <v>0</v>
      </c>
      <c r="J14" s="4240">
        <f t="shared" si="1"/>
        <v>8</v>
      </c>
      <c r="K14" s="4085">
        <f t="shared" si="2"/>
        <v>8</v>
      </c>
      <c r="L14" s="4085">
        <f t="shared" si="2"/>
        <v>2</v>
      </c>
      <c r="M14" s="1601">
        <f t="shared" si="3"/>
        <v>10</v>
      </c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  <c r="BF14" s="507"/>
      <c r="BG14" s="507"/>
      <c r="BH14" s="507"/>
      <c r="BI14" s="507"/>
      <c r="BJ14" s="507"/>
      <c r="BK14" s="507"/>
      <c r="BL14" s="507"/>
      <c r="BM14" s="507"/>
      <c r="BN14" s="507"/>
      <c r="BO14" s="507"/>
      <c r="BP14" s="507"/>
      <c r="BQ14" s="507"/>
      <c r="BR14" s="507"/>
      <c r="BS14" s="507"/>
      <c r="BT14" s="507"/>
      <c r="BU14" s="507"/>
      <c r="BV14" s="507"/>
      <c r="BW14" s="507"/>
      <c r="BX14" s="507"/>
      <c r="BY14" s="507"/>
      <c r="BZ14" s="507"/>
      <c r="CA14" s="507"/>
      <c r="CB14" s="507"/>
      <c r="CC14" s="507"/>
      <c r="CD14" s="507"/>
      <c r="CE14" s="507"/>
      <c r="CF14" s="507"/>
      <c r="CG14" s="507"/>
      <c r="CH14" s="507"/>
      <c r="CI14" s="507"/>
      <c r="CJ14" s="507"/>
      <c r="CK14" s="507"/>
      <c r="CL14" s="507"/>
      <c r="CM14" s="507"/>
      <c r="CN14" s="507"/>
      <c r="CO14" s="507"/>
      <c r="CP14" s="507"/>
      <c r="CQ14" s="507"/>
      <c r="CR14" s="507"/>
      <c r="CS14" s="507"/>
      <c r="CT14" s="507"/>
      <c r="CU14" s="507"/>
      <c r="CV14" s="507"/>
      <c r="CW14" s="507"/>
      <c r="CX14" s="507"/>
      <c r="CY14" s="507"/>
      <c r="CZ14" s="507"/>
      <c r="DA14" s="507"/>
      <c r="DB14" s="507"/>
      <c r="DC14" s="507"/>
      <c r="DD14" s="507"/>
      <c r="DE14" s="507"/>
      <c r="DF14" s="507"/>
      <c r="DG14" s="507"/>
      <c r="DH14" s="507"/>
      <c r="DI14" s="507"/>
      <c r="DJ14" s="507"/>
      <c r="DK14" s="507"/>
      <c r="DL14" s="507"/>
      <c r="DM14" s="507"/>
      <c r="DN14" s="507"/>
    </row>
    <row r="15" spans="1:118" s="500" customFormat="1" ht="16.5" thickBot="1">
      <c r="A15" s="4193" t="s">
        <v>87</v>
      </c>
      <c r="B15" s="4110">
        <f t="shared" si="0"/>
        <v>20</v>
      </c>
      <c r="C15" s="1602">
        <f t="shared" si="0"/>
        <v>1</v>
      </c>
      <c r="D15" s="4232">
        <f t="shared" si="0"/>
        <v>21</v>
      </c>
      <c r="E15" s="4133">
        <f t="shared" si="0"/>
        <v>19</v>
      </c>
      <c r="F15" s="1603">
        <f t="shared" si="0"/>
        <v>3</v>
      </c>
      <c r="G15" s="4232">
        <f t="shared" si="0"/>
        <v>22</v>
      </c>
      <c r="H15" s="4133">
        <f t="shared" si="0"/>
        <v>21</v>
      </c>
      <c r="I15" s="4194">
        <f t="shared" si="1"/>
        <v>4</v>
      </c>
      <c r="J15" s="4241">
        <f>J26+J36</f>
        <v>25</v>
      </c>
      <c r="K15" s="4091">
        <f t="shared" si="2"/>
        <v>60</v>
      </c>
      <c r="L15" s="4091">
        <f t="shared" si="2"/>
        <v>8</v>
      </c>
      <c r="M15" s="4094">
        <f t="shared" si="3"/>
        <v>68</v>
      </c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  <c r="BF15" s="507"/>
      <c r="BG15" s="507"/>
      <c r="BH15" s="507"/>
      <c r="BI15" s="507"/>
      <c r="BJ15" s="507"/>
      <c r="BK15" s="507"/>
      <c r="BL15" s="507"/>
      <c r="BM15" s="507"/>
      <c r="BN15" s="507"/>
      <c r="BO15" s="507"/>
      <c r="BP15" s="507"/>
      <c r="BQ15" s="507"/>
      <c r="BR15" s="507"/>
      <c r="BS15" s="507"/>
      <c r="BT15" s="507"/>
      <c r="BU15" s="507"/>
      <c r="BV15" s="507"/>
      <c r="BW15" s="507"/>
      <c r="BX15" s="507"/>
      <c r="BY15" s="507"/>
      <c r="BZ15" s="507"/>
      <c r="CA15" s="507"/>
      <c r="CB15" s="507"/>
      <c r="CC15" s="507"/>
      <c r="CD15" s="507"/>
      <c r="CE15" s="507"/>
      <c r="CF15" s="507"/>
      <c r="CG15" s="507"/>
      <c r="CH15" s="507"/>
      <c r="CI15" s="507"/>
      <c r="CJ15" s="507"/>
      <c r="CK15" s="507"/>
      <c r="CL15" s="507"/>
      <c r="CM15" s="507"/>
      <c r="CN15" s="507"/>
      <c r="CO15" s="507"/>
      <c r="CP15" s="507"/>
      <c r="CQ15" s="507"/>
      <c r="CR15" s="507"/>
      <c r="CS15" s="507"/>
      <c r="CT15" s="507"/>
      <c r="CU15" s="507"/>
      <c r="CV15" s="507"/>
      <c r="CW15" s="507"/>
      <c r="CX15" s="507"/>
      <c r="CY15" s="507"/>
      <c r="CZ15" s="507"/>
      <c r="DA15" s="507"/>
      <c r="DB15" s="507"/>
      <c r="DC15" s="507"/>
      <c r="DD15" s="507"/>
      <c r="DE15" s="507"/>
      <c r="DF15" s="507"/>
      <c r="DG15" s="507"/>
      <c r="DH15" s="507"/>
      <c r="DI15" s="507"/>
      <c r="DJ15" s="507"/>
      <c r="DK15" s="507"/>
      <c r="DL15" s="507"/>
      <c r="DM15" s="507"/>
      <c r="DN15" s="507"/>
    </row>
    <row r="16" spans="1:118" s="500" customFormat="1" ht="15" customHeight="1" thickBot="1">
      <c r="A16" s="4095" t="s">
        <v>27</v>
      </c>
      <c r="B16" s="4096">
        <f>SUM(B8:B15)</f>
        <v>62</v>
      </c>
      <c r="C16" s="4096">
        <f>SUM(C7:C15)</f>
        <v>11</v>
      </c>
      <c r="D16" s="4097">
        <f>SUM(D7:D15)</f>
        <v>73</v>
      </c>
      <c r="E16" s="4161">
        <f>SUM(E7:E15)</f>
        <v>59</v>
      </c>
      <c r="F16" s="4096">
        <f>SUM(F7:F15)</f>
        <v>37</v>
      </c>
      <c r="G16" s="4195">
        <f>SUM(G7:G15)</f>
        <v>96</v>
      </c>
      <c r="H16" s="4248">
        <f>SUM(H8:H15)</f>
        <v>83</v>
      </c>
      <c r="I16" s="4097">
        <f>SUM(I8:I15)</f>
        <v>22</v>
      </c>
      <c r="J16" s="4100">
        <f>SUM(J7:J15)</f>
        <v>105</v>
      </c>
      <c r="K16" s="4098">
        <f>E16+B16+H16</f>
        <v>204</v>
      </c>
      <c r="L16" s="4098">
        <f>C16+F16+I16</f>
        <v>70</v>
      </c>
      <c r="M16" s="4100">
        <f>K16+L16</f>
        <v>274</v>
      </c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7"/>
      <c r="AN16" s="507"/>
      <c r="AO16" s="507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7"/>
      <c r="BM16" s="507"/>
      <c r="BN16" s="507"/>
      <c r="BO16" s="507"/>
      <c r="BP16" s="507"/>
      <c r="BQ16" s="507"/>
      <c r="BR16" s="507"/>
      <c r="BS16" s="507"/>
      <c r="BT16" s="507"/>
      <c r="BU16" s="507"/>
      <c r="BV16" s="507"/>
      <c r="BW16" s="507"/>
      <c r="BX16" s="507"/>
      <c r="BY16" s="507"/>
      <c r="BZ16" s="507"/>
      <c r="CA16" s="507"/>
      <c r="CB16" s="507"/>
      <c r="CC16" s="507"/>
      <c r="CD16" s="507"/>
      <c r="CE16" s="507"/>
      <c r="CF16" s="507"/>
      <c r="CG16" s="507"/>
      <c r="CH16" s="507"/>
      <c r="CI16" s="507"/>
      <c r="CJ16" s="507"/>
      <c r="CK16" s="507"/>
      <c r="CL16" s="507"/>
      <c r="CM16" s="507"/>
      <c r="CN16" s="507"/>
      <c r="CO16" s="507"/>
      <c r="CP16" s="507"/>
      <c r="CQ16" s="507"/>
      <c r="CR16" s="507"/>
      <c r="CS16" s="507"/>
      <c r="CT16" s="507"/>
      <c r="CU16" s="507"/>
      <c r="CV16" s="507"/>
      <c r="CW16" s="507"/>
      <c r="CX16" s="507"/>
      <c r="CY16" s="507"/>
      <c r="CZ16" s="507"/>
      <c r="DA16" s="507"/>
      <c r="DB16" s="507"/>
      <c r="DC16" s="507"/>
      <c r="DD16" s="507"/>
      <c r="DE16" s="507"/>
      <c r="DF16" s="507"/>
      <c r="DG16" s="507"/>
      <c r="DH16" s="507"/>
      <c r="DI16" s="507"/>
      <c r="DJ16" s="507"/>
      <c r="DK16" s="507"/>
      <c r="DL16" s="507"/>
      <c r="DM16" s="507"/>
      <c r="DN16" s="507"/>
    </row>
    <row r="17" spans="1:118" s="500" customFormat="1" ht="15.75">
      <c r="A17" s="4101" t="s">
        <v>15</v>
      </c>
      <c r="B17" s="4196"/>
      <c r="C17" s="4197"/>
      <c r="D17" s="4233"/>
      <c r="E17" s="4200"/>
      <c r="F17" s="4198"/>
      <c r="G17" s="4245"/>
      <c r="H17" s="4200"/>
      <c r="I17" s="4201"/>
      <c r="J17" s="4199"/>
      <c r="K17" s="4198"/>
      <c r="L17" s="4198"/>
      <c r="M17" s="4202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7"/>
      <c r="AO17" s="507"/>
      <c r="AP17" s="507"/>
      <c r="AQ17" s="507"/>
      <c r="AR17" s="507"/>
      <c r="AS17" s="507"/>
      <c r="AT17" s="507"/>
      <c r="AU17" s="507"/>
      <c r="AV17" s="507"/>
      <c r="AW17" s="507"/>
      <c r="AX17" s="507"/>
      <c r="AY17" s="507"/>
      <c r="AZ17" s="507"/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7"/>
      <c r="BM17" s="507"/>
      <c r="BN17" s="507"/>
      <c r="BO17" s="507"/>
      <c r="BP17" s="507"/>
      <c r="BQ17" s="507"/>
      <c r="BR17" s="507"/>
      <c r="BS17" s="507"/>
      <c r="BT17" s="507"/>
      <c r="BU17" s="507"/>
      <c r="BV17" s="507"/>
      <c r="BW17" s="507"/>
      <c r="BX17" s="507"/>
      <c r="BY17" s="507"/>
      <c r="BZ17" s="507"/>
      <c r="CA17" s="507"/>
      <c r="CB17" s="507"/>
      <c r="CC17" s="507"/>
      <c r="CD17" s="507"/>
      <c r="CE17" s="507"/>
      <c r="CF17" s="507"/>
      <c r="CG17" s="507"/>
      <c r="CH17" s="507"/>
      <c r="CI17" s="507"/>
      <c r="CJ17" s="507"/>
      <c r="CK17" s="507"/>
      <c r="CL17" s="507"/>
      <c r="CM17" s="507"/>
      <c r="CN17" s="507"/>
      <c r="CO17" s="507"/>
      <c r="CP17" s="507"/>
      <c r="CQ17" s="507"/>
      <c r="CR17" s="507"/>
      <c r="CS17" s="507"/>
      <c r="CT17" s="507"/>
      <c r="CU17" s="507"/>
      <c r="CV17" s="507"/>
      <c r="CW17" s="507"/>
      <c r="CX17" s="507"/>
      <c r="CY17" s="507"/>
      <c r="CZ17" s="507"/>
      <c r="DA17" s="507"/>
      <c r="DB17" s="507"/>
      <c r="DC17" s="507"/>
      <c r="DD17" s="507"/>
      <c r="DE17" s="507"/>
      <c r="DF17" s="507"/>
      <c r="DG17" s="507"/>
      <c r="DH17" s="507"/>
      <c r="DI17" s="507"/>
      <c r="DJ17" s="507"/>
      <c r="DK17" s="507"/>
      <c r="DL17" s="507"/>
      <c r="DM17" s="507"/>
      <c r="DN17" s="507"/>
    </row>
    <row r="18" spans="1:118" s="500" customFormat="1" ht="15.75">
      <c r="A18" s="4101" t="s">
        <v>16</v>
      </c>
      <c r="B18" s="4196"/>
      <c r="C18" s="4197"/>
      <c r="D18" s="4234"/>
      <c r="E18" s="4205"/>
      <c r="F18" s="4203"/>
      <c r="G18" s="4246"/>
      <c r="H18" s="4205"/>
      <c r="I18" s="4206"/>
      <c r="J18" s="4204"/>
      <c r="K18" s="4203"/>
      <c r="L18" s="4203"/>
      <c r="M18" s="42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507"/>
      <c r="AO18" s="507"/>
      <c r="AP18" s="507"/>
      <c r="AQ18" s="507"/>
      <c r="AR18" s="507"/>
      <c r="AS18" s="507"/>
      <c r="AT18" s="507"/>
      <c r="AU18" s="507"/>
      <c r="AV18" s="507"/>
      <c r="AW18" s="507"/>
      <c r="AX18" s="507"/>
      <c r="AY18" s="507"/>
      <c r="AZ18" s="507"/>
      <c r="BA18" s="507"/>
      <c r="BB18" s="507"/>
      <c r="BC18" s="507"/>
      <c r="BD18" s="507"/>
      <c r="BE18" s="507"/>
      <c r="BF18" s="507"/>
      <c r="BG18" s="507"/>
      <c r="BH18" s="507"/>
      <c r="BI18" s="507"/>
      <c r="BJ18" s="507"/>
      <c r="BK18" s="507"/>
      <c r="BL18" s="507"/>
      <c r="BM18" s="507"/>
      <c r="BN18" s="507"/>
      <c r="BO18" s="507"/>
      <c r="BP18" s="507"/>
      <c r="BQ18" s="507"/>
      <c r="BR18" s="507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7"/>
      <c r="CG18" s="507"/>
      <c r="CH18" s="507"/>
      <c r="CI18" s="507"/>
      <c r="CJ18" s="507"/>
      <c r="CK18" s="507"/>
      <c r="CL18" s="507"/>
      <c r="CM18" s="507"/>
      <c r="CN18" s="507"/>
      <c r="CO18" s="507"/>
      <c r="CP18" s="507"/>
      <c r="CQ18" s="507"/>
      <c r="CR18" s="507"/>
      <c r="CS18" s="507"/>
      <c r="CT18" s="507"/>
      <c r="CU18" s="507"/>
      <c r="CV18" s="507"/>
      <c r="CW18" s="507"/>
      <c r="CX18" s="507"/>
      <c r="CY18" s="507"/>
      <c r="CZ18" s="507"/>
      <c r="DA18" s="507"/>
      <c r="DB18" s="507"/>
      <c r="DC18" s="507"/>
      <c r="DD18" s="507"/>
      <c r="DE18" s="507"/>
      <c r="DF18" s="507"/>
      <c r="DG18" s="507"/>
      <c r="DH18" s="507"/>
      <c r="DI18" s="507"/>
      <c r="DJ18" s="507"/>
      <c r="DK18" s="507"/>
      <c r="DL18" s="507"/>
      <c r="DM18" s="507"/>
      <c r="DN18" s="507"/>
    </row>
    <row r="19" spans="1:118" s="500" customFormat="1" ht="15.75">
      <c r="A19" s="4084" t="s">
        <v>80</v>
      </c>
      <c r="B19" s="1605">
        <v>17</v>
      </c>
      <c r="C19" s="4208">
        <v>0</v>
      </c>
      <c r="D19" s="1611">
        <f>C19+B19</f>
        <v>17</v>
      </c>
      <c r="E19" s="4242">
        <v>13</v>
      </c>
      <c r="F19" s="4208">
        <v>0</v>
      </c>
      <c r="G19" s="1611">
        <f>E19+F19</f>
        <v>13</v>
      </c>
      <c r="H19" s="1604">
        <v>14</v>
      </c>
      <c r="I19" s="4209">
        <v>4</v>
      </c>
      <c r="J19" s="1606">
        <f>H19+I19</f>
        <v>18</v>
      </c>
      <c r="K19" s="4085">
        <f>E19+B19+H19</f>
        <v>44</v>
      </c>
      <c r="L19" s="4085">
        <f t="shared" si="2"/>
        <v>4</v>
      </c>
      <c r="M19" s="1601">
        <f>K19+L19</f>
        <v>48</v>
      </c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7"/>
      <c r="AK19" s="507"/>
      <c r="AL19" s="507"/>
      <c r="AM19" s="507"/>
      <c r="AN19" s="507"/>
      <c r="AO19" s="507"/>
      <c r="AP19" s="507"/>
      <c r="AQ19" s="507"/>
      <c r="AR19" s="507"/>
      <c r="AS19" s="507"/>
      <c r="AT19" s="507"/>
      <c r="AU19" s="507"/>
      <c r="AV19" s="507"/>
      <c r="AW19" s="507"/>
      <c r="AX19" s="507"/>
      <c r="AY19" s="507"/>
      <c r="AZ19" s="507"/>
      <c r="BA19" s="507"/>
      <c r="BB19" s="507"/>
      <c r="BC19" s="507"/>
      <c r="BD19" s="507"/>
      <c r="BE19" s="507"/>
      <c r="BF19" s="507"/>
      <c r="BG19" s="507"/>
      <c r="BH19" s="507"/>
      <c r="BI19" s="507"/>
      <c r="BJ19" s="507"/>
      <c r="BK19" s="507"/>
      <c r="BL19" s="507"/>
      <c r="BM19" s="507"/>
      <c r="BN19" s="507"/>
      <c r="BO19" s="507"/>
      <c r="BP19" s="507"/>
      <c r="BQ19" s="507"/>
      <c r="BR19" s="507"/>
      <c r="BS19" s="507"/>
      <c r="BT19" s="507"/>
      <c r="BU19" s="507"/>
      <c r="BV19" s="507"/>
      <c r="BW19" s="507"/>
      <c r="BX19" s="507"/>
      <c r="BY19" s="507"/>
      <c r="BZ19" s="507"/>
      <c r="CA19" s="507"/>
      <c r="CB19" s="507"/>
      <c r="CC19" s="507"/>
      <c r="CD19" s="507"/>
      <c r="CE19" s="507"/>
      <c r="CF19" s="507"/>
      <c r="CG19" s="507"/>
      <c r="CH19" s="507"/>
      <c r="CI19" s="507"/>
      <c r="CJ19" s="507"/>
      <c r="CK19" s="507"/>
      <c r="CL19" s="507"/>
      <c r="CM19" s="507"/>
      <c r="CN19" s="507"/>
      <c r="CO19" s="507"/>
      <c r="CP19" s="507"/>
      <c r="CQ19" s="507"/>
      <c r="CR19" s="507"/>
      <c r="CS19" s="507"/>
      <c r="CT19" s="507"/>
      <c r="CU19" s="507"/>
      <c r="CV19" s="507"/>
      <c r="CW19" s="507"/>
      <c r="CX19" s="507"/>
      <c r="CY19" s="507"/>
      <c r="CZ19" s="507"/>
      <c r="DA19" s="507"/>
      <c r="DB19" s="507"/>
      <c r="DC19" s="507"/>
      <c r="DD19" s="507"/>
      <c r="DE19" s="507"/>
      <c r="DF19" s="507"/>
      <c r="DG19" s="507"/>
      <c r="DH19" s="507"/>
      <c r="DI19" s="507"/>
      <c r="DJ19" s="507"/>
      <c r="DK19" s="507"/>
      <c r="DL19" s="507"/>
      <c r="DM19" s="507"/>
      <c r="DN19" s="507"/>
    </row>
    <row r="20" spans="1:118" s="500" customFormat="1" ht="15.75">
      <c r="A20" s="4087" t="s">
        <v>81</v>
      </c>
      <c r="B20" s="1605">
        <v>15</v>
      </c>
      <c r="C20" s="4208">
        <v>0</v>
      </c>
      <c r="D20" s="1611">
        <f t="shared" ref="D20:D26" si="4">C20+B20</f>
        <v>15</v>
      </c>
      <c r="E20" s="4242">
        <v>15</v>
      </c>
      <c r="F20" s="1607">
        <v>8</v>
      </c>
      <c r="G20" s="1611">
        <f t="shared" ref="G20:G26" si="5">E20+F20</f>
        <v>23</v>
      </c>
      <c r="H20" s="1604">
        <v>11</v>
      </c>
      <c r="I20" s="4209">
        <v>1</v>
      </c>
      <c r="J20" s="1606">
        <f t="shared" ref="J20:J26" si="6">H20+I20</f>
        <v>12</v>
      </c>
      <c r="K20" s="4085">
        <f t="shared" si="2"/>
        <v>41</v>
      </c>
      <c r="L20" s="4085">
        <f t="shared" si="2"/>
        <v>9</v>
      </c>
      <c r="M20" s="1601">
        <f t="shared" si="3"/>
        <v>50</v>
      </c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7"/>
      <c r="AO20" s="507"/>
      <c r="AP20" s="507"/>
      <c r="AQ20" s="507"/>
      <c r="AR20" s="507"/>
      <c r="AS20" s="507"/>
      <c r="AT20" s="507"/>
      <c r="AU20" s="507"/>
      <c r="AV20" s="507"/>
      <c r="AW20" s="507"/>
      <c r="AX20" s="507"/>
      <c r="AY20" s="507"/>
      <c r="AZ20" s="507"/>
      <c r="BA20" s="507"/>
      <c r="BB20" s="507"/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7"/>
      <c r="BN20" s="507"/>
      <c r="BO20" s="507"/>
      <c r="BP20" s="507"/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7"/>
      <c r="CG20" s="507"/>
      <c r="CH20" s="507"/>
      <c r="CI20" s="507"/>
      <c r="CJ20" s="507"/>
      <c r="CK20" s="507"/>
      <c r="CL20" s="507"/>
      <c r="CM20" s="507"/>
      <c r="CN20" s="507"/>
      <c r="CO20" s="507"/>
      <c r="CP20" s="507"/>
      <c r="CQ20" s="507"/>
      <c r="CR20" s="507"/>
      <c r="CS20" s="507"/>
      <c r="CT20" s="507"/>
      <c r="CU20" s="507"/>
      <c r="CV20" s="507"/>
      <c r="CW20" s="507"/>
      <c r="CX20" s="507"/>
      <c r="CY20" s="507"/>
      <c r="CZ20" s="507"/>
      <c r="DA20" s="507"/>
      <c r="DB20" s="507"/>
      <c r="DC20" s="507"/>
      <c r="DD20" s="507"/>
      <c r="DE20" s="507"/>
      <c r="DF20" s="507"/>
      <c r="DG20" s="507"/>
      <c r="DH20" s="507"/>
      <c r="DI20" s="507"/>
      <c r="DJ20" s="507"/>
      <c r="DK20" s="507"/>
      <c r="DL20" s="507"/>
      <c r="DM20" s="507"/>
      <c r="DN20" s="507"/>
    </row>
    <row r="21" spans="1:118" s="500" customFormat="1" ht="16.5" customHeight="1">
      <c r="A21" s="4088" t="s">
        <v>82</v>
      </c>
      <c r="B21" s="1605">
        <v>0</v>
      </c>
      <c r="C21" s="4208">
        <v>10</v>
      </c>
      <c r="D21" s="1611">
        <f t="shared" si="4"/>
        <v>10</v>
      </c>
      <c r="E21" s="4242">
        <v>2</v>
      </c>
      <c r="F21" s="1607">
        <v>15</v>
      </c>
      <c r="G21" s="1611">
        <f t="shared" si="5"/>
        <v>17</v>
      </c>
      <c r="H21" s="1604">
        <v>8</v>
      </c>
      <c r="I21" s="4209">
        <v>8</v>
      </c>
      <c r="J21" s="1606">
        <f t="shared" si="6"/>
        <v>16</v>
      </c>
      <c r="K21" s="4085">
        <f t="shared" si="2"/>
        <v>10</v>
      </c>
      <c r="L21" s="4085">
        <f t="shared" si="2"/>
        <v>33</v>
      </c>
      <c r="M21" s="1601">
        <f t="shared" si="3"/>
        <v>43</v>
      </c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/>
      <c r="AM21" s="507"/>
      <c r="AN21" s="507"/>
      <c r="AO21" s="507"/>
      <c r="AP21" s="507"/>
      <c r="AQ21" s="507"/>
      <c r="AR21" s="507"/>
      <c r="AS21" s="507"/>
      <c r="AT21" s="507"/>
      <c r="AU21" s="507"/>
      <c r="AV21" s="507"/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7"/>
      <c r="BN21" s="507"/>
      <c r="BO21" s="507"/>
      <c r="BP21" s="507"/>
      <c r="BQ21" s="507"/>
      <c r="BR21" s="507"/>
      <c r="BS21" s="507"/>
      <c r="BT21" s="507"/>
      <c r="BU21" s="507"/>
      <c r="BV21" s="507"/>
      <c r="BW21" s="507"/>
      <c r="BX21" s="507"/>
      <c r="BY21" s="507"/>
      <c r="BZ21" s="507"/>
      <c r="CA21" s="507"/>
      <c r="CB21" s="507"/>
      <c r="CC21" s="507"/>
      <c r="CD21" s="507"/>
      <c r="CE21" s="507"/>
      <c r="CF21" s="507"/>
      <c r="CG21" s="507"/>
      <c r="CH21" s="507"/>
      <c r="CI21" s="507"/>
      <c r="CJ21" s="507"/>
      <c r="CK21" s="507"/>
      <c r="CL21" s="507"/>
      <c r="CM21" s="507"/>
      <c r="CN21" s="507"/>
      <c r="CO21" s="507"/>
      <c r="CP21" s="507"/>
      <c r="CQ21" s="507"/>
      <c r="CR21" s="507"/>
      <c r="CS21" s="507"/>
      <c r="CT21" s="507"/>
      <c r="CU21" s="507"/>
      <c r="CV21" s="507"/>
      <c r="CW21" s="507"/>
      <c r="CX21" s="507"/>
      <c r="CY21" s="507"/>
      <c r="CZ21" s="507"/>
      <c r="DA21" s="507"/>
      <c r="DB21" s="507"/>
      <c r="DC21" s="507"/>
      <c r="DD21" s="507"/>
      <c r="DE21" s="507"/>
      <c r="DF21" s="507"/>
      <c r="DG21" s="507"/>
      <c r="DH21" s="507"/>
      <c r="DI21" s="507"/>
      <c r="DJ21" s="507"/>
      <c r="DK21" s="507"/>
      <c r="DL21" s="507"/>
      <c r="DM21" s="507"/>
      <c r="DN21" s="507"/>
    </row>
    <row r="22" spans="1:118" s="500" customFormat="1" ht="15.75">
      <c r="A22" s="4084" t="s">
        <v>83</v>
      </c>
      <c r="B22" s="1605">
        <v>0</v>
      </c>
      <c r="C22" s="4208">
        <v>0</v>
      </c>
      <c r="D22" s="1611">
        <f t="shared" si="4"/>
        <v>0</v>
      </c>
      <c r="E22" s="4242">
        <v>0</v>
      </c>
      <c r="F22" s="4208">
        <v>0</v>
      </c>
      <c r="G22" s="1611">
        <f t="shared" si="5"/>
        <v>0</v>
      </c>
      <c r="H22" s="1604">
        <v>0</v>
      </c>
      <c r="I22" s="4209">
        <v>0</v>
      </c>
      <c r="J22" s="1606">
        <f t="shared" si="6"/>
        <v>0</v>
      </c>
      <c r="K22" s="4085">
        <f t="shared" si="2"/>
        <v>0</v>
      </c>
      <c r="L22" s="4085">
        <f t="shared" si="2"/>
        <v>0</v>
      </c>
      <c r="M22" s="1601">
        <f t="shared" si="3"/>
        <v>0</v>
      </c>
      <c r="N22" s="507"/>
      <c r="O22" s="507"/>
      <c r="P22" s="507"/>
      <c r="Q22" s="507"/>
      <c r="R22" s="507"/>
      <c r="S22" s="507"/>
      <c r="T22" s="507"/>
      <c r="U22" s="507"/>
      <c r="V22" s="507"/>
      <c r="W22" s="507"/>
      <c r="X22" s="507"/>
      <c r="Y22" s="507"/>
      <c r="Z22" s="507"/>
      <c r="AA22" s="507"/>
      <c r="AB22" s="507"/>
      <c r="AC22" s="507"/>
      <c r="AD22" s="507"/>
      <c r="AE22" s="507"/>
      <c r="AF22" s="507"/>
      <c r="AG22" s="507"/>
      <c r="AH22" s="507"/>
      <c r="AI22" s="507"/>
      <c r="AJ22" s="507"/>
      <c r="AK22" s="507"/>
      <c r="AL22" s="507"/>
      <c r="AM22" s="507"/>
      <c r="AN22" s="507"/>
      <c r="AO22" s="507"/>
      <c r="AP22" s="507"/>
      <c r="AQ22" s="507"/>
      <c r="AR22" s="507"/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7"/>
      <c r="BN22" s="507"/>
      <c r="BO22" s="507"/>
      <c r="BP22" s="507"/>
      <c r="BQ22" s="507"/>
      <c r="BR22" s="507"/>
      <c r="BS22" s="507"/>
      <c r="BT22" s="507"/>
      <c r="BU22" s="507"/>
      <c r="BV22" s="507"/>
      <c r="BW22" s="507"/>
      <c r="BX22" s="507"/>
      <c r="BY22" s="507"/>
      <c r="BZ22" s="507"/>
      <c r="CA22" s="507"/>
      <c r="CB22" s="507"/>
      <c r="CC22" s="507"/>
      <c r="CD22" s="507"/>
      <c r="CE22" s="507"/>
      <c r="CF22" s="507"/>
      <c r="CG22" s="507"/>
      <c r="CH22" s="507"/>
      <c r="CI22" s="507"/>
      <c r="CJ22" s="507"/>
      <c r="CK22" s="507"/>
      <c r="CL22" s="507"/>
      <c r="CM22" s="507"/>
      <c r="CN22" s="507"/>
      <c r="CO22" s="507"/>
      <c r="CP22" s="507"/>
      <c r="CQ22" s="507"/>
      <c r="CR22" s="507"/>
      <c r="CS22" s="507"/>
      <c r="CT22" s="507"/>
      <c r="CU22" s="507"/>
      <c r="CV22" s="507"/>
      <c r="CW22" s="507"/>
      <c r="CX22" s="507"/>
      <c r="CY22" s="507"/>
      <c r="CZ22" s="507"/>
      <c r="DA22" s="507"/>
      <c r="DB22" s="507"/>
      <c r="DC22" s="507"/>
      <c r="DD22" s="507"/>
      <c r="DE22" s="507"/>
      <c r="DF22" s="507"/>
      <c r="DG22" s="507"/>
      <c r="DH22" s="507"/>
      <c r="DI22" s="507"/>
      <c r="DJ22" s="507"/>
      <c r="DK22" s="507"/>
      <c r="DL22" s="507"/>
      <c r="DM22" s="507"/>
      <c r="DN22" s="507"/>
    </row>
    <row r="23" spans="1:118" s="500" customFormat="1" ht="15.75">
      <c r="A23" s="4089" t="s">
        <v>84</v>
      </c>
      <c r="B23" s="1608">
        <v>10</v>
      </c>
      <c r="C23" s="4210">
        <v>0</v>
      </c>
      <c r="D23" s="1611">
        <f t="shared" si="4"/>
        <v>10</v>
      </c>
      <c r="E23" s="4242">
        <v>10</v>
      </c>
      <c r="F23" s="4208">
        <v>4</v>
      </c>
      <c r="G23" s="1611">
        <f t="shared" si="5"/>
        <v>14</v>
      </c>
      <c r="H23" s="1604">
        <v>11</v>
      </c>
      <c r="I23" s="4209">
        <v>3</v>
      </c>
      <c r="J23" s="1606">
        <f t="shared" si="6"/>
        <v>14</v>
      </c>
      <c r="K23" s="4085">
        <f t="shared" si="2"/>
        <v>31</v>
      </c>
      <c r="L23" s="4085">
        <f t="shared" si="2"/>
        <v>7</v>
      </c>
      <c r="M23" s="1609">
        <f t="shared" si="3"/>
        <v>38</v>
      </c>
      <c r="N23" s="507"/>
      <c r="O23" s="507"/>
      <c r="P23" s="507"/>
      <c r="Q23" s="507"/>
      <c r="R23" s="507"/>
      <c r="S23" s="507"/>
      <c r="T23" s="507"/>
      <c r="U23" s="507"/>
      <c r="V23" s="507"/>
      <c r="W23" s="507"/>
      <c r="X23" s="507"/>
      <c r="Y23" s="507"/>
      <c r="Z23" s="507"/>
      <c r="AA23" s="507"/>
      <c r="AB23" s="507"/>
      <c r="AC23" s="507"/>
      <c r="AD23" s="507"/>
      <c r="AE23" s="507"/>
      <c r="AF23" s="507"/>
      <c r="AG23" s="507"/>
      <c r="AH23" s="507"/>
      <c r="AI23" s="507"/>
      <c r="AJ23" s="507"/>
      <c r="AK23" s="507"/>
      <c r="AL23" s="507"/>
      <c r="AM23" s="507"/>
      <c r="AN23" s="507"/>
      <c r="AO23" s="507"/>
      <c r="AP23" s="507"/>
      <c r="AQ23" s="507"/>
      <c r="AR23" s="507"/>
      <c r="AS23" s="507"/>
      <c r="AT23" s="507"/>
      <c r="AU23" s="507"/>
      <c r="AV23" s="507"/>
      <c r="AW23" s="507"/>
      <c r="AX23" s="507"/>
      <c r="AY23" s="507"/>
      <c r="AZ23" s="507"/>
      <c r="BA23" s="507"/>
      <c r="BB23" s="507"/>
      <c r="BC23" s="507"/>
      <c r="BD23" s="507"/>
      <c r="BE23" s="507"/>
      <c r="BF23" s="507"/>
      <c r="BG23" s="507"/>
      <c r="BH23" s="507"/>
      <c r="BI23" s="507"/>
      <c r="BJ23" s="507"/>
      <c r="BK23" s="507"/>
      <c r="BL23" s="507"/>
      <c r="BM23" s="507"/>
      <c r="BN23" s="507"/>
      <c r="BO23" s="507"/>
      <c r="BP23" s="507"/>
      <c r="BQ23" s="507"/>
      <c r="BR23" s="507"/>
      <c r="BS23" s="507"/>
      <c r="BT23" s="507"/>
      <c r="BU23" s="507"/>
      <c r="BV23" s="507"/>
      <c r="BW23" s="507"/>
      <c r="BX23" s="507"/>
      <c r="BY23" s="507"/>
      <c r="BZ23" s="507"/>
      <c r="CA23" s="507"/>
      <c r="CB23" s="507"/>
      <c r="CC23" s="507"/>
      <c r="CD23" s="507"/>
      <c r="CE23" s="507"/>
      <c r="CF23" s="507"/>
      <c r="CG23" s="507"/>
      <c r="CH23" s="507"/>
      <c r="CI23" s="507"/>
      <c r="CJ23" s="507"/>
      <c r="CK23" s="507"/>
      <c r="CL23" s="507"/>
      <c r="CM23" s="507"/>
      <c r="CN23" s="507"/>
      <c r="CO23" s="507"/>
      <c r="CP23" s="507"/>
      <c r="CQ23" s="507"/>
      <c r="CR23" s="507"/>
      <c r="CS23" s="507"/>
      <c r="CT23" s="507"/>
      <c r="CU23" s="507"/>
      <c r="CV23" s="507"/>
      <c r="CW23" s="507"/>
      <c r="CX23" s="507"/>
      <c r="CY23" s="507"/>
      <c r="CZ23" s="507"/>
      <c r="DA23" s="507"/>
      <c r="DB23" s="507"/>
      <c r="DC23" s="507"/>
      <c r="DD23" s="507"/>
      <c r="DE23" s="507"/>
      <c r="DF23" s="507"/>
      <c r="DG23" s="507"/>
      <c r="DH23" s="507"/>
      <c r="DI23" s="507"/>
      <c r="DJ23" s="507"/>
      <c r="DK23" s="507"/>
      <c r="DL23" s="507"/>
      <c r="DM23" s="507"/>
      <c r="DN23" s="507"/>
    </row>
    <row r="24" spans="1:118" s="500" customFormat="1" ht="15.75">
      <c r="A24" s="4090" t="s">
        <v>85</v>
      </c>
      <c r="B24" s="1605">
        <v>0</v>
      </c>
      <c r="C24" s="4208">
        <v>0</v>
      </c>
      <c r="D24" s="1611">
        <f t="shared" si="4"/>
        <v>0</v>
      </c>
      <c r="E24" s="4211">
        <v>0</v>
      </c>
      <c r="F24" s="1610">
        <v>5</v>
      </c>
      <c r="G24" s="1611">
        <f t="shared" si="5"/>
        <v>5</v>
      </c>
      <c r="H24" s="1604">
        <v>9</v>
      </c>
      <c r="I24" s="1611">
        <v>2</v>
      </c>
      <c r="J24" s="1606">
        <f t="shared" si="6"/>
        <v>11</v>
      </c>
      <c r="K24" s="4085">
        <f t="shared" si="2"/>
        <v>9</v>
      </c>
      <c r="L24" s="4085">
        <f t="shared" si="2"/>
        <v>7</v>
      </c>
      <c r="M24" s="1601">
        <f t="shared" si="3"/>
        <v>16</v>
      </c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7"/>
      <c r="BP24" s="507"/>
      <c r="BQ24" s="507"/>
      <c r="BR24" s="507"/>
      <c r="BS24" s="507"/>
      <c r="BT24" s="507"/>
      <c r="BU24" s="507"/>
      <c r="BV24" s="507"/>
      <c r="BW24" s="507"/>
      <c r="BX24" s="507"/>
      <c r="BY24" s="507"/>
      <c r="BZ24" s="507"/>
      <c r="CA24" s="507"/>
      <c r="CB24" s="507"/>
      <c r="CC24" s="507"/>
      <c r="CD24" s="507"/>
      <c r="CE24" s="507"/>
      <c r="CF24" s="507"/>
      <c r="CG24" s="507"/>
      <c r="CH24" s="507"/>
      <c r="CI24" s="507"/>
      <c r="CJ24" s="507"/>
      <c r="CK24" s="507"/>
      <c r="CL24" s="507"/>
      <c r="CM24" s="507"/>
      <c r="CN24" s="507"/>
      <c r="CO24" s="507"/>
      <c r="CP24" s="507"/>
      <c r="CQ24" s="507"/>
      <c r="CR24" s="507"/>
      <c r="CS24" s="507"/>
      <c r="CT24" s="507"/>
      <c r="CU24" s="507"/>
      <c r="CV24" s="507"/>
      <c r="CW24" s="507"/>
      <c r="CX24" s="507"/>
      <c r="CY24" s="507"/>
      <c r="CZ24" s="507"/>
      <c r="DA24" s="507"/>
      <c r="DB24" s="507"/>
      <c r="DC24" s="507"/>
      <c r="DD24" s="507"/>
      <c r="DE24" s="507"/>
      <c r="DF24" s="507"/>
      <c r="DG24" s="507"/>
      <c r="DH24" s="507"/>
      <c r="DI24" s="507"/>
      <c r="DJ24" s="507"/>
      <c r="DK24" s="507"/>
      <c r="DL24" s="507"/>
      <c r="DM24" s="507"/>
      <c r="DN24" s="507"/>
    </row>
    <row r="25" spans="1:118" s="500" customFormat="1" ht="15.75">
      <c r="A25" s="4090" t="s">
        <v>86</v>
      </c>
      <c r="B25" s="1605">
        <v>0</v>
      </c>
      <c r="C25" s="4208">
        <v>0</v>
      </c>
      <c r="D25" s="1611">
        <f t="shared" si="4"/>
        <v>0</v>
      </c>
      <c r="E25" s="4242">
        <v>0</v>
      </c>
      <c r="F25" s="4208">
        <v>2</v>
      </c>
      <c r="G25" s="1611">
        <f t="shared" si="5"/>
        <v>2</v>
      </c>
      <c r="H25" s="4211">
        <v>8</v>
      </c>
      <c r="I25" s="4209">
        <v>0</v>
      </c>
      <c r="J25" s="1606">
        <f t="shared" si="6"/>
        <v>8</v>
      </c>
      <c r="K25" s="4085">
        <f t="shared" si="2"/>
        <v>8</v>
      </c>
      <c r="L25" s="4085">
        <f t="shared" si="2"/>
        <v>2</v>
      </c>
      <c r="M25" s="1601">
        <f t="shared" si="3"/>
        <v>10</v>
      </c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507"/>
      <c r="AI25" s="507"/>
      <c r="AJ25" s="507"/>
      <c r="AK25" s="507"/>
      <c r="AL25" s="507"/>
      <c r="AM25" s="507"/>
      <c r="AN25" s="507"/>
      <c r="AO25" s="507"/>
      <c r="AP25" s="507"/>
      <c r="AQ25" s="507"/>
      <c r="AR25" s="507"/>
      <c r="AS25" s="507"/>
      <c r="AT25" s="507"/>
      <c r="AU25" s="507"/>
      <c r="AV25" s="507"/>
      <c r="AW25" s="507"/>
      <c r="AX25" s="507"/>
      <c r="AY25" s="507"/>
      <c r="AZ25" s="507"/>
      <c r="BA25" s="507"/>
      <c r="BB25" s="507"/>
      <c r="BC25" s="507"/>
      <c r="BD25" s="507"/>
      <c r="BE25" s="507"/>
      <c r="BF25" s="507"/>
      <c r="BG25" s="507"/>
      <c r="BH25" s="507"/>
      <c r="BI25" s="507"/>
      <c r="BJ25" s="507"/>
      <c r="BK25" s="507"/>
      <c r="BL25" s="507"/>
      <c r="BM25" s="507"/>
      <c r="BN25" s="507"/>
      <c r="BO25" s="507"/>
      <c r="BP25" s="507"/>
      <c r="BQ25" s="507"/>
      <c r="BR25" s="507"/>
      <c r="BS25" s="507"/>
      <c r="BT25" s="507"/>
      <c r="BU25" s="507"/>
      <c r="BV25" s="507"/>
      <c r="BW25" s="507"/>
      <c r="BX25" s="507"/>
      <c r="BY25" s="507"/>
      <c r="BZ25" s="507"/>
      <c r="CA25" s="507"/>
      <c r="CB25" s="507"/>
      <c r="CC25" s="507"/>
      <c r="CD25" s="507"/>
      <c r="CE25" s="507"/>
      <c r="CF25" s="507"/>
      <c r="CG25" s="507"/>
      <c r="CH25" s="507"/>
      <c r="CI25" s="507"/>
      <c r="CJ25" s="507"/>
      <c r="CK25" s="507"/>
      <c r="CL25" s="507"/>
      <c r="CM25" s="507"/>
      <c r="CN25" s="507"/>
      <c r="CO25" s="507"/>
      <c r="CP25" s="507"/>
      <c r="CQ25" s="507"/>
      <c r="CR25" s="507"/>
      <c r="CS25" s="507"/>
      <c r="CT25" s="507"/>
      <c r="CU25" s="507"/>
      <c r="CV25" s="507"/>
      <c r="CW25" s="507"/>
      <c r="CX25" s="507"/>
      <c r="CY25" s="507"/>
      <c r="CZ25" s="507"/>
      <c r="DA25" s="507"/>
      <c r="DB25" s="507"/>
      <c r="DC25" s="507"/>
      <c r="DD25" s="507"/>
      <c r="DE25" s="507"/>
      <c r="DF25" s="507"/>
      <c r="DG25" s="507"/>
      <c r="DH25" s="507"/>
      <c r="DI25" s="507"/>
      <c r="DJ25" s="507"/>
      <c r="DK25" s="507"/>
      <c r="DL25" s="507"/>
      <c r="DM25" s="507"/>
      <c r="DN25" s="507"/>
    </row>
    <row r="26" spans="1:118" s="500" customFormat="1" ht="16.5" thickBot="1">
      <c r="A26" s="4193" t="s">
        <v>87</v>
      </c>
      <c r="B26" s="4212">
        <v>20</v>
      </c>
      <c r="C26" s="4213">
        <v>1</v>
      </c>
      <c r="D26" s="4235">
        <f t="shared" si="4"/>
        <v>21</v>
      </c>
      <c r="E26" s="4243">
        <v>19</v>
      </c>
      <c r="F26" s="4213">
        <v>3</v>
      </c>
      <c r="G26" s="4235">
        <f t="shared" si="5"/>
        <v>22</v>
      </c>
      <c r="H26" s="4249">
        <v>21</v>
      </c>
      <c r="I26" s="4250">
        <v>4</v>
      </c>
      <c r="J26" s="4251">
        <f t="shared" si="6"/>
        <v>25</v>
      </c>
      <c r="K26" s="4091">
        <f t="shared" si="2"/>
        <v>60</v>
      </c>
      <c r="L26" s="4091">
        <f t="shared" si="2"/>
        <v>8</v>
      </c>
      <c r="M26" s="4094">
        <f t="shared" si="3"/>
        <v>68</v>
      </c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7"/>
      <c r="Y26" s="507"/>
      <c r="Z26" s="507"/>
      <c r="AA26" s="507"/>
      <c r="AB26" s="507"/>
      <c r="AC26" s="507"/>
      <c r="AD26" s="507"/>
      <c r="AE26" s="507"/>
      <c r="AF26" s="507"/>
      <c r="AG26" s="507"/>
      <c r="AH26" s="507"/>
      <c r="AI26" s="507"/>
      <c r="AJ26" s="507"/>
      <c r="AK26" s="507"/>
      <c r="AL26" s="507"/>
      <c r="AM26" s="507"/>
      <c r="AN26" s="507"/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  <c r="BA26" s="507"/>
      <c r="BB26" s="507"/>
      <c r="BC26" s="507"/>
      <c r="BD26" s="507"/>
      <c r="BE26" s="507"/>
      <c r="BF26" s="507"/>
      <c r="BG26" s="507"/>
      <c r="BH26" s="507"/>
      <c r="BI26" s="507"/>
      <c r="BJ26" s="507"/>
      <c r="BK26" s="507"/>
      <c r="BL26" s="507"/>
      <c r="BM26" s="507"/>
      <c r="BN26" s="507"/>
      <c r="BO26" s="507"/>
      <c r="BP26" s="507"/>
      <c r="BQ26" s="507"/>
      <c r="BR26" s="507"/>
      <c r="BS26" s="507"/>
      <c r="BT26" s="507"/>
      <c r="BU26" s="507"/>
      <c r="BV26" s="507"/>
      <c r="BW26" s="507"/>
      <c r="BX26" s="507"/>
      <c r="BY26" s="507"/>
      <c r="BZ26" s="507"/>
      <c r="CA26" s="507"/>
      <c r="CB26" s="507"/>
      <c r="CC26" s="507"/>
      <c r="CD26" s="507"/>
      <c r="CE26" s="507"/>
      <c r="CF26" s="507"/>
      <c r="CG26" s="507"/>
      <c r="CH26" s="507"/>
      <c r="CI26" s="507"/>
      <c r="CJ26" s="507"/>
      <c r="CK26" s="507"/>
      <c r="CL26" s="507"/>
      <c r="CM26" s="507"/>
      <c r="CN26" s="507"/>
      <c r="CO26" s="507"/>
      <c r="CP26" s="507"/>
      <c r="CQ26" s="507"/>
      <c r="CR26" s="507"/>
      <c r="CS26" s="507"/>
      <c r="CT26" s="507"/>
      <c r="CU26" s="507"/>
      <c r="CV26" s="507"/>
      <c r="CW26" s="507"/>
      <c r="CX26" s="507"/>
      <c r="CY26" s="507"/>
      <c r="CZ26" s="507"/>
      <c r="DA26" s="507"/>
      <c r="DB26" s="507"/>
      <c r="DC26" s="507"/>
      <c r="DD26" s="507"/>
      <c r="DE26" s="507"/>
      <c r="DF26" s="507"/>
      <c r="DG26" s="507"/>
      <c r="DH26" s="507"/>
      <c r="DI26" s="507"/>
      <c r="DJ26" s="507"/>
      <c r="DK26" s="507"/>
      <c r="DL26" s="507"/>
      <c r="DM26" s="507"/>
      <c r="DN26" s="507"/>
    </row>
    <row r="27" spans="1:118" s="500" customFormat="1" ht="16.5" thickBot="1">
      <c r="A27" s="4112" t="s">
        <v>17</v>
      </c>
      <c r="B27" s="4098">
        <f>SUM(B19:B26)</f>
        <v>62</v>
      </c>
      <c r="C27" s="4098">
        <f>SUM(C19:C26)</f>
        <v>11</v>
      </c>
      <c r="D27" s="4223">
        <f>SUM(D19:D26)</f>
        <v>73</v>
      </c>
      <c r="E27" s="4134">
        <f t="shared" ref="E27:J27" si="7">SUM(E19:E26)</f>
        <v>59</v>
      </c>
      <c r="F27" s="4098">
        <f t="shared" si="7"/>
        <v>37</v>
      </c>
      <c r="G27" s="4217">
        <f>SUM(G19:G26)</f>
        <v>96</v>
      </c>
      <c r="H27" s="4218">
        <f t="shared" si="7"/>
        <v>82</v>
      </c>
      <c r="I27" s="4099">
        <f t="shared" si="7"/>
        <v>22</v>
      </c>
      <c r="J27" s="4217">
        <f t="shared" si="7"/>
        <v>104</v>
      </c>
      <c r="K27" s="4098">
        <f>E27+B27+H27</f>
        <v>203</v>
      </c>
      <c r="L27" s="4098">
        <f>F27+C27+I27</f>
        <v>70</v>
      </c>
      <c r="M27" s="4100">
        <f>K27+L27</f>
        <v>273</v>
      </c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507"/>
      <c r="AH27" s="507"/>
      <c r="AI27" s="507"/>
      <c r="AJ27" s="507"/>
      <c r="AK27" s="507"/>
      <c r="AL27" s="507"/>
      <c r="AM27" s="507"/>
      <c r="AN27" s="507"/>
      <c r="AO27" s="507"/>
      <c r="AP27" s="507"/>
      <c r="AQ27" s="507"/>
      <c r="AR27" s="507"/>
      <c r="AS27" s="507"/>
      <c r="AT27" s="507"/>
      <c r="AU27" s="507"/>
      <c r="AV27" s="507"/>
      <c r="AW27" s="507"/>
      <c r="AX27" s="507"/>
      <c r="AY27" s="507"/>
      <c r="AZ27" s="507"/>
      <c r="BA27" s="507"/>
      <c r="BB27" s="507"/>
      <c r="BC27" s="507"/>
      <c r="BD27" s="507"/>
      <c r="BE27" s="507"/>
      <c r="BF27" s="507"/>
      <c r="BG27" s="507"/>
      <c r="BH27" s="507"/>
      <c r="BI27" s="507"/>
      <c r="BJ27" s="507"/>
      <c r="BK27" s="507"/>
      <c r="BL27" s="507"/>
      <c r="BM27" s="507"/>
      <c r="BN27" s="507"/>
      <c r="BO27" s="507"/>
      <c r="BP27" s="507"/>
      <c r="BQ27" s="507"/>
      <c r="BR27" s="507"/>
      <c r="BS27" s="507"/>
      <c r="BT27" s="507"/>
      <c r="BU27" s="507"/>
      <c r="BV27" s="507"/>
      <c r="BW27" s="507"/>
      <c r="BX27" s="507"/>
      <c r="BY27" s="507"/>
      <c r="BZ27" s="507"/>
      <c r="CA27" s="507"/>
      <c r="CB27" s="507"/>
      <c r="CC27" s="507"/>
      <c r="CD27" s="507"/>
      <c r="CE27" s="507"/>
      <c r="CF27" s="507"/>
      <c r="CG27" s="507"/>
      <c r="CH27" s="507"/>
      <c r="CI27" s="507"/>
      <c r="CJ27" s="507"/>
      <c r="CK27" s="507"/>
      <c r="CL27" s="507"/>
      <c r="CM27" s="507"/>
      <c r="CN27" s="507"/>
      <c r="CO27" s="507"/>
      <c r="CP27" s="507"/>
      <c r="CQ27" s="507"/>
      <c r="CR27" s="507"/>
      <c r="CS27" s="507"/>
      <c r="CT27" s="507"/>
      <c r="CU27" s="507"/>
      <c r="CV27" s="507"/>
      <c r="CW27" s="507"/>
      <c r="CX27" s="507"/>
      <c r="CY27" s="507"/>
      <c r="CZ27" s="507"/>
      <c r="DA27" s="507"/>
      <c r="DB27" s="507"/>
      <c r="DC27" s="507"/>
      <c r="DD27" s="507"/>
      <c r="DE27" s="507"/>
      <c r="DF27" s="507"/>
      <c r="DG27" s="507"/>
      <c r="DH27" s="507"/>
      <c r="DI27" s="507"/>
      <c r="DJ27" s="507"/>
      <c r="DK27" s="507"/>
      <c r="DL27" s="507"/>
      <c r="DM27" s="507"/>
      <c r="DN27" s="507"/>
    </row>
    <row r="28" spans="1:118" s="500" customFormat="1" ht="15.75">
      <c r="A28" s="4116" t="s">
        <v>63</v>
      </c>
      <c r="B28" s="4196"/>
      <c r="C28" s="4219"/>
      <c r="D28" s="4233"/>
      <c r="E28" s="4200"/>
      <c r="F28" s="4198"/>
      <c r="G28" s="4199"/>
      <c r="H28" s="4220"/>
      <c r="I28" s="4201"/>
      <c r="J28" s="4199"/>
      <c r="K28" s="4198"/>
      <c r="L28" s="4198"/>
      <c r="M28" s="4202"/>
      <c r="N28" s="507"/>
      <c r="O28" s="507"/>
      <c r="P28" s="507"/>
      <c r="Q28" s="507"/>
      <c r="R28" s="507"/>
      <c r="S28" s="507"/>
      <c r="T28" s="507"/>
      <c r="U28" s="507"/>
      <c r="V28" s="507"/>
      <c r="W28" s="507"/>
      <c r="X28" s="507"/>
      <c r="Y28" s="507"/>
      <c r="Z28" s="507"/>
      <c r="AA28" s="507"/>
      <c r="AB28" s="507"/>
      <c r="AC28" s="507"/>
      <c r="AD28" s="507"/>
      <c r="AE28" s="507"/>
      <c r="AF28" s="507"/>
      <c r="AG28" s="507"/>
      <c r="AH28" s="507"/>
      <c r="AI28" s="507"/>
      <c r="AJ28" s="507"/>
      <c r="AK28" s="507"/>
      <c r="AL28" s="507"/>
      <c r="AM28" s="507"/>
      <c r="AN28" s="507"/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  <c r="BA28" s="507"/>
      <c r="BB28" s="507"/>
      <c r="BC28" s="507"/>
      <c r="BD28" s="507"/>
      <c r="BE28" s="507"/>
      <c r="BF28" s="507"/>
      <c r="BG28" s="507"/>
      <c r="BH28" s="507"/>
      <c r="BI28" s="507"/>
      <c r="BJ28" s="507"/>
      <c r="BK28" s="507"/>
      <c r="BL28" s="507"/>
      <c r="BM28" s="507"/>
      <c r="BN28" s="507"/>
      <c r="BO28" s="507"/>
      <c r="BP28" s="507"/>
      <c r="BQ28" s="507"/>
      <c r="BR28" s="507"/>
      <c r="BS28" s="507"/>
      <c r="BT28" s="507"/>
      <c r="BU28" s="507"/>
      <c r="BV28" s="507"/>
      <c r="BW28" s="507"/>
      <c r="BX28" s="507"/>
      <c r="BY28" s="507"/>
      <c r="BZ28" s="507"/>
      <c r="CA28" s="507"/>
      <c r="CB28" s="507"/>
      <c r="CC28" s="507"/>
      <c r="CD28" s="507"/>
      <c r="CE28" s="507"/>
      <c r="CF28" s="507"/>
      <c r="CG28" s="507"/>
      <c r="CH28" s="507"/>
      <c r="CI28" s="507"/>
      <c r="CJ28" s="507"/>
      <c r="CK28" s="507"/>
      <c r="CL28" s="507"/>
      <c r="CM28" s="507"/>
      <c r="CN28" s="507"/>
      <c r="CO28" s="507"/>
      <c r="CP28" s="507"/>
      <c r="CQ28" s="507"/>
      <c r="CR28" s="507"/>
      <c r="CS28" s="507"/>
      <c r="CT28" s="507"/>
      <c r="CU28" s="507"/>
      <c r="CV28" s="507"/>
      <c r="CW28" s="507"/>
      <c r="CX28" s="507"/>
      <c r="CY28" s="507"/>
      <c r="CZ28" s="507"/>
      <c r="DA28" s="507"/>
      <c r="DB28" s="507"/>
      <c r="DC28" s="507"/>
      <c r="DD28" s="507"/>
      <c r="DE28" s="507"/>
      <c r="DF28" s="507"/>
      <c r="DG28" s="507"/>
      <c r="DH28" s="507"/>
      <c r="DI28" s="507"/>
      <c r="DJ28" s="507"/>
      <c r="DK28" s="507"/>
      <c r="DL28" s="507"/>
      <c r="DM28" s="507"/>
      <c r="DN28" s="507"/>
    </row>
    <row r="29" spans="1:118" s="500" customFormat="1" ht="15.75">
      <c r="A29" s="4084" t="s">
        <v>80</v>
      </c>
      <c r="B29" s="1597">
        <v>0</v>
      </c>
      <c r="C29" s="1598">
        <v>0</v>
      </c>
      <c r="D29" s="4236">
        <f t="shared" ref="D29:D36" si="8">B29+C29</f>
        <v>0</v>
      </c>
      <c r="E29" s="4242">
        <v>0</v>
      </c>
      <c r="F29" s="1607">
        <v>0</v>
      </c>
      <c r="G29" s="1606">
        <f t="shared" ref="G29:G34" si="9">E29+F29</f>
        <v>0</v>
      </c>
      <c r="H29" s="4211">
        <v>0</v>
      </c>
      <c r="I29" s="4209">
        <v>0</v>
      </c>
      <c r="J29" s="1606">
        <v>0</v>
      </c>
      <c r="K29" s="4085">
        <f t="shared" si="2"/>
        <v>0</v>
      </c>
      <c r="L29" s="4085">
        <f t="shared" si="2"/>
        <v>0</v>
      </c>
      <c r="M29" s="1601">
        <f t="shared" si="3"/>
        <v>0</v>
      </c>
      <c r="N29" s="507"/>
      <c r="O29" s="507"/>
      <c r="P29" s="507"/>
      <c r="Q29" s="507"/>
      <c r="R29" s="507"/>
      <c r="S29" s="507"/>
      <c r="T29" s="507"/>
      <c r="U29" s="507"/>
      <c r="V29" s="507"/>
      <c r="W29" s="507"/>
      <c r="X29" s="507"/>
      <c r="Y29" s="507"/>
      <c r="Z29" s="507"/>
      <c r="AA29" s="507"/>
      <c r="AB29" s="507"/>
      <c r="AC29" s="507"/>
      <c r="AD29" s="507"/>
      <c r="AE29" s="507"/>
      <c r="AF29" s="507"/>
      <c r="AG29" s="507"/>
      <c r="AH29" s="507"/>
      <c r="AI29" s="507"/>
      <c r="AJ29" s="507"/>
      <c r="AK29" s="507"/>
      <c r="AL29" s="507"/>
      <c r="AM29" s="507"/>
      <c r="AN29" s="507"/>
      <c r="AO29" s="507"/>
      <c r="AP29" s="507"/>
      <c r="AQ29" s="507"/>
      <c r="AR29" s="507"/>
      <c r="AS29" s="507"/>
      <c r="AT29" s="507"/>
      <c r="AU29" s="507"/>
      <c r="AV29" s="507"/>
      <c r="AW29" s="507"/>
      <c r="AX29" s="507"/>
      <c r="AY29" s="507"/>
      <c r="AZ29" s="507"/>
      <c r="BA29" s="507"/>
      <c r="BB29" s="507"/>
      <c r="BC29" s="507"/>
      <c r="BD29" s="507"/>
      <c r="BE29" s="507"/>
      <c r="BF29" s="507"/>
      <c r="BG29" s="507"/>
      <c r="BH29" s="507"/>
      <c r="BI29" s="507"/>
      <c r="BJ29" s="507"/>
      <c r="BK29" s="507"/>
      <c r="BL29" s="507"/>
      <c r="BM29" s="507"/>
      <c r="BN29" s="507"/>
      <c r="BO29" s="507"/>
      <c r="BP29" s="507"/>
      <c r="BQ29" s="507"/>
      <c r="BR29" s="507"/>
      <c r="BS29" s="507"/>
      <c r="BT29" s="507"/>
      <c r="BU29" s="507"/>
      <c r="BV29" s="507"/>
      <c r="BW29" s="507"/>
      <c r="BX29" s="507"/>
      <c r="BY29" s="507"/>
      <c r="BZ29" s="507"/>
      <c r="CA29" s="507"/>
      <c r="CB29" s="507"/>
      <c r="CC29" s="507"/>
      <c r="CD29" s="507"/>
      <c r="CE29" s="507"/>
      <c r="CF29" s="507"/>
      <c r="CG29" s="507"/>
      <c r="CH29" s="507"/>
      <c r="CI29" s="507"/>
      <c r="CJ29" s="507"/>
      <c r="CK29" s="507"/>
      <c r="CL29" s="507"/>
      <c r="CM29" s="507"/>
      <c r="CN29" s="507"/>
      <c r="CO29" s="507"/>
      <c r="CP29" s="507"/>
      <c r="CQ29" s="507"/>
      <c r="CR29" s="507"/>
      <c r="CS29" s="507"/>
      <c r="CT29" s="507"/>
      <c r="CU29" s="507"/>
      <c r="CV29" s="507"/>
      <c r="CW29" s="507"/>
      <c r="CX29" s="507"/>
      <c r="CY29" s="507"/>
      <c r="CZ29" s="507"/>
      <c r="DA29" s="507"/>
      <c r="DB29" s="507"/>
      <c r="DC29" s="507"/>
      <c r="DD29" s="507"/>
      <c r="DE29" s="507"/>
      <c r="DF29" s="507"/>
      <c r="DG29" s="507"/>
      <c r="DH29" s="507"/>
      <c r="DI29" s="507"/>
      <c r="DJ29" s="507"/>
      <c r="DK29" s="507"/>
      <c r="DL29" s="507"/>
      <c r="DM29" s="507"/>
      <c r="DN29" s="507"/>
    </row>
    <row r="30" spans="1:118" s="500" customFormat="1" ht="15.75">
      <c r="A30" s="4087" t="s">
        <v>81</v>
      </c>
      <c r="B30" s="4108">
        <v>0</v>
      </c>
      <c r="C30" s="1598">
        <v>0</v>
      </c>
      <c r="D30" s="4236">
        <f t="shared" si="8"/>
        <v>0</v>
      </c>
      <c r="E30" s="4242">
        <v>0</v>
      </c>
      <c r="F30" s="1607">
        <v>0</v>
      </c>
      <c r="G30" s="1606">
        <f t="shared" si="9"/>
        <v>0</v>
      </c>
      <c r="H30" s="4211">
        <v>1</v>
      </c>
      <c r="I30" s="4209">
        <v>0</v>
      </c>
      <c r="J30" s="1606">
        <f t="shared" ref="J30:J35" si="10">H30+I30</f>
        <v>1</v>
      </c>
      <c r="K30" s="4085">
        <f>E30+B30+H30</f>
        <v>1</v>
      </c>
      <c r="L30" s="4085">
        <f>F30+C30+I30</f>
        <v>0</v>
      </c>
      <c r="M30" s="1601">
        <f>K30+L30</f>
        <v>1</v>
      </c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7"/>
      <c r="AA30" s="507"/>
      <c r="AB30" s="507"/>
      <c r="AC30" s="507"/>
      <c r="AD30" s="507"/>
      <c r="AE30" s="507"/>
      <c r="AF30" s="507"/>
      <c r="AG30" s="507"/>
      <c r="AH30" s="507"/>
      <c r="AI30" s="507"/>
      <c r="AJ30" s="507"/>
      <c r="AK30" s="507"/>
      <c r="AL30" s="507"/>
      <c r="AM30" s="507"/>
      <c r="AN30" s="507"/>
      <c r="AO30" s="507"/>
      <c r="AP30" s="507"/>
      <c r="AQ30" s="507"/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7"/>
      <c r="BC30" s="507"/>
      <c r="BD30" s="507"/>
      <c r="BE30" s="507"/>
      <c r="BF30" s="507"/>
      <c r="BG30" s="507"/>
      <c r="BH30" s="507"/>
      <c r="BI30" s="507"/>
      <c r="BJ30" s="507"/>
      <c r="BK30" s="507"/>
      <c r="BL30" s="507"/>
      <c r="BM30" s="507"/>
      <c r="BN30" s="507"/>
      <c r="BO30" s="507"/>
      <c r="BP30" s="507"/>
      <c r="BQ30" s="507"/>
      <c r="BR30" s="507"/>
      <c r="BS30" s="507"/>
      <c r="BT30" s="507"/>
      <c r="BU30" s="507"/>
      <c r="BV30" s="507"/>
      <c r="BW30" s="507"/>
      <c r="BX30" s="507"/>
      <c r="BY30" s="507"/>
      <c r="BZ30" s="507"/>
      <c r="CA30" s="507"/>
      <c r="CB30" s="507"/>
      <c r="CC30" s="507"/>
      <c r="CD30" s="507"/>
      <c r="CE30" s="507"/>
      <c r="CF30" s="507"/>
      <c r="CG30" s="507"/>
      <c r="CH30" s="507"/>
      <c r="CI30" s="507"/>
      <c r="CJ30" s="507"/>
      <c r="CK30" s="507"/>
      <c r="CL30" s="507"/>
      <c r="CM30" s="507"/>
      <c r="CN30" s="507"/>
      <c r="CO30" s="507"/>
      <c r="CP30" s="507"/>
      <c r="CQ30" s="507"/>
      <c r="CR30" s="507"/>
      <c r="CS30" s="507"/>
      <c r="CT30" s="507"/>
      <c r="CU30" s="507"/>
      <c r="CV30" s="507"/>
      <c r="CW30" s="507"/>
      <c r="CX30" s="507"/>
      <c r="CY30" s="507"/>
      <c r="CZ30" s="507"/>
      <c r="DA30" s="507"/>
      <c r="DB30" s="507"/>
      <c r="DC30" s="507"/>
      <c r="DD30" s="507"/>
      <c r="DE30" s="507"/>
      <c r="DF30" s="507"/>
      <c r="DG30" s="507"/>
      <c r="DH30" s="507"/>
      <c r="DI30" s="507"/>
      <c r="DJ30" s="507"/>
      <c r="DK30" s="507"/>
      <c r="DL30" s="507"/>
      <c r="DM30" s="507"/>
      <c r="DN30" s="507"/>
    </row>
    <row r="31" spans="1:118" s="500" customFormat="1" ht="16.5" customHeight="1">
      <c r="A31" s="4088" t="s">
        <v>82</v>
      </c>
      <c r="B31" s="4108">
        <v>0</v>
      </c>
      <c r="C31" s="1598">
        <v>0</v>
      </c>
      <c r="D31" s="4236">
        <f t="shared" si="8"/>
        <v>0</v>
      </c>
      <c r="E31" s="4242">
        <v>0</v>
      </c>
      <c r="F31" s="4208">
        <v>0</v>
      </c>
      <c r="G31" s="1606">
        <f t="shared" si="9"/>
        <v>0</v>
      </c>
      <c r="H31" s="4211">
        <v>0</v>
      </c>
      <c r="I31" s="4209">
        <v>0</v>
      </c>
      <c r="J31" s="1606">
        <f t="shared" si="10"/>
        <v>0</v>
      </c>
      <c r="K31" s="4085">
        <f t="shared" si="2"/>
        <v>0</v>
      </c>
      <c r="L31" s="4085">
        <f t="shared" si="2"/>
        <v>0</v>
      </c>
      <c r="M31" s="1601">
        <f t="shared" si="3"/>
        <v>0</v>
      </c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507"/>
      <c r="AA31" s="507"/>
      <c r="AB31" s="507"/>
      <c r="AC31" s="507"/>
      <c r="AD31" s="507"/>
      <c r="AE31" s="507"/>
      <c r="AF31" s="507"/>
      <c r="AG31" s="507"/>
      <c r="AH31" s="507"/>
      <c r="AI31" s="507"/>
      <c r="AJ31" s="507"/>
      <c r="AK31" s="507"/>
      <c r="AL31" s="507"/>
      <c r="AM31" s="507"/>
      <c r="AN31" s="507"/>
      <c r="AO31" s="507"/>
      <c r="AP31" s="507"/>
      <c r="AQ31" s="507"/>
      <c r="AR31" s="507"/>
      <c r="AS31" s="507"/>
      <c r="AT31" s="507"/>
      <c r="AU31" s="507"/>
      <c r="AV31" s="507"/>
      <c r="AW31" s="507"/>
      <c r="AX31" s="507"/>
      <c r="AY31" s="507"/>
      <c r="AZ31" s="507"/>
      <c r="BA31" s="507"/>
      <c r="BB31" s="507"/>
      <c r="BC31" s="507"/>
      <c r="BD31" s="507"/>
      <c r="BE31" s="507"/>
      <c r="BF31" s="507"/>
      <c r="BG31" s="507"/>
      <c r="BH31" s="507"/>
      <c r="BI31" s="507"/>
      <c r="BJ31" s="507"/>
      <c r="BK31" s="507"/>
      <c r="BL31" s="507"/>
      <c r="BM31" s="507"/>
      <c r="BN31" s="507"/>
      <c r="BO31" s="507"/>
      <c r="BP31" s="507"/>
      <c r="BQ31" s="507"/>
      <c r="BR31" s="507"/>
      <c r="BS31" s="507"/>
      <c r="BT31" s="507"/>
      <c r="BU31" s="507"/>
      <c r="BV31" s="507"/>
      <c r="BW31" s="507"/>
      <c r="BX31" s="507"/>
      <c r="BY31" s="507"/>
      <c r="BZ31" s="507"/>
      <c r="CA31" s="507"/>
      <c r="CB31" s="507"/>
      <c r="CC31" s="507"/>
      <c r="CD31" s="507"/>
      <c r="CE31" s="507"/>
      <c r="CF31" s="507"/>
      <c r="CG31" s="507"/>
      <c r="CH31" s="507"/>
      <c r="CI31" s="507"/>
      <c r="CJ31" s="507"/>
      <c r="CK31" s="507"/>
      <c r="CL31" s="507"/>
      <c r="CM31" s="507"/>
      <c r="CN31" s="507"/>
      <c r="CO31" s="507"/>
      <c r="CP31" s="507"/>
      <c r="CQ31" s="507"/>
      <c r="CR31" s="507"/>
      <c r="CS31" s="507"/>
      <c r="CT31" s="507"/>
      <c r="CU31" s="507"/>
      <c r="CV31" s="507"/>
      <c r="CW31" s="507"/>
      <c r="CX31" s="507"/>
      <c r="CY31" s="507"/>
      <c r="CZ31" s="507"/>
      <c r="DA31" s="507"/>
      <c r="DB31" s="507"/>
      <c r="DC31" s="507"/>
      <c r="DD31" s="507"/>
      <c r="DE31" s="507"/>
      <c r="DF31" s="507"/>
      <c r="DG31" s="507"/>
      <c r="DH31" s="507"/>
      <c r="DI31" s="507"/>
      <c r="DJ31" s="507"/>
      <c r="DK31" s="507"/>
      <c r="DL31" s="507"/>
      <c r="DM31" s="507"/>
      <c r="DN31" s="507"/>
    </row>
    <row r="32" spans="1:118" s="500" customFormat="1" ht="15.75">
      <c r="A32" s="4084" t="s">
        <v>83</v>
      </c>
      <c r="B32" s="4108">
        <v>0</v>
      </c>
      <c r="C32" s="1598">
        <v>0</v>
      </c>
      <c r="D32" s="4236">
        <f t="shared" si="8"/>
        <v>0</v>
      </c>
      <c r="E32" s="4242">
        <v>0</v>
      </c>
      <c r="F32" s="4208">
        <v>0</v>
      </c>
      <c r="G32" s="1606">
        <f t="shared" si="9"/>
        <v>0</v>
      </c>
      <c r="H32" s="4211">
        <v>0</v>
      </c>
      <c r="I32" s="4209">
        <v>0</v>
      </c>
      <c r="J32" s="1606">
        <v>0</v>
      </c>
      <c r="K32" s="4085">
        <f t="shared" si="2"/>
        <v>0</v>
      </c>
      <c r="L32" s="4085">
        <f t="shared" si="2"/>
        <v>0</v>
      </c>
      <c r="M32" s="1601">
        <f t="shared" si="3"/>
        <v>0</v>
      </c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07"/>
      <c r="AA32" s="507"/>
      <c r="AB32" s="507"/>
      <c r="AC32" s="507"/>
      <c r="AD32" s="507"/>
      <c r="AE32" s="507"/>
      <c r="AF32" s="507"/>
      <c r="AG32" s="507"/>
      <c r="AH32" s="507"/>
      <c r="AI32" s="507"/>
      <c r="AJ32" s="507"/>
      <c r="AK32" s="507"/>
      <c r="AL32" s="507"/>
      <c r="AM32" s="507"/>
      <c r="AN32" s="507"/>
      <c r="AO32" s="507"/>
      <c r="AP32" s="507"/>
      <c r="AQ32" s="507"/>
      <c r="AR32" s="507"/>
      <c r="AS32" s="507"/>
      <c r="AT32" s="507"/>
      <c r="AU32" s="507"/>
      <c r="AV32" s="507"/>
      <c r="AW32" s="507"/>
      <c r="AX32" s="507"/>
      <c r="AY32" s="507"/>
      <c r="AZ32" s="507"/>
      <c r="BA32" s="507"/>
      <c r="BB32" s="507"/>
      <c r="BC32" s="507"/>
      <c r="BD32" s="507"/>
      <c r="BE32" s="507"/>
      <c r="BF32" s="507"/>
      <c r="BG32" s="507"/>
      <c r="BH32" s="507"/>
      <c r="BI32" s="507"/>
      <c r="BJ32" s="507"/>
      <c r="BK32" s="507"/>
      <c r="BL32" s="507"/>
      <c r="BM32" s="507"/>
      <c r="BN32" s="507"/>
      <c r="BO32" s="507"/>
      <c r="BP32" s="507"/>
      <c r="BQ32" s="507"/>
      <c r="BR32" s="507"/>
      <c r="BS32" s="507"/>
      <c r="BT32" s="507"/>
      <c r="BU32" s="507"/>
      <c r="BV32" s="507"/>
      <c r="BW32" s="507"/>
      <c r="BX32" s="507"/>
      <c r="BY32" s="507"/>
      <c r="BZ32" s="507"/>
      <c r="CA32" s="507"/>
      <c r="CB32" s="507"/>
      <c r="CC32" s="507"/>
      <c r="CD32" s="507"/>
      <c r="CE32" s="507"/>
      <c r="CF32" s="507"/>
      <c r="CG32" s="507"/>
      <c r="CH32" s="507"/>
      <c r="CI32" s="507"/>
      <c r="CJ32" s="507"/>
      <c r="CK32" s="507"/>
      <c r="CL32" s="507"/>
      <c r="CM32" s="507"/>
      <c r="CN32" s="507"/>
      <c r="CO32" s="507"/>
      <c r="CP32" s="507"/>
      <c r="CQ32" s="507"/>
      <c r="CR32" s="507"/>
      <c r="CS32" s="507"/>
      <c r="CT32" s="507"/>
      <c r="CU32" s="507"/>
      <c r="CV32" s="507"/>
      <c r="CW32" s="507"/>
      <c r="CX32" s="507"/>
      <c r="CY32" s="507"/>
      <c r="CZ32" s="507"/>
      <c r="DA32" s="507"/>
      <c r="DB32" s="507"/>
      <c r="DC32" s="507"/>
      <c r="DD32" s="507"/>
      <c r="DE32" s="507"/>
      <c r="DF32" s="507"/>
      <c r="DG32" s="507"/>
      <c r="DH32" s="507"/>
      <c r="DI32" s="507"/>
      <c r="DJ32" s="507"/>
      <c r="DK32" s="507"/>
      <c r="DL32" s="507"/>
      <c r="DM32" s="507"/>
      <c r="DN32" s="507"/>
    </row>
    <row r="33" spans="1:118" s="500" customFormat="1" ht="15.75" customHeight="1">
      <c r="A33" s="4089" t="s">
        <v>84</v>
      </c>
      <c r="B33" s="4108">
        <v>0</v>
      </c>
      <c r="C33" s="1598">
        <v>0</v>
      </c>
      <c r="D33" s="4236">
        <f t="shared" si="8"/>
        <v>0</v>
      </c>
      <c r="E33" s="4242">
        <v>0</v>
      </c>
      <c r="F33" s="4208">
        <v>0</v>
      </c>
      <c r="G33" s="1606">
        <f t="shared" si="9"/>
        <v>0</v>
      </c>
      <c r="H33" s="4211">
        <v>0</v>
      </c>
      <c r="I33" s="4209">
        <v>0</v>
      </c>
      <c r="J33" s="1606">
        <f t="shared" si="10"/>
        <v>0</v>
      </c>
      <c r="K33" s="4085">
        <f t="shared" si="2"/>
        <v>0</v>
      </c>
      <c r="L33" s="4085">
        <f t="shared" si="2"/>
        <v>0</v>
      </c>
      <c r="M33" s="1601">
        <f t="shared" si="3"/>
        <v>0</v>
      </c>
      <c r="N33" s="507"/>
      <c r="O33" s="507"/>
      <c r="P33" s="507"/>
      <c r="Q33" s="507"/>
      <c r="R33" s="507"/>
      <c r="S33" s="507"/>
      <c r="T33" s="507"/>
      <c r="U33" s="507"/>
      <c r="V33" s="507"/>
      <c r="W33" s="507"/>
      <c r="X33" s="507"/>
      <c r="Y33" s="507"/>
      <c r="Z33" s="507"/>
      <c r="AA33" s="507"/>
      <c r="AB33" s="507"/>
      <c r="AC33" s="507"/>
      <c r="AD33" s="507"/>
      <c r="AE33" s="507"/>
      <c r="AF33" s="507"/>
      <c r="AG33" s="507"/>
      <c r="AH33" s="507"/>
      <c r="AI33" s="507"/>
      <c r="AJ33" s="507"/>
      <c r="AK33" s="507"/>
      <c r="AL33" s="507"/>
      <c r="AM33" s="507"/>
      <c r="AN33" s="507"/>
      <c r="AO33" s="507"/>
      <c r="AP33" s="507"/>
      <c r="AQ33" s="507"/>
      <c r="AR33" s="507"/>
      <c r="AS33" s="507"/>
      <c r="AT33" s="507"/>
      <c r="AU33" s="507"/>
      <c r="AV33" s="507"/>
      <c r="AW33" s="507"/>
      <c r="AX33" s="507"/>
      <c r="AY33" s="507"/>
      <c r="AZ33" s="507"/>
      <c r="BA33" s="507"/>
      <c r="BB33" s="507"/>
      <c r="BC33" s="507"/>
      <c r="BD33" s="507"/>
      <c r="BE33" s="507"/>
      <c r="BF33" s="507"/>
      <c r="BG33" s="507"/>
      <c r="BH33" s="507"/>
      <c r="BI33" s="507"/>
      <c r="BJ33" s="507"/>
      <c r="BK33" s="507"/>
      <c r="BL33" s="507"/>
      <c r="BM33" s="507"/>
      <c r="BN33" s="507"/>
      <c r="BO33" s="507"/>
      <c r="BP33" s="507"/>
      <c r="BQ33" s="507"/>
      <c r="BR33" s="507"/>
      <c r="BS33" s="507"/>
      <c r="BT33" s="507"/>
      <c r="BU33" s="507"/>
      <c r="BV33" s="507"/>
      <c r="BW33" s="507"/>
      <c r="BX33" s="507"/>
      <c r="BY33" s="507"/>
      <c r="BZ33" s="507"/>
      <c r="CA33" s="507"/>
      <c r="CB33" s="507"/>
      <c r="CC33" s="507"/>
      <c r="CD33" s="507"/>
      <c r="CE33" s="507"/>
      <c r="CF33" s="507"/>
      <c r="CG33" s="507"/>
      <c r="CH33" s="507"/>
      <c r="CI33" s="507"/>
      <c r="CJ33" s="507"/>
      <c r="CK33" s="507"/>
      <c r="CL33" s="507"/>
      <c r="CM33" s="507"/>
      <c r="CN33" s="507"/>
      <c r="CO33" s="507"/>
      <c r="CP33" s="507"/>
      <c r="CQ33" s="507"/>
      <c r="CR33" s="507"/>
      <c r="CS33" s="507"/>
      <c r="CT33" s="507"/>
      <c r="CU33" s="507"/>
      <c r="CV33" s="507"/>
      <c r="CW33" s="507"/>
      <c r="CX33" s="507"/>
      <c r="CY33" s="507"/>
      <c r="CZ33" s="507"/>
      <c r="DA33" s="507"/>
      <c r="DB33" s="507"/>
      <c r="DC33" s="507"/>
      <c r="DD33" s="507"/>
      <c r="DE33" s="507"/>
      <c r="DF33" s="507"/>
      <c r="DG33" s="507"/>
      <c r="DH33" s="507"/>
      <c r="DI33" s="507"/>
      <c r="DJ33" s="507"/>
      <c r="DK33" s="507"/>
      <c r="DL33" s="507"/>
      <c r="DM33" s="507"/>
      <c r="DN33" s="507"/>
    </row>
    <row r="34" spans="1:118" s="500" customFormat="1" ht="19.5" customHeight="1">
      <c r="A34" s="4090" t="s">
        <v>85</v>
      </c>
      <c r="B34" s="4108">
        <v>0</v>
      </c>
      <c r="C34" s="1598">
        <v>0</v>
      </c>
      <c r="D34" s="4236">
        <f t="shared" si="8"/>
        <v>0</v>
      </c>
      <c r="E34" s="4242">
        <v>0</v>
      </c>
      <c r="F34" s="4208">
        <v>0</v>
      </c>
      <c r="G34" s="1606">
        <f t="shared" si="9"/>
        <v>0</v>
      </c>
      <c r="H34" s="4211">
        <v>0</v>
      </c>
      <c r="I34" s="4209">
        <v>0</v>
      </c>
      <c r="J34" s="1606">
        <f t="shared" si="10"/>
        <v>0</v>
      </c>
      <c r="K34" s="4085">
        <f t="shared" si="2"/>
        <v>0</v>
      </c>
      <c r="L34" s="4085">
        <f t="shared" si="2"/>
        <v>0</v>
      </c>
      <c r="M34" s="1601">
        <f t="shared" si="3"/>
        <v>0</v>
      </c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507"/>
      <c r="AL34" s="507"/>
      <c r="AM34" s="507"/>
      <c r="AN34" s="507"/>
      <c r="AO34" s="507"/>
      <c r="AP34" s="507"/>
      <c r="AQ34" s="507"/>
      <c r="AR34" s="507"/>
      <c r="AS34" s="507"/>
      <c r="AT34" s="507"/>
      <c r="AU34" s="507"/>
      <c r="AV34" s="507"/>
      <c r="AW34" s="507"/>
      <c r="AX34" s="507"/>
      <c r="AY34" s="507"/>
      <c r="AZ34" s="507"/>
      <c r="BA34" s="507"/>
      <c r="BB34" s="507"/>
      <c r="BC34" s="507"/>
      <c r="BD34" s="507"/>
      <c r="BE34" s="507"/>
      <c r="BF34" s="507"/>
      <c r="BG34" s="507"/>
      <c r="BH34" s="507"/>
      <c r="BI34" s="507"/>
      <c r="BJ34" s="507"/>
      <c r="BK34" s="507"/>
      <c r="BL34" s="507"/>
      <c r="BM34" s="507"/>
      <c r="BN34" s="507"/>
      <c r="BO34" s="507"/>
      <c r="BP34" s="507"/>
      <c r="BQ34" s="507"/>
      <c r="BR34" s="507"/>
      <c r="BS34" s="507"/>
      <c r="BT34" s="507"/>
      <c r="BU34" s="507"/>
      <c r="BV34" s="507"/>
      <c r="BW34" s="507"/>
      <c r="BX34" s="507"/>
      <c r="BY34" s="507"/>
      <c r="BZ34" s="507"/>
      <c r="CA34" s="507"/>
      <c r="CB34" s="507"/>
      <c r="CC34" s="507"/>
      <c r="CD34" s="507"/>
      <c r="CE34" s="507"/>
      <c r="CF34" s="507"/>
      <c r="CG34" s="507"/>
      <c r="CH34" s="507"/>
      <c r="CI34" s="507"/>
      <c r="CJ34" s="507"/>
      <c r="CK34" s="507"/>
      <c r="CL34" s="507"/>
      <c r="CM34" s="507"/>
      <c r="CN34" s="507"/>
      <c r="CO34" s="507"/>
      <c r="CP34" s="507"/>
      <c r="CQ34" s="507"/>
      <c r="CR34" s="507"/>
      <c r="CS34" s="507"/>
      <c r="CT34" s="507"/>
      <c r="CU34" s="507"/>
      <c r="CV34" s="507"/>
      <c r="CW34" s="507"/>
      <c r="CX34" s="507"/>
      <c r="CY34" s="507"/>
      <c r="CZ34" s="507"/>
      <c r="DA34" s="507"/>
      <c r="DB34" s="507"/>
      <c r="DC34" s="507"/>
      <c r="DD34" s="507"/>
      <c r="DE34" s="507"/>
      <c r="DF34" s="507"/>
      <c r="DG34" s="507"/>
      <c r="DH34" s="507"/>
      <c r="DI34" s="507"/>
      <c r="DJ34" s="507"/>
      <c r="DK34" s="507"/>
      <c r="DL34" s="507"/>
      <c r="DM34" s="507"/>
      <c r="DN34" s="507"/>
    </row>
    <row r="35" spans="1:118" s="500" customFormat="1" ht="22.9" customHeight="1">
      <c r="A35" s="4090" t="s">
        <v>86</v>
      </c>
      <c r="B35" s="4108">
        <v>0</v>
      </c>
      <c r="C35" s="1598">
        <v>0</v>
      </c>
      <c r="D35" s="4236">
        <f t="shared" si="8"/>
        <v>0</v>
      </c>
      <c r="E35" s="4242">
        <v>0</v>
      </c>
      <c r="F35" s="4208">
        <v>0</v>
      </c>
      <c r="G35" s="1606">
        <v>0</v>
      </c>
      <c r="H35" s="4211">
        <v>0</v>
      </c>
      <c r="I35" s="4209">
        <v>0</v>
      </c>
      <c r="J35" s="1606">
        <f t="shared" si="10"/>
        <v>0</v>
      </c>
      <c r="K35" s="4085">
        <f t="shared" si="2"/>
        <v>0</v>
      </c>
      <c r="L35" s="4085">
        <f t="shared" si="2"/>
        <v>0</v>
      </c>
      <c r="M35" s="1601">
        <f t="shared" si="3"/>
        <v>0</v>
      </c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507"/>
      <c r="AA35" s="507"/>
      <c r="AB35" s="507"/>
      <c r="AC35" s="507"/>
      <c r="AD35" s="507"/>
      <c r="AE35" s="507"/>
      <c r="AF35" s="507"/>
      <c r="AG35" s="507"/>
      <c r="AH35" s="507"/>
      <c r="AI35" s="507"/>
      <c r="AJ35" s="507"/>
      <c r="AK35" s="507"/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  <c r="AV35" s="507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507"/>
      <c r="BM35" s="507"/>
      <c r="BN35" s="507"/>
      <c r="BO35" s="507"/>
      <c r="BP35" s="507"/>
      <c r="BQ35" s="507"/>
      <c r="BR35" s="507"/>
      <c r="BS35" s="507"/>
      <c r="BT35" s="507"/>
      <c r="BU35" s="507"/>
      <c r="BV35" s="507"/>
      <c r="BW35" s="507"/>
      <c r="BX35" s="507"/>
      <c r="BY35" s="507"/>
      <c r="BZ35" s="507"/>
      <c r="CA35" s="507"/>
      <c r="CB35" s="507"/>
      <c r="CC35" s="507"/>
      <c r="CD35" s="507"/>
      <c r="CE35" s="507"/>
      <c r="CF35" s="507"/>
      <c r="CG35" s="507"/>
      <c r="CH35" s="507"/>
      <c r="CI35" s="507"/>
      <c r="CJ35" s="507"/>
      <c r="CK35" s="507"/>
      <c r="CL35" s="507"/>
      <c r="CM35" s="507"/>
      <c r="CN35" s="507"/>
      <c r="CO35" s="507"/>
      <c r="CP35" s="507"/>
      <c r="CQ35" s="507"/>
      <c r="CR35" s="507"/>
      <c r="CS35" s="507"/>
      <c r="CT35" s="507"/>
      <c r="CU35" s="507"/>
      <c r="CV35" s="507"/>
      <c r="CW35" s="507"/>
      <c r="CX35" s="507"/>
      <c r="CY35" s="507"/>
      <c r="CZ35" s="507"/>
      <c r="DA35" s="507"/>
      <c r="DB35" s="507"/>
      <c r="DC35" s="507"/>
      <c r="DD35" s="507"/>
      <c r="DE35" s="507"/>
      <c r="DF35" s="507"/>
      <c r="DG35" s="507"/>
      <c r="DH35" s="507"/>
      <c r="DI35" s="507"/>
      <c r="DJ35" s="507"/>
      <c r="DK35" s="507"/>
      <c r="DL35" s="507"/>
      <c r="DM35" s="507"/>
      <c r="DN35" s="507"/>
    </row>
    <row r="36" spans="1:118" s="500" customFormat="1" ht="18.600000000000001" customHeight="1">
      <c r="A36" s="4193" t="s">
        <v>87</v>
      </c>
      <c r="B36" s="4221">
        <v>0</v>
      </c>
      <c r="C36" s="1602">
        <v>0</v>
      </c>
      <c r="D36" s="4237">
        <f t="shared" si="8"/>
        <v>0</v>
      </c>
      <c r="E36" s="4243">
        <v>0</v>
      </c>
      <c r="F36" s="4213">
        <v>0</v>
      </c>
      <c r="G36" s="4214">
        <v>0</v>
      </c>
      <c r="H36" s="4215">
        <v>0</v>
      </c>
      <c r="I36" s="4216">
        <v>0</v>
      </c>
      <c r="J36" s="4214">
        <v>0</v>
      </c>
      <c r="K36" s="4091">
        <f>E36+B36+H36</f>
        <v>0</v>
      </c>
      <c r="L36" s="4091">
        <f>F36+C36+I36</f>
        <v>0</v>
      </c>
      <c r="M36" s="4094">
        <f>K36+L36</f>
        <v>0</v>
      </c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507"/>
      <c r="Y36" s="507"/>
      <c r="Z36" s="507"/>
      <c r="AA36" s="507"/>
      <c r="AB36" s="507"/>
      <c r="AC36" s="507"/>
      <c r="AD36" s="507"/>
      <c r="AE36" s="507"/>
      <c r="AF36" s="507"/>
      <c r="AG36" s="507"/>
      <c r="AH36" s="507"/>
      <c r="AI36" s="507"/>
      <c r="AJ36" s="507"/>
      <c r="AK36" s="507"/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7"/>
      <c r="AW36" s="507"/>
      <c r="AX36" s="507"/>
      <c r="AY36" s="507"/>
      <c r="AZ36" s="507"/>
      <c r="BA36" s="507"/>
      <c r="BB36" s="507"/>
      <c r="BC36" s="507"/>
      <c r="BD36" s="507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507"/>
      <c r="BR36" s="507"/>
      <c r="BS36" s="507"/>
      <c r="BT36" s="507"/>
      <c r="BU36" s="507"/>
      <c r="BV36" s="507"/>
      <c r="BW36" s="507"/>
      <c r="BX36" s="507"/>
      <c r="BY36" s="507"/>
      <c r="BZ36" s="507"/>
      <c r="CA36" s="507"/>
      <c r="CB36" s="507"/>
      <c r="CC36" s="507"/>
      <c r="CD36" s="507"/>
      <c r="CE36" s="507"/>
      <c r="CF36" s="507"/>
      <c r="CG36" s="507"/>
      <c r="CH36" s="507"/>
      <c r="CI36" s="507"/>
      <c r="CJ36" s="507"/>
      <c r="CK36" s="507"/>
      <c r="CL36" s="507"/>
      <c r="CM36" s="507"/>
      <c r="CN36" s="507"/>
      <c r="CO36" s="507"/>
      <c r="CP36" s="507"/>
      <c r="CQ36" s="507"/>
      <c r="CR36" s="507"/>
      <c r="CS36" s="507"/>
      <c r="CT36" s="507"/>
      <c r="CU36" s="507"/>
      <c r="CV36" s="507"/>
      <c r="CW36" s="507"/>
      <c r="CX36" s="507"/>
      <c r="CY36" s="507"/>
      <c r="CZ36" s="507"/>
      <c r="DA36" s="507"/>
      <c r="DB36" s="507"/>
      <c r="DC36" s="507"/>
      <c r="DD36" s="507"/>
      <c r="DE36" s="507"/>
      <c r="DF36" s="507"/>
      <c r="DG36" s="507"/>
      <c r="DH36" s="507"/>
      <c r="DI36" s="507"/>
      <c r="DJ36" s="507"/>
      <c r="DK36" s="507"/>
      <c r="DL36" s="507"/>
      <c r="DM36" s="507"/>
      <c r="DN36" s="507"/>
    </row>
    <row r="37" spans="1:118" s="500" customFormat="1" ht="19.5" customHeight="1">
      <c r="A37" s="4112" t="s">
        <v>66</v>
      </c>
      <c r="B37" s="4098">
        <f t="shared" ref="B37:J37" si="11">SUM(B29:B36)</f>
        <v>0</v>
      </c>
      <c r="C37" s="4098">
        <f t="shared" si="11"/>
        <v>0</v>
      </c>
      <c r="D37" s="4099">
        <f t="shared" si="11"/>
        <v>0</v>
      </c>
      <c r="E37" s="4134">
        <f t="shared" si="11"/>
        <v>0</v>
      </c>
      <c r="F37" s="4098">
        <f t="shared" si="11"/>
        <v>0</v>
      </c>
      <c r="G37" s="4217">
        <f t="shared" si="11"/>
        <v>0</v>
      </c>
      <c r="H37" s="4218">
        <f t="shared" si="11"/>
        <v>1</v>
      </c>
      <c r="I37" s="4099">
        <f t="shared" si="11"/>
        <v>0</v>
      </c>
      <c r="J37" s="4217">
        <f t="shared" si="11"/>
        <v>1</v>
      </c>
      <c r="K37" s="4098">
        <f t="shared" si="2"/>
        <v>1</v>
      </c>
      <c r="L37" s="4098">
        <f t="shared" si="2"/>
        <v>0</v>
      </c>
      <c r="M37" s="4100">
        <f t="shared" si="3"/>
        <v>1</v>
      </c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507"/>
      <c r="AL37" s="507"/>
      <c r="AM37" s="507"/>
      <c r="AN37" s="507"/>
      <c r="AO37" s="507"/>
      <c r="AP37" s="507"/>
      <c r="AQ37" s="507"/>
      <c r="AR37" s="507"/>
      <c r="AS37" s="507"/>
      <c r="AT37" s="507"/>
      <c r="AU37" s="507"/>
      <c r="AV37" s="507"/>
      <c r="AW37" s="507"/>
      <c r="AX37" s="507"/>
      <c r="AY37" s="507"/>
      <c r="AZ37" s="507"/>
      <c r="BA37" s="507"/>
      <c r="BB37" s="507"/>
      <c r="BC37" s="507"/>
      <c r="BD37" s="507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507"/>
      <c r="BR37" s="507"/>
      <c r="BS37" s="507"/>
      <c r="BT37" s="507"/>
      <c r="BU37" s="507"/>
      <c r="BV37" s="507"/>
      <c r="BW37" s="507"/>
      <c r="BX37" s="507"/>
      <c r="BY37" s="507"/>
      <c r="BZ37" s="507"/>
      <c r="CA37" s="507"/>
      <c r="CB37" s="507"/>
      <c r="CC37" s="507"/>
      <c r="CD37" s="507"/>
      <c r="CE37" s="507"/>
      <c r="CF37" s="507"/>
      <c r="CG37" s="507"/>
      <c r="CH37" s="507"/>
      <c r="CI37" s="507"/>
      <c r="CJ37" s="507"/>
      <c r="CK37" s="507"/>
      <c r="CL37" s="507"/>
      <c r="CM37" s="507"/>
      <c r="CN37" s="507"/>
      <c r="CO37" s="507"/>
      <c r="CP37" s="507"/>
      <c r="CQ37" s="507"/>
      <c r="CR37" s="507"/>
      <c r="CS37" s="507"/>
      <c r="CT37" s="507"/>
      <c r="CU37" s="507"/>
      <c r="CV37" s="507"/>
      <c r="CW37" s="507"/>
      <c r="CX37" s="507"/>
      <c r="CY37" s="507"/>
      <c r="CZ37" s="507"/>
      <c r="DA37" s="507"/>
      <c r="DB37" s="507"/>
      <c r="DC37" s="507"/>
      <c r="DD37" s="507"/>
      <c r="DE37" s="507"/>
      <c r="DF37" s="507"/>
      <c r="DG37" s="507"/>
      <c r="DH37" s="507"/>
      <c r="DI37" s="507"/>
      <c r="DJ37" s="507"/>
      <c r="DK37" s="507"/>
      <c r="DL37" s="507"/>
      <c r="DM37" s="507"/>
      <c r="DN37" s="507"/>
    </row>
    <row r="38" spans="1:118" s="500" customFormat="1" ht="19.5" customHeight="1">
      <c r="A38" s="4222" t="s">
        <v>72</v>
      </c>
      <c r="B38" s="4226">
        <f>B27</f>
        <v>62</v>
      </c>
      <c r="C38" s="4226">
        <f>C27</f>
        <v>11</v>
      </c>
      <c r="D38" s="4238">
        <f t="shared" ref="D38:J38" si="12">D27</f>
        <v>73</v>
      </c>
      <c r="E38" s="4244">
        <f>E27</f>
        <v>59</v>
      </c>
      <c r="F38" s="4227">
        <f t="shared" si="12"/>
        <v>37</v>
      </c>
      <c r="G38" s="4225">
        <f>G27</f>
        <v>96</v>
      </c>
      <c r="H38" s="4252">
        <f>H27</f>
        <v>82</v>
      </c>
      <c r="I38" s="4228">
        <f>I27</f>
        <v>22</v>
      </c>
      <c r="J38" s="4225">
        <f t="shared" si="12"/>
        <v>104</v>
      </c>
      <c r="K38" s="4226">
        <f t="shared" si="2"/>
        <v>203</v>
      </c>
      <c r="L38" s="4226">
        <f t="shared" si="2"/>
        <v>70</v>
      </c>
      <c r="M38" s="4225">
        <f t="shared" si="3"/>
        <v>273</v>
      </c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507"/>
      <c r="AO38" s="507"/>
      <c r="AP38" s="507"/>
      <c r="AQ38" s="507"/>
      <c r="AR38" s="507"/>
      <c r="AS38" s="507"/>
      <c r="AT38" s="507"/>
      <c r="AU38" s="507"/>
      <c r="AV38" s="507"/>
      <c r="AW38" s="507"/>
      <c r="AX38" s="507"/>
      <c r="AY38" s="507"/>
      <c r="AZ38" s="507"/>
      <c r="BA38" s="507"/>
      <c r="BB38" s="507"/>
      <c r="BC38" s="507"/>
      <c r="BD38" s="507"/>
      <c r="BE38" s="507"/>
      <c r="BF38" s="507"/>
      <c r="BG38" s="507"/>
      <c r="BH38" s="507"/>
      <c r="BI38" s="507"/>
      <c r="BJ38" s="507"/>
      <c r="BK38" s="507"/>
      <c r="BL38" s="507"/>
      <c r="BM38" s="507"/>
      <c r="BN38" s="507"/>
      <c r="BO38" s="507"/>
      <c r="BP38" s="507"/>
      <c r="BQ38" s="507"/>
      <c r="BR38" s="507"/>
      <c r="BS38" s="507"/>
      <c r="BT38" s="507"/>
      <c r="BU38" s="507"/>
      <c r="BV38" s="507"/>
      <c r="BW38" s="507"/>
      <c r="BX38" s="507"/>
      <c r="BY38" s="507"/>
      <c r="BZ38" s="507"/>
      <c r="CA38" s="507"/>
      <c r="CB38" s="507"/>
      <c r="CC38" s="507"/>
      <c r="CD38" s="507"/>
      <c r="CE38" s="507"/>
      <c r="CF38" s="507"/>
      <c r="CG38" s="507"/>
      <c r="CH38" s="507"/>
      <c r="CI38" s="507"/>
      <c r="CJ38" s="507"/>
      <c r="CK38" s="507"/>
      <c r="CL38" s="507"/>
      <c r="CM38" s="507"/>
      <c r="CN38" s="507"/>
      <c r="CO38" s="507"/>
      <c r="CP38" s="507"/>
      <c r="CQ38" s="507"/>
      <c r="CR38" s="507"/>
      <c r="CS38" s="507"/>
      <c r="CT38" s="507"/>
      <c r="CU38" s="507"/>
      <c r="CV38" s="507"/>
      <c r="CW38" s="507"/>
      <c r="CX38" s="507"/>
      <c r="CY38" s="507"/>
      <c r="CZ38" s="507"/>
      <c r="DA38" s="507"/>
      <c r="DB38" s="507"/>
      <c r="DC38" s="507"/>
      <c r="DD38" s="507"/>
      <c r="DE38" s="507"/>
      <c r="DF38" s="507"/>
      <c r="DG38" s="507"/>
      <c r="DH38" s="507"/>
      <c r="DI38" s="507"/>
      <c r="DJ38" s="507"/>
      <c r="DK38" s="507"/>
      <c r="DL38" s="507"/>
      <c r="DM38" s="507"/>
      <c r="DN38" s="507"/>
    </row>
    <row r="39" spans="1:118" s="500" customFormat="1" ht="24" customHeight="1">
      <c r="A39" s="4224" t="s">
        <v>66</v>
      </c>
      <c r="B39" s="4253">
        <f>B37</f>
        <v>0</v>
      </c>
      <c r="C39" s="4253">
        <f>C37</f>
        <v>0</v>
      </c>
      <c r="D39" s="4254">
        <f t="shared" ref="D39:J39" si="13">D37</f>
        <v>0</v>
      </c>
      <c r="E39" s="4255">
        <f t="shared" si="13"/>
        <v>0</v>
      </c>
      <c r="F39" s="4256">
        <f t="shared" si="13"/>
        <v>0</v>
      </c>
      <c r="G39" s="4257">
        <f>G37</f>
        <v>0</v>
      </c>
      <c r="H39" s="4258">
        <f>H37</f>
        <v>1</v>
      </c>
      <c r="I39" s="4258">
        <f>I37</f>
        <v>0</v>
      </c>
      <c r="J39" s="4257">
        <f t="shared" si="13"/>
        <v>1</v>
      </c>
      <c r="K39" s="4226">
        <f t="shared" si="2"/>
        <v>1</v>
      </c>
      <c r="L39" s="4226">
        <f t="shared" si="2"/>
        <v>0</v>
      </c>
      <c r="M39" s="4225">
        <f t="shared" si="3"/>
        <v>1</v>
      </c>
      <c r="N39" s="507"/>
      <c r="O39" s="507"/>
      <c r="P39" s="507"/>
      <c r="Q39" s="507"/>
      <c r="R39" s="507"/>
      <c r="S39" s="507"/>
      <c r="T39" s="507"/>
      <c r="U39" s="507"/>
      <c r="V39" s="507"/>
      <c r="W39" s="507"/>
      <c r="X39" s="507"/>
      <c r="Y39" s="507"/>
      <c r="Z39" s="507"/>
      <c r="AA39" s="507"/>
      <c r="AB39" s="507"/>
      <c r="AC39" s="507"/>
      <c r="AD39" s="507"/>
      <c r="AE39" s="507"/>
      <c r="AF39" s="507"/>
      <c r="AG39" s="507"/>
      <c r="AH39" s="507"/>
      <c r="AI39" s="507"/>
      <c r="AJ39" s="507"/>
      <c r="AK39" s="507"/>
      <c r="AL39" s="507"/>
      <c r="AM39" s="507"/>
      <c r="AN39" s="507"/>
      <c r="AO39" s="507"/>
      <c r="AP39" s="507"/>
      <c r="AQ39" s="507"/>
      <c r="AR39" s="507"/>
      <c r="AS39" s="507"/>
      <c r="AT39" s="507"/>
      <c r="AU39" s="507"/>
      <c r="AV39" s="507"/>
      <c r="AW39" s="507"/>
      <c r="AX39" s="507"/>
      <c r="AY39" s="507"/>
      <c r="AZ39" s="507"/>
      <c r="BA39" s="507"/>
      <c r="BB39" s="507"/>
      <c r="BC39" s="507"/>
      <c r="BD39" s="507"/>
      <c r="BE39" s="507"/>
      <c r="BF39" s="507"/>
      <c r="BG39" s="507"/>
      <c r="BH39" s="507"/>
      <c r="BI39" s="507"/>
      <c r="BJ39" s="507"/>
      <c r="BK39" s="507"/>
      <c r="BL39" s="507"/>
      <c r="BM39" s="507"/>
      <c r="BN39" s="507"/>
      <c r="BO39" s="507"/>
      <c r="BP39" s="507"/>
      <c r="BQ39" s="507"/>
      <c r="BR39" s="507"/>
      <c r="BS39" s="507"/>
      <c r="BT39" s="507"/>
      <c r="BU39" s="507"/>
      <c r="BV39" s="507"/>
      <c r="BW39" s="507"/>
      <c r="BX39" s="507"/>
      <c r="BY39" s="507"/>
      <c r="BZ39" s="507"/>
      <c r="CA39" s="507"/>
      <c r="CB39" s="507"/>
      <c r="CC39" s="507"/>
      <c r="CD39" s="507"/>
      <c r="CE39" s="507"/>
      <c r="CF39" s="507"/>
      <c r="CG39" s="507"/>
      <c r="CH39" s="507"/>
      <c r="CI39" s="507"/>
      <c r="CJ39" s="507"/>
      <c r="CK39" s="507"/>
      <c r="CL39" s="507"/>
      <c r="CM39" s="507"/>
      <c r="CN39" s="507"/>
      <c r="CO39" s="507"/>
      <c r="CP39" s="507"/>
      <c r="CQ39" s="507"/>
      <c r="CR39" s="507"/>
      <c r="CS39" s="507"/>
      <c r="CT39" s="507"/>
      <c r="CU39" s="507"/>
      <c r="CV39" s="507"/>
      <c r="CW39" s="507"/>
      <c r="CX39" s="507"/>
      <c r="CY39" s="507"/>
      <c r="CZ39" s="507"/>
      <c r="DA39" s="507"/>
      <c r="DB39" s="507"/>
      <c r="DC39" s="507"/>
      <c r="DD39" s="507"/>
      <c r="DE39" s="507"/>
      <c r="DF39" s="507"/>
      <c r="DG39" s="507"/>
      <c r="DH39" s="507"/>
      <c r="DI39" s="507"/>
      <c r="DJ39" s="507"/>
      <c r="DK39" s="507"/>
      <c r="DL39" s="507"/>
      <c r="DM39" s="507"/>
      <c r="DN39" s="507"/>
    </row>
    <row r="40" spans="1:118" s="500" customFormat="1" ht="23.25" customHeight="1">
      <c r="A40" s="4124" t="s">
        <v>67</v>
      </c>
      <c r="B40" s="4226">
        <f>B39+B38</f>
        <v>62</v>
      </c>
      <c r="C40" s="4226">
        <f>C39+C38</f>
        <v>11</v>
      </c>
      <c r="D40" s="4238">
        <f t="shared" ref="D40:J40" si="14">D39+D38</f>
        <v>73</v>
      </c>
      <c r="E40" s="4244">
        <f t="shared" si="14"/>
        <v>59</v>
      </c>
      <c r="F40" s="4227">
        <f t="shared" si="14"/>
        <v>37</v>
      </c>
      <c r="G40" s="4225">
        <f t="shared" si="14"/>
        <v>96</v>
      </c>
      <c r="H40" s="4228">
        <f t="shared" si="14"/>
        <v>83</v>
      </c>
      <c r="I40" s="4228">
        <f t="shared" si="14"/>
        <v>22</v>
      </c>
      <c r="J40" s="4225">
        <f t="shared" si="14"/>
        <v>105</v>
      </c>
      <c r="K40" s="4226">
        <f>E40+B40+H40</f>
        <v>204</v>
      </c>
      <c r="L40" s="4226">
        <f>F40+C40+I40</f>
        <v>70</v>
      </c>
      <c r="M40" s="4225">
        <f>K40+L40</f>
        <v>274</v>
      </c>
      <c r="N40" s="507"/>
      <c r="O40" s="507"/>
      <c r="P40" s="507"/>
      <c r="Q40" s="507"/>
      <c r="R40" s="507"/>
      <c r="S40" s="507"/>
      <c r="T40" s="507"/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7"/>
      <c r="AH40" s="507"/>
      <c r="AI40" s="507"/>
      <c r="AJ40" s="507"/>
      <c r="AK40" s="507"/>
      <c r="AL40" s="507"/>
      <c r="AM40" s="507"/>
      <c r="AN40" s="507"/>
      <c r="AO40" s="507"/>
      <c r="AP40" s="507"/>
      <c r="AQ40" s="507"/>
      <c r="AR40" s="507"/>
      <c r="AS40" s="507"/>
      <c r="AT40" s="507"/>
      <c r="AU40" s="507"/>
      <c r="AV40" s="507"/>
      <c r="AW40" s="507"/>
      <c r="AX40" s="507"/>
      <c r="AY40" s="507"/>
      <c r="AZ40" s="507"/>
      <c r="BA40" s="507"/>
      <c r="BB40" s="507"/>
      <c r="BC40" s="507"/>
      <c r="BD40" s="507"/>
      <c r="BE40" s="507"/>
      <c r="BF40" s="507"/>
      <c r="BG40" s="507"/>
      <c r="BH40" s="507"/>
      <c r="BI40" s="507"/>
      <c r="BJ40" s="507"/>
      <c r="BK40" s="507"/>
      <c r="BL40" s="507"/>
      <c r="BM40" s="507"/>
      <c r="BN40" s="507"/>
      <c r="BO40" s="507"/>
      <c r="BP40" s="507"/>
      <c r="BQ40" s="507"/>
      <c r="BR40" s="507"/>
      <c r="BS40" s="507"/>
      <c r="BT40" s="507"/>
      <c r="BU40" s="507"/>
      <c r="BV40" s="507"/>
      <c r="BW40" s="507"/>
      <c r="BX40" s="507"/>
      <c r="BY40" s="507"/>
      <c r="BZ40" s="507"/>
      <c r="CA40" s="507"/>
      <c r="CB40" s="507"/>
      <c r="CC40" s="507"/>
      <c r="CD40" s="507"/>
      <c r="CE40" s="507"/>
      <c r="CF40" s="507"/>
      <c r="CG40" s="507"/>
      <c r="CH40" s="507"/>
      <c r="CI40" s="507"/>
      <c r="CJ40" s="507"/>
      <c r="CK40" s="507"/>
      <c r="CL40" s="507"/>
      <c r="CM40" s="507"/>
      <c r="CN40" s="507"/>
      <c r="CO40" s="507"/>
      <c r="CP40" s="507"/>
      <c r="CQ40" s="507"/>
      <c r="CR40" s="507"/>
      <c r="CS40" s="507"/>
      <c r="CT40" s="507"/>
      <c r="CU40" s="507"/>
      <c r="CV40" s="507"/>
      <c r="CW40" s="507"/>
      <c r="CX40" s="507"/>
      <c r="CY40" s="507"/>
      <c r="CZ40" s="507"/>
      <c r="DA40" s="507"/>
      <c r="DB40" s="507"/>
      <c r="DC40" s="507"/>
      <c r="DD40" s="507"/>
      <c r="DE40" s="507"/>
      <c r="DF40" s="507"/>
      <c r="DG40" s="507"/>
      <c r="DH40" s="507"/>
      <c r="DI40" s="507"/>
      <c r="DJ40" s="507"/>
      <c r="DK40" s="507"/>
      <c r="DL40" s="507"/>
      <c r="DM40" s="507"/>
      <c r="DN40" s="507"/>
    </row>
    <row r="41" spans="1:118" s="500" customFormat="1" ht="15.75">
      <c r="B41" s="504"/>
      <c r="C41" s="504"/>
      <c r="D41" s="504"/>
      <c r="N41" s="507"/>
      <c r="O41" s="507"/>
      <c r="P41" s="507"/>
      <c r="Q41" s="507"/>
      <c r="R41" s="507"/>
      <c r="S41" s="507"/>
      <c r="T41" s="507"/>
      <c r="U41" s="507"/>
      <c r="V41" s="507"/>
      <c r="W41" s="507"/>
      <c r="X41" s="507"/>
      <c r="Y41" s="507"/>
      <c r="Z41" s="507"/>
      <c r="AA41" s="507"/>
      <c r="AB41" s="507"/>
      <c r="AC41" s="507"/>
      <c r="AD41" s="507"/>
      <c r="AE41" s="507"/>
      <c r="AF41" s="507"/>
      <c r="AG41" s="507"/>
      <c r="AH41" s="507"/>
      <c r="AI41" s="507"/>
      <c r="AJ41" s="507"/>
      <c r="AK41" s="507"/>
      <c r="AL41" s="507"/>
      <c r="AM41" s="507"/>
      <c r="AN41" s="507"/>
      <c r="AO41" s="507"/>
      <c r="AP41" s="507"/>
      <c r="AQ41" s="507"/>
      <c r="AR41" s="507"/>
      <c r="AS41" s="507"/>
      <c r="AT41" s="507"/>
      <c r="AU41" s="507"/>
      <c r="AV41" s="507"/>
      <c r="AW41" s="507"/>
      <c r="AX41" s="507"/>
      <c r="AY41" s="507"/>
      <c r="AZ41" s="507"/>
      <c r="BA41" s="507"/>
      <c r="BB41" s="507"/>
      <c r="BC41" s="507"/>
      <c r="BD41" s="507"/>
      <c r="BE41" s="507"/>
      <c r="BF41" s="507"/>
      <c r="BG41" s="507"/>
      <c r="BH41" s="507"/>
      <c r="BI41" s="507"/>
      <c r="BJ41" s="507"/>
      <c r="BK41" s="507"/>
      <c r="BL41" s="507"/>
      <c r="BM41" s="507"/>
      <c r="BN41" s="507"/>
      <c r="BO41" s="507"/>
      <c r="BP41" s="507"/>
      <c r="BQ41" s="507"/>
      <c r="BR41" s="507"/>
      <c r="BS41" s="507"/>
      <c r="BT41" s="507"/>
      <c r="BU41" s="507"/>
      <c r="BV41" s="507"/>
      <c r="BW41" s="507"/>
      <c r="BX41" s="507"/>
      <c r="BY41" s="507"/>
      <c r="BZ41" s="507"/>
      <c r="CA41" s="507"/>
      <c r="CB41" s="507"/>
      <c r="CC41" s="507"/>
      <c r="CD41" s="507"/>
      <c r="CE41" s="507"/>
      <c r="CF41" s="507"/>
      <c r="CG41" s="507"/>
      <c r="CH41" s="507"/>
      <c r="CI41" s="507"/>
      <c r="CJ41" s="507"/>
      <c r="CK41" s="507"/>
      <c r="CL41" s="507"/>
      <c r="CM41" s="507"/>
      <c r="CN41" s="507"/>
      <c r="CO41" s="507"/>
      <c r="CP41" s="507"/>
      <c r="CQ41" s="507"/>
      <c r="CR41" s="507"/>
      <c r="CS41" s="507"/>
      <c r="CT41" s="507"/>
      <c r="CU41" s="507"/>
      <c r="CV41" s="507"/>
      <c r="CW41" s="507"/>
      <c r="CX41" s="507"/>
      <c r="CY41" s="507"/>
      <c r="CZ41" s="507"/>
      <c r="DA41" s="507"/>
      <c r="DB41" s="507"/>
      <c r="DC41" s="507"/>
      <c r="DD41" s="507"/>
      <c r="DE41" s="507"/>
      <c r="DF41" s="507"/>
      <c r="DG41" s="507"/>
      <c r="DH41" s="507"/>
      <c r="DI41" s="507"/>
      <c r="DJ41" s="507"/>
      <c r="DK41" s="507"/>
      <c r="DL41" s="507"/>
      <c r="DM41" s="507"/>
      <c r="DN41" s="507"/>
    </row>
    <row r="42" spans="1:118" s="500" customFormat="1" ht="15.75">
      <c r="A42" s="505"/>
      <c r="B42" s="505"/>
      <c r="C42" s="505"/>
      <c r="D42" s="505"/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7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7"/>
      <c r="AD42" s="507"/>
      <c r="AE42" s="507"/>
      <c r="AF42" s="507"/>
      <c r="AG42" s="507"/>
      <c r="AH42" s="507"/>
      <c r="AI42" s="507"/>
      <c r="AJ42" s="507"/>
      <c r="AK42" s="507"/>
      <c r="AL42" s="507"/>
      <c r="AM42" s="507"/>
      <c r="AN42" s="507"/>
      <c r="AO42" s="507"/>
      <c r="AP42" s="507"/>
      <c r="AQ42" s="507"/>
      <c r="AR42" s="507"/>
      <c r="AS42" s="507"/>
      <c r="AT42" s="507"/>
      <c r="AU42" s="507"/>
      <c r="AV42" s="507"/>
      <c r="AW42" s="507"/>
      <c r="AX42" s="507"/>
      <c r="AY42" s="507"/>
      <c r="AZ42" s="507"/>
      <c r="BA42" s="507"/>
      <c r="BB42" s="507"/>
      <c r="BC42" s="507"/>
      <c r="BD42" s="507"/>
      <c r="BE42" s="507"/>
      <c r="BF42" s="507"/>
      <c r="BG42" s="507"/>
      <c r="BH42" s="507"/>
      <c r="BI42" s="507"/>
      <c r="BJ42" s="507"/>
      <c r="BK42" s="507"/>
      <c r="BL42" s="507"/>
      <c r="BM42" s="507"/>
      <c r="BN42" s="507"/>
      <c r="BO42" s="507"/>
      <c r="BP42" s="507"/>
      <c r="BQ42" s="507"/>
      <c r="BR42" s="507"/>
      <c r="BS42" s="507"/>
      <c r="BT42" s="507"/>
      <c r="BU42" s="507"/>
      <c r="BV42" s="507"/>
      <c r="BW42" s="507"/>
      <c r="BX42" s="507"/>
      <c r="BY42" s="507"/>
      <c r="BZ42" s="507"/>
      <c r="CA42" s="507"/>
      <c r="CB42" s="507"/>
      <c r="CC42" s="507"/>
      <c r="CD42" s="507"/>
      <c r="CE42" s="507"/>
      <c r="CF42" s="507"/>
      <c r="CG42" s="507"/>
      <c r="CH42" s="507"/>
      <c r="CI42" s="507"/>
      <c r="CJ42" s="507"/>
      <c r="CK42" s="507"/>
      <c r="CL42" s="507"/>
      <c r="CM42" s="507"/>
      <c r="CN42" s="507"/>
      <c r="CO42" s="507"/>
      <c r="CP42" s="507"/>
      <c r="CQ42" s="507"/>
      <c r="CR42" s="507"/>
      <c r="CS42" s="507"/>
      <c r="CT42" s="507"/>
      <c r="CU42" s="507"/>
      <c r="CV42" s="507"/>
      <c r="CW42" s="507"/>
      <c r="CX42" s="507"/>
      <c r="CY42" s="507"/>
      <c r="CZ42" s="507"/>
      <c r="DA42" s="507"/>
      <c r="DB42" s="507"/>
      <c r="DC42" s="507"/>
      <c r="DD42" s="507"/>
      <c r="DE42" s="507"/>
      <c r="DF42" s="507"/>
      <c r="DG42" s="507"/>
      <c r="DH42" s="507"/>
      <c r="DI42" s="507"/>
      <c r="DJ42" s="507"/>
      <c r="DK42" s="507"/>
      <c r="DL42" s="507"/>
      <c r="DM42" s="507"/>
      <c r="DN42" s="507"/>
    </row>
    <row r="43" spans="1:118" s="500" customFormat="1" ht="15.75">
      <c r="A43" s="5641"/>
      <c r="B43" s="5641"/>
      <c r="C43" s="5641"/>
      <c r="D43" s="5641"/>
      <c r="E43" s="5641"/>
      <c r="F43" s="5641"/>
      <c r="G43" s="5641"/>
      <c r="H43" s="5641"/>
      <c r="I43" s="5641"/>
      <c r="J43" s="5641"/>
      <c r="K43" s="5641"/>
      <c r="L43" s="5641"/>
      <c r="M43" s="5641"/>
      <c r="N43" s="750"/>
      <c r="O43" s="750"/>
      <c r="P43" s="750"/>
      <c r="Q43" s="750"/>
      <c r="R43" s="750"/>
      <c r="S43" s="750"/>
      <c r="T43" s="750"/>
      <c r="U43" s="750"/>
      <c r="V43" s="750"/>
      <c r="W43" s="750"/>
      <c r="X43" s="750"/>
      <c r="Y43" s="507"/>
      <c r="Z43" s="507"/>
      <c r="AA43" s="507"/>
      <c r="AB43" s="507"/>
      <c r="AC43" s="507"/>
      <c r="AD43" s="507"/>
      <c r="AE43" s="507"/>
      <c r="AF43" s="507"/>
      <c r="AG43" s="507"/>
      <c r="AH43" s="507"/>
      <c r="AI43" s="507"/>
      <c r="AJ43" s="507"/>
      <c r="AK43" s="507"/>
      <c r="AL43" s="507"/>
      <c r="AM43" s="507"/>
      <c r="AN43" s="507"/>
      <c r="AO43" s="507"/>
      <c r="AP43" s="507"/>
      <c r="AQ43" s="507"/>
      <c r="AR43" s="507"/>
      <c r="AS43" s="507"/>
      <c r="AT43" s="507"/>
      <c r="AU43" s="507"/>
      <c r="AV43" s="507"/>
      <c r="AW43" s="507"/>
      <c r="AX43" s="507"/>
      <c r="AY43" s="507"/>
      <c r="AZ43" s="507"/>
      <c r="BA43" s="507"/>
      <c r="BB43" s="507"/>
      <c r="BC43" s="507"/>
      <c r="BD43" s="507"/>
      <c r="BE43" s="507"/>
      <c r="BF43" s="507"/>
      <c r="BG43" s="507"/>
      <c r="BH43" s="507"/>
      <c r="BI43" s="507"/>
      <c r="BJ43" s="507"/>
      <c r="BK43" s="507"/>
      <c r="BL43" s="507"/>
      <c r="BM43" s="507"/>
      <c r="BN43" s="507"/>
      <c r="BO43" s="507"/>
      <c r="BP43" s="507"/>
      <c r="BQ43" s="507"/>
      <c r="BR43" s="507"/>
      <c r="BS43" s="507"/>
      <c r="BT43" s="507"/>
      <c r="BU43" s="507"/>
      <c r="BV43" s="507"/>
      <c r="BW43" s="507"/>
      <c r="BX43" s="507"/>
      <c r="BY43" s="507"/>
      <c r="BZ43" s="507"/>
      <c r="CA43" s="507"/>
      <c r="CB43" s="507"/>
      <c r="CC43" s="507"/>
      <c r="CD43" s="507"/>
      <c r="CE43" s="507"/>
      <c r="CF43" s="507"/>
      <c r="CG43" s="507"/>
      <c r="CH43" s="507"/>
      <c r="CI43" s="507"/>
      <c r="CJ43" s="507"/>
      <c r="CK43" s="507"/>
      <c r="CL43" s="507"/>
      <c r="CM43" s="507"/>
      <c r="CN43" s="507"/>
      <c r="CO43" s="507"/>
      <c r="CP43" s="507"/>
      <c r="CQ43" s="507"/>
      <c r="CR43" s="507"/>
      <c r="CS43" s="507"/>
      <c r="CT43" s="507"/>
      <c r="CU43" s="507"/>
      <c r="CV43" s="507"/>
      <c r="CW43" s="507"/>
      <c r="CX43" s="507"/>
      <c r="CY43" s="507"/>
      <c r="CZ43" s="507"/>
      <c r="DA43" s="507"/>
      <c r="DB43" s="507"/>
      <c r="DC43" s="507"/>
      <c r="DD43" s="507"/>
      <c r="DE43" s="507"/>
      <c r="DF43" s="507"/>
      <c r="DG43" s="507"/>
      <c r="DH43" s="507"/>
      <c r="DI43" s="507"/>
      <c r="DJ43" s="507"/>
      <c r="DK43" s="507"/>
    </row>
    <row r="44" spans="1:118" s="500" customFormat="1" ht="15.75">
      <c r="A44" s="506"/>
      <c r="B44" s="506"/>
      <c r="C44" s="506"/>
      <c r="D44" s="506"/>
      <c r="E44" s="506"/>
      <c r="F44" s="506"/>
      <c r="G44" s="506"/>
      <c r="H44" s="506"/>
      <c r="I44" s="508"/>
      <c r="J44" s="508"/>
      <c r="N44" s="507"/>
      <c r="O44" s="507"/>
      <c r="P44" s="507"/>
      <c r="Q44" s="507"/>
      <c r="R44" s="507"/>
      <c r="S44" s="507"/>
      <c r="T44" s="507"/>
      <c r="U44" s="507"/>
      <c r="V44" s="507"/>
      <c r="W44" s="507"/>
      <c r="X44" s="507"/>
      <c r="Y44" s="507"/>
      <c r="Z44" s="507"/>
      <c r="AA44" s="507"/>
      <c r="AB44" s="507"/>
      <c r="AC44" s="507"/>
      <c r="AD44" s="507"/>
      <c r="AE44" s="507"/>
      <c r="AF44" s="507"/>
      <c r="AG44" s="507"/>
      <c r="AH44" s="507"/>
      <c r="AI44" s="507"/>
      <c r="AJ44" s="507"/>
      <c r="AK44" s="507"/>
      <c r="AL44" s="507"/>
      <c r="AM44" s="507"/>
      <c r="AN44" s="507"/>
      <c r="AO44" s="507"/>
      <c r="AP44" s="507"/>
      <c r="AQ44" s="507"/>
      <c r="AR44" s="507"/>
      <c r="AS44" s="507"/>
      <c r="AT44" s="507"/>
      <c r="AU44" s="507"/>
      <c r="AV44" s="507"/>
      <c r="AW44" s="507"/>
      <c r="AX44" s="507"/>
      <c r="AY44" s="507"/>
      <c r="AZ44" s="507"/>
      <c r="BA44" s="507"/>
      <c r="BB44" s="507"/>
      <c r="BC44" s="507"/>
      <c r="BD44" s="507"/>
      <c r="BE44" s="507"/>
      <c r="BF44" s="507"/>
      <c r="BG44" s="507"/>
      <c r="BH44" s="507"/>
      <c r="BI44" s="507"/>
      <c r="BJ44" s="507"/>
      <c r="BK44" s="507"/>
      <c r="BL44" s="507"/>
      <c r="BM44" s="507"/>
      <c r="BN44" s="507"/>
      <c r="BO44" s="507"/>
      <c r="BP44" s="507"/>
      <c r="BQ44" s="507"/>
      <c r="BR44" s="507"/>
      <c r="BS44" s="507"/>
      <c r="BT44" s="507"/>
      <c r="BU44" s="507"/>
      <c r="BV44" s="507"/>
      <c r="BW44" s="507"/>
      <c r="BX44" s="507"/>
      <c r="BY44" s="507"/>
      <c r="BZ44" s="507"/>
      <c r="CA44" s="507"/>
      <c r="CB44" s="507"/>
      <c r="CC44" s="507"/>
      <c r="CD44" s="507"/>
      <c r="CE44" s="507"/>
      <c r="CF44" s="507"/>
      <c r="CG44" s="507"/>
      <c r="CH44" s="507"/>
      <c r="CI44" s="507"/>
      <c r="CJ44" s="507"/>
      <c r="CK44" s="507"/>
      <c r="CL44" s="507"/>
      <c r="CM44" s="507"/>
      <c r="CN44" s="507"/>
      <c r="CO44" s="507"/>
      <c r="CP44" s="507"/>
      <c r="CQ44" s="507"/>
      <c r="CR44" s="507"/>
      <c r="CS44" s="507"/>
      <c r="CT44" s="507"/>
      <c r="CU44" s="507"/>
      <c r="CV44" s="507"/>
      <c r="CW44" s="507"/>
      <c r="CX44" s="507"/>
      <c r="CY44" s="507"/>
      <c r="CZ44" s="507"/>
      <c r="DA44" s="507"/>
      <c r="DB44" s="507"/>
      <c r="DC44" s="507"/>
      <c r="DD44" s="507"/>
      <c r="DE44" s="507"/>
      <c r="DF44" s="507"/>
      <c r="DG44" s="507"/>
      <c r="DH44" s="507"/>
      <c r="DI44" s="507"/>
      <c r="DJ44" s="507"/>
      <c r="DK44" s="507"/>
      <c r="DL44" s="507"/>
      <c r="DM44" s="507"/>
      <c r="DN44" s="507"/>
    </row>
  </sheetData>
  <mergeCells count="14">
    <mergeCell ref="A1:M1"/>
    <mergeCell ref="A2:M2"/>
    <mergeCell ref="B3:D3"/>
    <mergeCell ref="E3:G3"/>
    <mergeCell ref="H3:J3"/>
    <mergeCell ref="A43:M43"/>
    <mergeCell ref="A3:A6"/>
    <mergeCell ref="K4:M5"/>
    <mergeCell ref="B4:D4"/>
    <mergeCell ref="E4:G4"/>
    <mergeCell ref="H4:J4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7"/>
  <sheetViews>
    <sheetView zoomScale="50" zoomScaleNormal="50" workbookViewId="0">
      <selection activeCell="E38" sqref="E38"/>
    </sheetView>
  </sheetViews>
  <sheetFormatPr defaultColWidth="9.140625" defaultRowHeight="25.5"/>
  <cols>
    <col min="1" max="1" width="106.5703125" style="297" bestFit="1" customWidth="1"/>
    <col min="2" max="2" width="15.5703125" style="297" customWidth="1"/>
    <col min="3" max="3" width="14.42578125" style="297" customWidth="1"/>
    <col min="4" max="4" width="13.28515625" style="297" customWidth="1"/>
    <col min="5" max="5" width="15" style="297" customWidth="1"/>
    <col min="6" max="6" width="14.42578125" style="297" customWidth="1"/>
    <col min="7" max="7" width="13.7109375" style="297" customWidth="1"/>
    <col min="8" max="8" width="15.140625" style="297" customWidth="1"/>
    <col min="9" max="9" width="14.28515625" style="297" customWidth="1"/>
    <col min="10" max="10" width="12.28515625" style="297" customWidth="1"/>
    <col min="11" max="11" width="15.140625" style="297" customWidth="1"/>
    <col min="12" max="12" width="14.85546875" style="297" customWidth="1"/>
    <col min="13" max="13" width="13.28515625" style="297" customWidth="1"/>
    <col min="14" max="14" width="16" style="297" customWidth="1"/>
    <col min="15" max="15" width="15.85546875" style="297" customWidth="1"/>
    <col min="16" max="16" width="14" style="297" customWidth="1"/>
    <col min="17" max="18" width="10.7109375" style="297" customWidth="1"/>
    <col min="19" max="19" width="9.140625" style="297"/>
    <col min="20" max="20" width="12.85546875" style="297" customWidth="1"/>
    <col min="21" max="21" width="23.42578125" style="297" customWidth="1"/>
    <col min="22" max="23" width="9.140625" style="297"/>
    <col min="24" max="24" width="10.5703125" style="297" bestFit="1" customWidth="1"/>
    <col min="25" max="25" width="11.28515625" style="297" customWidth="1"/>
    <col min="26" max="16384" width="9.140625" style="297"/>
  </cols>
  <sheetData>
    <row r="1" spans="1:20" ht="39.75" customHeight="1">
      <c r="A1" s="5663" t="s">
        <v>89</v>
      </c>
      <c r="B1" s="5663"/>
      <c r="C1" s="5663"/>
      <c r="D1" s="5663"/>
      <c r="E1" s="5663"/>
      <c r="F1" s="5663"/>
      <c r="G1" s="5663"/>
      <c r="H1" s="5663"/>
      <c r="I1" s="5663"/>
      <c r="J1" s="5663"/>
      <c r="K1" s="5663"/>
      <c r="L1" s="5663"/>
      <c r="M1" s="5663"/>
      <c r="N1" s="5663"/>
      <c r="O1" s="5663"/>
      <c r="P1" s="5663"/>
      <c r="Q1" s="807"/>
      <c r="R1" s="807"/>
      <c r="S1" s="807"/>
      <c r="T1" s="807"/>
    </row>
    <row r="2" spans="1:20" ht="28.5" customHeight="1">
      <c r="A2" s="5664" t="s">
        <v>90</v>
      </c>
      <c r="B2" s="5664"/>
      <c r="C2" s="5664"/>
      <c r="D2" s="5664"/>
      <c r="E2" s="5664"/>
      <c r="F2" s="5664"/>
      <c r="G2" s="5664"/>
      <c r="H2" s="5664"/>
      <c r="I2" s="5664"/>
      <c r="J2" s="5664"/>
      <c r="K2" s="5664"/>
      <c r="L2" s="5664"/>
      <c r="M2" s="5664"/>
      <c r="N2" s="5664"/>
      <c r="O2" s="5664"/>
      <c r="P2" s="5664"/>
    </row>
    <row r="3" spans="1:20" ht="37.5" customHeight="1">
      <c r="A3" s="5665" t="s">
        <v>91</v>
      </c>
      <c r="B3" s="5665"/>
      <c r="C3" s="5665"/>
      <c r="D3" s="5665"/>
      <c r="E3" s="5665"/>
      <c r="F3" s="5665"/>
      <c r="G3" s="5665"/>
      <c r="H3" s="5665"/>
      <c r="I3" s="5665"/>
      <c r="J3" s="5665"/>
      <c r="K3" s="5665"/>
      <c r="L3" s="5665"/>
      <c r="M3" s="5665"/>
      <c r="N3" s="5665"/>
      <c r="O3" s="5665"/>
      <c r="P3" s="5665"/>
      <c r="Q3" s="2427"/>
      <c r="R3" s="2427"/>
    </row>
    <row r="4" spans="1:20" ht="19.5" customHeight="1">
      <c r="A4" s="5663" t="s">
        <v>381</v>
      </c>
      <c r="B4" s="5663"/>
      <c r="C4" s="5663"/>
      <c r="D4" s="5663"/>
      <c r="E4" s="5663"/>
      <c r="F4" s="5663"/>
      <c r="G4" s="5663"/>
      <c r="H4" s="5663"/>
      <c r="I4" s="5663"/>
      <c r="J4" s="5663"/>
      <c r="K4" s="5663"/>
      <c r="L4" s="5663"/>
      <c r="M4" s="5663"/>
      <c r="N4" s="5663"/>
      <c r="O4" s="5663"/>
      <c r="P4" s="5663"/>
      <c r="Q4" s="2427"/>
      <c r="R4" s="2427"/>
    </row>
    <row r="5" spans="1:20" ht="18" customHeight="1" thickBot="1">
      <c r="A5" s="763"/>
    </row>
    <row r="6" spans="1:20" ht="33" customHeight="1">
      <c r="A6" s="5666" t="s">
        <v>1</v>
      </c>
      <c r="B6" s="5669" t="s">
        <v>2</v>
      </c>
      <c r="C6" s="5670"/>
      <c r="D6" s="5671"/>
      <c r="E6" s="5669" t="s">
        <v>3</v>
      </c>
      <c r="F6" s="5670"/>
      <c r="G6" s="5671"/>
      <c r="H6" s="5669" t="s">
        <v>4</v>
      </c>
      <c r="I6" s="5670"/>
      <c r="J6" s="5671"/>
      <c r="K6" s="5669" t="s">
        <v>5</v>
      </c>
      <c r="L6" s="5670"/>
      <c r="M6" s="5671"/>
      <c r="N6" s="5678" t="s">
        <v>22</v>
      </c>
      <c r="O6" s="5679"/>
      <c r="P6" s="5680"/>
      <c r="Q6" s="808"/>
      <c r="R6" s="808"/>
    </row>
    <row r="7" spans="1:20" ht="3" customHeight="1" thickBot="1">
      <c r="A7" s="5667"/>
      <c r="B7" s="5672"/>
      <c r="C7" s="5673"/>
      <c r="D7" s="5674"/>
      <c r="E7" s="5675"/>
      <c r="F7" s="5676"/>
      <c r="G7" s="5677"/>
      <c r="H7" s="5675"/>
      <c r="I7" s="5676"/>
      <c r="J7" s="5677"/>
      <c r="K7" s="5672"/>
      <c r="L7" s="5673"/>
      <c r="M7" s="5674"/>
      <c r="N7" s="5681"/>
      <c r="O7" s="5682"/>
      <c r="P7" s="5683"/>
      <c r="Q7" s="808"/>
      <c r="R7" s="808"/>
    </row>
    <row r="8" spans="1:20" ht="63.75" customHeight="1" thickBot="1">
      <c r="A8" s="5668"/>
      <c r="B8" s="2702" t="s">
        <v>7</v>
      </c>
      <c r="C8" s="2702" t="s">
        <v>8</v>
      </c>
      <c r="D8" s="2703" t="s">
        <v>9</v>
      </c>
      <c r="E8" s="2702" t="s">
        <v>7</v>
      </c>
      <c r="F8" s="2702" t="s">
        <v>8</v>
      </c>
      <c r="G8" s="2703" t="s">
        <v>9</v>
      </c>
      <c r="H8" s="2702" t="s">
        <v>7</v>
      </c>
      <c r="I8" s="2702" t="s">
        <v>8</v>
      </c>
      <c r="J8" s="2703" t="s">
        <v>9</v>
      </c>
      <c r="K8" s="2702" t="s">
        <v>7</v>
      </c>
      <c r="L8" s="2702" t="s">
        <v>8</v>
      </c>
      <c r="M8" s="2703" t="s">
        <v>9</v>
      </c>
      <c r="N8" s="2702" t="s">
        <v>7</v>
      </c>
      <c r="O8" s="2702" t="s">
        <v>8</v>
      </c>
      <c r="P8" s="2704" t="s">
        <v>9</v>
      </c>
      <c r="Q8" s="808"/>
      <c r="R8" s="808"/>
    </row>
    <row r="9" spans="1:20" ht="26.25">
      <c r="A9" s="1205" t="s">
        <v>10</v>
      </c>
      <c r="B9" s="1206"/>
      <c r="C9" s="1207"/>
      <c r="D9" s="1208"/>
      <c r="E9" s="1206"/>
      <c r="F9" s="1207"/>
      <c r="G9" s="1208"/>
      <c r="H9" s="1206"/>
      <c r="I9" s="1207"/>
      <c r="J9" s="1208"/>
      <c r="K9" s="1206"/>
      <c r="L9" s="1207"/>
      <c r="M9" s="1208"/>
      <c r="N9" s="1209"/>
      <c r="O9" s="1210"/>
      <c r="P9" s="1211"/>
      <c r="Q9" s="808"/>
      <c r="R9" s="808"/>
    </row>
    <row r="10" spans="1:20" ht="26.25">
      <c r="A10" s="1212" t="s">
        <v>98</v>
      </c>
      <c r="B10" s="1213">
        <f t="shared" ref="B10:C14" si="0">B18+B25</f>
        <v>99</v>
      </c>
      <c r="C10" s="1199">
        <f t="shared" si="0"/>
        <v>29</v>
      </c>
      <c r="D10" s="1200">
        <v>128</v>
      </c>
      <c r="E10" s="5045">
        <f t="shared" ref="E10:F14" si="1">E18+E25</f>
        <v>121</v>
      </c>
      <c r="F10" s="5019">
        <f t="shared" si="1"/>
        <v>5</v>
      </c>
      <c r="G10" s="6455">
        <f>E10+F10</f>
        <v>126</v>
      </c>
      <c r="H10" s="5045">
        <f t="shared" ref="H10:I14" si="2">H18+H25</f>
        <v>96</v>
      </c>
      <c r="I10" s="5019">
        <f t="shared" si="2"/>
        <v>6</v>
      </c>
      <c r="J10" s="6455">
        <f>H10+I10</f>
        <v>102</v>
      </c>
      <c r="K10" s="5045">
        <f t="shared" ref="K10:L14" si="3">K18+K25</f>
        <v>98</v>
      </c>
      <c r="L10" s="5019">
        <f t="shared" si="3"/>
        <v>24</v>
      </c>
      <c r="M10" s="6455">
        <f>K10+L10</f>
        <v>122</v>
      </c>
      <c r="N10" s="1214">
        <f>SUM(B10+E10+H10+K10)</f>
        <v>414</v>
      </c>
      <c r="O10" s="1215">
        <f>SUM(C10+F10+I10+L10)</f>
        <v>64</v>
      </c>
      <c r="P10" s="1216">
        <f>SUM(N10:O10)</f>
        <v>478</v>
      </c>
      <c r="Q10" s="808"/>
      <c r="R10" s="808"/>
    </row>
    <row r="11" spans="1:20" ht="26.25">
      <c r="A11" s="1212" t="s">
        <v>92</v>
      </c>
      <c r="B11" s="1213">
        <f t="shared" si="0"/>
        <v>44</v>
      </c>
      <c r="C11" s="1199">
        <v>9</v>
      </c>
      <c r="D11" s="1200">
        <f t="shared" ref="D11:D14" si="4">B11+C11</f>
        <v>53</v>
      </c>
      <c r="E11" s="5045">
        <f t="shared" si="1"/>
        <v>46</v>
      </c>
      <c r="F11" s="5019">
        <f t="shared" si="1"/>
        <v>3</v>
      </c>
      <c r="G11" s="6455">
        <f t="shared" ref="G11:G14" si="5">E11+F11</f>
        <v>49</v>
      </c>
      <c r="H11" s="5045">
        <f t="shared" si="2"/>
        <v>42</v>
      </c>
      <c r="I11" s="5019">
        <f t="shared" si="2"/>
        <v>3</v>
      </c>
      <c r="J11" s="6455">
        <f t="shared" ref="J11:J14" si="6">H11+I11</f>
        <v>45</v>
      </c>
      <c r="K11" s="5045">
        <f t="shared" si="3"/>
        <v>44</v>
      </c>
      <c r="L11" s="5019">
        <f t="shared" si="3"/>
        <v>7</v>
      </c>
      <c r="M11" s="6455">
        <f t="shared" ref="M11:M14" si="7">K11+L11</f>
        <v>51</v>
      </c>
      <c r="N11" s="1214">
        <f t="shared" ref="N11:O14" si="8">SUM(B11+E11+H11+K11)</f>
        <v>176</v>
      </c>
      <c r="O11" s="1215">
        <f t="shared" si="8"/>
        <v>22</v>
      </c>
      <c r="P11" s="1216">
        <f t="shared" ref="P11:P15" si="9">SUM(N11:O11)</f>
        <v>198</v>
      </c>
      <c r="Q11" s="808"/>
      <c r="R11" s="808"/>
    </row>
    <row r="12" spans="1:20" ht="26.25">
      <c r="A12" s="1217" t="s">
        <v>93</v>
      </c>
      <c r="B12" s="1213">
        <f t="shared" si="0"/>
        <v>26</v>
      </c>
      <c r="C12" s="1199">
        <f t="shared" si="0"/>
        <v>4</v>
      </c>
      <c r="D12" s="1200">
        <f t="shared" si="4"/>
        <v>30</v>
      </c>
      <c r="E12" s="5045">
        <f t="shared" si="1"/>
        <v>27</v>
      </c>
      <c r="F12" s="5019">
        <f t="shared" si="1"/>
        <v>4</v>
      </c>
      <c r="G12" s="6455">
        <f t="shared" si="5"/>
        <v>31</v>
      </c>
      <c r="H12" s="5045">
        <f t="shared" si="2"/>
        <v>33</v>
      </c>
      <c r="I12" s="5019">
        <f t="shared" si="2"/>
        <v>0</v>
      </c>
      <c r="J12" s="6455">
        <f t="shared" si="6"/>
        <v>33</v>
      </c>
      <c r="K12" s="5045">
        <f t="shared" si="3"/>
        <v>24</v>
      </c>
      <c r="L12" s="5019">
        <f t="shared" si="3"/>
        <v>3</v>
      </c>
      <c r="M12" s="6455">
        <f t="shared" si="7"/>
        <v>27</v>
      </c>
      <c r="N12" s="1214">
        <f t="shared" si="8"/>
        <v>110</v>
      </c>
      <c r="O12" s="1215">
        <f t="shared" si="8"/>
        <v>11</v>
      </c>
      <c r="P12" s="1216">
        <f t="shared" si="9"/>
        <v>121</v>
      </c>
      <c r="Q12" s="808"/>
      <c r="R12" s="808"/>
    </row>
    <row r="13" spans="1:20" ht="26.25">
      <c r="A13" s="1218" t="s">
        <v>94</v>
      </c>
      <c r="B13" s="1213">
        <f t="shared" si="0"/>
        <v>45</v>
      </c>
      <c r="C13" s="1199">
        <f t="shared" si="0"/>
        <v>10</v>
      </c>
      <c r="D13" s="1200">
        <f t="shared" si="4"/>
        <v>55</v>
      </c>
      <c r="E13" s="5045">
        <f t="shared" si="1"/>
        <v>43</v>
      </c>
      <c r="F13" s="5019">
        <f t="shared" si="1"/>
        <v>6</v>
      </c>
      <c r="G13" s="6455">
        <f t="shared" si="5"/>
        <v>49</v>
      </c>
      <c r="H13" s="5045">
        <f t="shared" si="2"/>
        <v>41</v>
      </c>
      <c r="I13" s="5019">
        <f t="shared" si="2"/>
        <v>3</v>
      </c>
      <c r="J13" s="6455">
        <f t="shared" si="6"/>
        <v>44</v>
      </c>
      <c r="K13" s="5045">
        <f t="shared" si="3"/>
        <v>40</v>
      </c>
      <c r="L13" s="5019">
        <f t="shared" si="3"/>
        <v>17</v>
      </c>
      <c r="M13" s="6455">
        <f t="shared" si="7"/>
        <v>57</v>
      </c>
      <c r="N13" s="1214">
        <f t="shared" si="8"/>
        <v>169</v>
      </c>
      <c r="O13" s="1215">
        <f t="shared" si="8"/>
        <v>36</v>
      </c>
      <c r="P13" s="1216">
        <f t="shared" si="9"/>
        <v>205</v>
      </c>
      <c r="Q13" s="808"/>
      <c r="R13" s="808"/>
    </row>
    <row r="14" spans="1:20" ht="26.25">
      <c r="A14" s="1217" t="s">
        <v>95</v>
      </c>
      <c r="B14" s="1213">
        <f t="shared" si="0"/>
        <v>28</v>
      </c>
      <c r="C14" s="1199">
        <f t="shared" si="0"/>
        <v>1</v>
      </c>
      <c r="D14" s="1200">
        <f t="shared" si="4"/>
        <v>29</v>
      </c>
      <c r="E14" s="5045">
        <f t="shared" si="1"/>
        <v>29</v>
      </c>
      <c r="F14" s="5019">
        <f t="shared" si="1"/>
        <v>1</v>
      </c>
      <c r="G14" s="6455">
        <f t="shared" si="5"/>
        <v>30</v>
      </c>
      <c r="H14" s="5045">
        <f t="shared" si="2"/>
        <v>25</v>
      </c>
      <c r="I14" s="5019">
        <f t="shared" si="2"/>
        <v>1</v>
      </c>
      <c r="J14" s="6455">
        <f t="shared" si="6"/>
        <v>26</v>
      </c>
      <c r="K14" s="5045">
        <f t="shared" si="3"/>
        <v>32</v>
      </c>
      <c r="L14" s="5019">
        <f t="shared" si="3"/>
        <v>2</v>
      </c>
      <c r="M14" s="6455">
        <f t="shared" si="7"/>
        <v>34</v>
      </c>
      <c r="N14" s="1214">
        <f t="shared" si="8"/>
        <v>114</v>
      </c>
      <c r="O14" s="1215">
        <f t="shared" si="8"/>
        <v>5</v>
      </c>
      <c r="P14" s="1216">
        <f t="shared" si="9"/>
        <v>119</v>
      </c>
      <c r="Q14" s="808"/>
      <c r="R14" s="808"/>
    </row>
    <row r="15" spans="1:20" ht="27" thickBot="1">
      <c r="A15" s="1219" t="s">
        <v>27</v>
      </c>
      <c r="B15" s="1220">
        <f t="shared" ref="B15:N15" si="10">SUM(B10:B14)</f>
        <v>242</v>
      </c>
      <c r="C15" s="1221">
        <f t="shared" si="10"/>
        <v>53</v>
      </c>
      <c r="D15" s="1222">
        <f t="shared" si="10"/>
        <v>295</v>
      </c>
      <c r="E15" s="6456">
        <f t="shared" si="10"/>
        <v>266</v>
      </c>
      <c r="F15" s="6457">
        <f t="shared" si="10"/>
        <v>19</v>
      </c>
      <c r="G15" s="6458">
        <f t="shared" si="10"/>
        <v>285</v>
      </c>
      <c r="H15" s="6456">
        <f t="shared" si="10"/>
        <v>237</v>
      </c>
      <c r="I15" s="6457">
        <f t="shared" si="10"/>
        <v>13</v>
      </c>
      <c r="J15" s="6458">
        <f t="shared" si="10"/>
        <v>250</v>
      </c>
      <c r="K15" s="6456">
        <f t="shared" si="10"/>
        <v>238</v>
      </c>
      <c r="L15" s="6457">
        <f t="shared" si="10"/>
        <v>53</v>
      </c>
      <c r="M15" s="6458">
        <f t="shared" si="10"/>
        <v>291</v>
      </c>
      <c r="N15" s="1223">
        <f>SUM(N10:N14)</f>
        <v>983</v>
      </c>
      <c r="O15" s="1221">
        <f>SUM(O10:O14)</f>
        <v>138</v>
      </c>
      <c r="P15" s="1216">
        <f>SUM(N15:O15)</f>
        <v>1121</v>
      </c>
      <c r="Q15" s="808"/>
      <c r="R15" s="808"/>
    </row>
    <row r="16" spans="1:20" ht="26.25">
      <c r="A16" s="1224" t="s">
        <v>15</v>
      </c>
      <c r="B16" s="6459"/>
      <c r="C16" s="6460"/>
      <c r="D16" s="6461"/>
      <c r="E16" s="6462"/>
      <c r="F16" s="6463"/>
      <c r="G16" s="6464"/>
      <c r="H16" s="6462"/>
      <c r="I16" s="6463"/>
      <c r="J16" s="6464"/>
      <c r="K16" s="6462"/>
      <c r="L16" s="6463"/>
      <c r="M16" s="6464"/>
      <c r="N16" s="1209"/>
      <c r="O16" s="1210"/>
      <c r="P16" s="1211"/>
      <c r="Q16" s="811"/>
      <c r="R16" s="811"/>
    </row>
    <row r="17" spans="1:18" ht="26.25">
      <c r="A17" s="1225" t="s">
        <v>16</v>
      </c>
      <c r="B17" s="1226"/>
      <c r="C17" s="1227"/>
      <c r="D17" s="1228"/>
      <c r="E17" s="6465"/>
      <c r="F17" s="6466"/>
      <c r="G17" s="6467"/>
      <c r="H17" s="6465"/>
      <c r="I17" s="6466" t="s">
        <v>28</v>
      </c>
      <c r="J17" s="6467"/>
      <c r="K17" s="6465"/>
      <c r="L17" s="6466"/>
      <c r="M17" s="6467"/>
      <c r="N17" s="1229"/>
      <c r="O17" s="1230"/>
      <c r="P17" s="1228"/>
      <c r="Q17" s="2428"/>
      <c r="R17" s="2428"/>
    </row>
    <row r="18" spans="1:18" ht="26.25">
      <c r="A18" s="1212" t="s">
        <v>98</v>
      </c>
      <c r="B18" s="1213">
        <v>98</v>
      </c>
      <c r="C18" s="1199">
        <v>28</v>
      </c>
      <c r="D18" s="1200">
        <f>SUM(B18:C18)</f>
        <v>126</v>
      </c>
      <c r="E18" s="5045">
        <v>120</v>
      </c>
      <c r="F18" s="5019">
        <v>3</v>
      </c>
      <c r="G18" s="6455">
        <f>SUM(E18:F18)</f>
        <v>123</v>
      </c>
      <c r="H18" s="5045">
        <v>94</v>
      </c>
      <c r="I18" s="5019">
        <v>6</v>
      </c>
      <c r="J18" s="6455">
        <f>SUM(H18:I18)</f>
        <v>100</v>
      </c>
      <c r="K18" s="5045">
        <v>97</v>
      </c>
      <c r="L18" s="5019">
        <v>24</v>
      </c>
      <c r="M18" s="6455">
        <f>SUM(K18:L18)</f>
        <v>121</v>
      </c>
      <c r="N18" s="1214">
        <f t="shared" ref="N18:O22" si="11">SUM(B18+E18+H18+K18)</f>
        <v>409</v>
      </c>
      <c r="O18" s="1214">
        <f t="shared" ref="O18" si="12">SUM(C18+F18+I18+L18)</f>
        <v>61</v>
      </c>
      <c r="P18" s="1214">
        <f>SUM(N18:O18)</f>
        <v>470</v>
      </c>
      <c r="Q18" s="2428"/>
      <c r="R18" s="2428"/>
    </row>
    <row r="19" spans="1:18" ht="26.25">
      <c r="A19" s="1212" t="s">
        <v>92</v>
      </c>
      <c r="B19" s="1213">
        <v>44</v>
      </c>
      <c r="C19" s="1199">
        <v>8</v>
      </c>
      <c r="D19" s="1200">
        <f t="shared" ref="D19:D22" si="13">SUM(B19:C19)</f>
        <v>52</v>
      </c>
      <c r="E19" s="5045">
        <v>44</v>
      </c>
      <c r="F19" s="5019">
        <v>3</v>
      </c>
      <c r="G19" s="6455">
        <f t="shared" ref="G19:G22" si="14">SUM(E19:F19)</f>
        <v>47</v>
      </c>
      <c r="H19" s="5045">
        <v>42</v>
      </c>
      <c r="I19" s="5019">
        <v>3</v>
      </c>
      <c r="J19" s="6455">
        <f>SUM(H19:I19)</f>
        <v>45</v>
      </c>
      <c r="K19" s="5045">
        <v>44</v>
      </c>
      <c r="L19" s="5019">
        <v>7</v>
      </c>
      <c r="M19" s="6455">
        <f>SUM(K19:L19)</f>
        <v>51</v>
      </c>
      <c r="N19" s="1214">
        <f t="shared" ref="N19:N22" si="15">SUM(B19+E19+H19+K19)</f>
        <v>174</v>
      </c>
      <c r="O19" s="1214">
        <f t="shared" ref="O19:O22" si="16">SUM(C19+F19+I19+L19)</f>
        <v>21</v>
      </c>
      <c r="P19" s="1214">
        <f>SUM(N19:O19)</f>
        <v>195</v>
      </c>
      <c r="Q19" s="2428"/>
      <c r="R19" s="2428"/>
    </row>
    <row r="20" spans="1:18" ht="26.25">
      <c r="A20" s="1217" t="s">
        <v>93</v>
      </c>
      <c r="B20" s="1213">
        <v>26</v>
      </c>
      <c r="C20" s="1199">
        <v>4</v>
      </c>
      <c r="D20" s="1200">
        <f t="shared" si="13"/>
        <v>30</v>
      </c>
      <c r="E20" s="5045">
        <v>27</v>
      </c>
      <c r="F20" s="5019">
        <v>4</v>
      </c>
      <c r="G20" s="6455">
        <f t="shared" si="14"/>
        <v>31</v>
      </c>
      <c r="H20" s="5045">
        <v>33</v>
      </c>
      <c r="I20" s="5019">
        <v>0</v>
      </c>
      <c r="J20" s="6455">
        <f>SUM(H20:I20)</f>
        <v>33</v>
      </c>
      <c r="K20" s="5045">
        <v>24</v>
      </c>
      <c r="L20" s="5019">
        <v>3</v>
      </c>
      <c r="M20" s="6455">
        <f>SUM(K20:L20)</f>
        <v>27</v>
      </c>
      <c r="N20" s="1214">
        <f t="shared" si="15"/>
        <v>110</v>
      </c>
      <c r="O20" s="1214">
        <f t="shared" si="16"/>
        <v>11</v>
      </c>
      <c r="P20" s="1214">
        <f>SUM(N20:O20)</f>
        <v>121</v>
      </c>
      <c r="Q20" s="2428"/>
      <c r="R20" s="2428"/>
    </row>
    <row r="21" spans="1:18" ht="26.25">
      <c r="A21" s="1218" t="s">
        <v>94</v>
      </c>
      <c r="B21" s="1213">
        <v>45</v>
      </c>
      <c r="C21" s="1199">
        <v>10</v>
      </c>
      <c r="D21" s="1200">
        <f t="shared" si="13"/>
        <v>55</v>
      </c>
      <c r="E21" s="5045">
        <v>43</v>
      </c>
      <c r="F21" s="5019">
        <v>6</v>
      </c>
      <c r="G21" s="6455">
        <f t="shared" si="14"/>
        <v>49</v>
      </c>
      <c r="H21" s="5045">
        <v>40</v>
      </c>
      <c r="I21" s="5019">
        <v>3</v>
      </c>
      <c r="J21" s="6455">
        <f>SUM(H21:I21)</f>
        <v>43</v>
      </c>
      <c r="K21" s="5045">
        <v>40</v>
      </c>
      <c r="L21" s="5019">
        <v>17</v>
      </c>
      <c r="M21" s="6455">
        <f>SUM(K21:L21)</f>
        <v>57</v>
      </c>
      <c r="N21" s="1214">
        <f t="shared" si="15"/>
        <v>168</v>
      </c>
      <c r="O21" s="1214">
        <f t="shared" si="16"/>
        <v>36</v>
      </c>
      <c r="P21" s="1214">
        <f>SUM(N21:O21)</f>
        <v>204</v>
      </c>
      <c r="Q21" s="2428"/>
      <c r="R21" s="2428"/>
    </row>
    <row r="22" spans="1:18" ht="26.25">
      <c r="A22" s="1217" t="s">
        <v>95</v>
      </c>
      <c r="B22" s="1213">
        <v>28</v>
      </c>
      <c r="C22" s="1199">
        <v>1</v>
      </c>
      <c r="D22" s="1200">
        <f t="shared" si="13"/>
        <v>29</v>
      </c>
      <c r="E22" s="5045">
        <v>29</v>
      </c>
      <c r="F22" s="5019">
        <v>1</v>
      </c>
      <c r="G22" s="6455">
        <f t="shared" si="14"/>
        <v>30</v>
      </c>
      <c r="H22" s="5045">
        <v>25</v>
      </c>
      <c r="I22" s="5019">
        <v>1</v>
      </c>
      <c r="J22" s="6455">
        <f>SUM(H22:I22)</f>
        <v>26</v>
      </c>
      <c r="K22" s="5045">
        <v>31</v>
      </c>
      <c r="L22" s="5019">
        <v>2</v>
      </c>
      <c r="M22" s="6455">
        <f>SUM(K22:L22)</f>
        <v>33</v>
      </c>
      <c r="N22" s="1214">
        <f t="shared" si="15"/>
        <v>113</v>
      </c>
      <c r="O22" s="1214">
        <f t="shared" si="16"/>
        <v>5</v>
      </c>
      <c r="P22" s="1214">
        <f>SUM(N22:O22)</f>
        <v>118</v>
      </c>
      <c r="Q22" s="2428"/>
      <c r="R22" s="2428"/>
    </row>
    <row r="23" spans="1:18" ht="26.25" thickBot="1">
      <c r="A23" s="1231" t="s">
        <v>96</v>
      </c>
      <c r="B23" s="1220">
        <f t="shared" ref="B23:O23" si="17">SUM(B18:B22)</f>
        <v>241</v>
      </c>
      <c r="C23" s="1221">
        <f t="shared" si="17"/>
        <v>51</v>
      </c>
      <c r="D23" s="1222">
        <f t="shared" si="17"/>
        <v>292</v>
      </c>
      <c r="E23" s="6456">
        <f t="shared" si="17"/>
        <v>263</v>
      </c>
      <c r="F23" s="6457">
        <f t="shared" si="17"/>
        <v>17</v>
      </c>
      <c r="G23" s="6458">
        <f t="shared" si="17"/>
        <v>280</v>
      </c>
      <c r="H23" s="6456">
        <f t="shared" si="17"/>
        <v>234</v>
      </c>
      <c r="I23" s="6457">
        <f t="shared" si="17"/>
        <v>13</v>
      </c>
      <c r="J23" s="6458">
        <f t="shared" si="17"/>
        <v>247</v>
      </c>
      <c r="K23" s="6456">
        <f t="shared" si="17"/>
        <v>236</v>
      </c>
      <c r="L23" s="6457">
        <f t="shared" si="17"/>
        <v>53</v>
      </c>
      <c r="M23" s="6458">
        <f t="shared" si="17"/>
        <v>289</v>
      </c>
      <c r="N23" s="1223">
        <f>SUM(N18:N22)</f>
        <v>974</v>
      </c>
      <c r="O23" s="1221">
        <f>SUM(O18:O22)</f>
        <v>134</v>
      </c>
      <c r="P23" s="1222">
        <f>SUM(N23:O23)</f>
        <v>1108</v>
      </c>
      <c r="Q23" s="2428"/>
      <c r="R23" s="2428"/>
    </row>
    <row r="24" spans="1:18">
      <c r="A24" s="1232" t="s">
        <v>18</v>
      </c>
      <c r="B24" s="6468"/>
      <c r="C24" s="6469"/>
      <c r="D24" s="6470"/>
      <c r="E24" s="6471"/>
      <c r="F24" s="6472"/>
      <c r="G24" s="6473"/>
      <c r="H24" s="6471"/>
      <c r="I24" s="6472"/>
      <c r="J24" s="6473"/>
      <c r="K24" s="6471"/>
      <c r="L24" s="6472"/>
      <c r="M24" s="6473"/>
      <c r="N24" s="1233">
        <f t="shared" ref="N24:O24" si="18">SUM(B24+E24+H24+K24)</f>
        <v>0</v>
      </c>
      <c r="O24" s="1234">
        <f t="shared" si="18"/>
        <v>0</v>
      </c>
      <c r="P24" s="1235">
        <f t="shared" ref="P24" si="19">SUM(N24:O24)</f>
        <v>0</v>
      </c>
      <c r="Q24" s="2428"/>
      <c r="R24" s="2428"/>
    </row>
    <row r="25" spans="1:18" ht="26.25">
      <c r="A25" s="1212" t="s">
        <v>98</v>
      </c>
      <c r="B25" s="1213">
        <v>1</v>
      </c>
      <c r="C25" s="1199">
        <v>1</v>
      </c>
      <c r="D25" s="1200">
        <f>SUM(B25:C25)</f>
        <v>2</v>
      </c>
      <c r="E25" s="5045">
        <v>1</v>
      </c>
      <c r="F25" s="5019">
        <v>2</v>
      </c>
      <c r="G25" s="6455">
        <f>SUM(E25:F25)</f>
        <v>3</v>
      </c>
      <c r="H25" s="5045">
        <v>2</v>
      </c>
      <c r="I25" s="5019">
        <v>0</v>
      </c>
      <c r="J25" s="6474">
        <f>SUM(H25:I25)</f>
        <v>2</v>
      </c>
      <c r="K25" s="5045">
        <v>1</v>
      </c>
      <c r="L25" s="5019">
        <v>0</v>
      </c>
      <c r="M25" s="6474">
        <f>SUM(K25:L25)</f>
        <v>1</v>
      </c>
      <c r="N25" s="1214">
        <f>SUM(B25+E25+H25+K25)</f>
        <v>5</v>
      </c>
      <c r="O25" s="1215">
        <f>SUM(C25+F25+I25+L25)</f>
        <v>3</v>
      </c>
      <c r="P25" s="1216">
        <f>SUM(N25:O25)</f>
        <v>8</v>
      </c>
      <c r="Q25" s="812"/>
      <c r="R25" s="812"/>
    </row>
    <row r="26" spans="1:18" ht="26.25">
      <c r="A26" s="1212" t="s">
        <v>92</v>
      </c>
      <c r="B26" s="1213">
        <v>0</v>
      </c>
      <c r="C26" s="1199">
        <v>1</v>
      </c>
      <c r="D26" s="1200">
        <f t="shared" ref="D26:D29" si="20">SUM(B26:C26)</f>
        <v>1</v>
      </c>
      <c r="E26" s="5045">
        <v>2</v>
      </c>
      <c r="F26" s="5019">
        <v>0</v>
      </c>
      <c r="G26" s="6455">
        <f t="shared" ref="G26:G29" si="21">SUM(E26:F26)</f>
        <v>2</v>
      </c>
      <c r="H26" s="5045">
        <v>0</v>
      </c>
      <c r="I26" s="5019">
        <v>0</v>
      </c>
      <c r="J26" s="6474">
        <f t="shared" ref="J26:J29" si="22">SUM(H26:I26)</f>
        <v>0</v>
      </c>
      <c r="K26" s="5045">
        <v>0</v>
      </c>
      <c r="L26" s="5019">
        <v>0</v>
      </c>
      <c r="M26" s="6474">
        <f t="shared" ref="M26:M29" si="23">SUM(K26:L26)</f>
        <v>0</v>
      </c>
      <c r="N26" s="1214">
        <f t="shared" ref="N26:O29" si="24">SUM(B26+E26+H26+K26)</f>
        <v>2</v>
      </c>
      <c r="O26" s="1215">
        <f t="shared" si="24"/>
        <v>1</v>
      </c>
      <c r="P26" s="1216">
        <f t="shared" ref="P26:P29" si="25">SUM(N26:O26)</f>
        <v>3</v>
      </c>
      <c r="Q26" s="812"/>
      <c r="R26" s="812"/>
    </row>
    <row r="27" spans="1:18" ht="26.25">
      <c r="A27" s="1217" t="s">
        <v>93</v>
      </c>
      <c r="B27" s="1213">
        <v>0</v>
      </c>
      <c r="C27" s="1199">
        <v>0</v>
      </c>
      <c r="D27" s="1200">
        <f t="shared" si="20"/>
        <v>0</v>
      </c>
      <c r="E27" s="5045">
        <v>0</v>
      </c>
      <c r="F27" s="5019">
        <v>0</v>
      </c>
      <c r="G27" s="6455">
        <f t="shared" si="21"/>
        <v>0</v>
      </c>
      <c r="H27" s="5045">
        <v>0</v>
      </c>
      <c r="I27" s="5019">
        <v>0</v>
      </c>
      <c r="J27" s="6474">
        <f t="shared" si="22"/>
        <v>0</v>
      </c>
      <c r="K27" s="5045">
        <v>0</v>
      </c>
      <c r="L27" s="5019">
        <v>0</v>
      </c>
      <c r="M27" s="6474">
        <f t="shared" si="23"/>
        <v>0</v>
      </c>
      <c r="N27" s="1214">
        <f t="shared" si="24"/>
        <v>0</v>
      </c>
      <c r="O27" s="1215">
        <f t="shared" si="24"/>
        <v>0</v>
      </c>
      <c r="P27" s="1216">
        <f t="shared" si="25"/>
        <v>0</v>
      </c>
      <c r="Q27" s="812"/>
      <c r="R27" s="812"/>
    </row>
    <row r="28" spans="1:18" ht="34.5" customHeight="1">
      <c r="A28" s="1218" t="s">
        <v>94</v>
      </c>
      <c r="B28" s="1213">
        <v>0</v>
      </c>
      <c r="C28" s="1199">
        <v>0</v>
      </c>
      <c r="D28" s="1200">
        <f t="shared" si="20"/>
        <v>0</v>
      </c>
      <c r="E28" s="5045">
        <v>0</v>
      </c>
      <c r="F28" s="5019">
        <v>0</v>
      </c>
      <c r="G28" s="6455">
        <f t="shared" si="21"/>
        <v>0</v>
      </c>
      <c r="H28" s="5045">
        <v>1</v>
      </c>
      <c r="I28" s="5019">
        <v>0</v>
      </c>
      <c r="J28" s="6474">
        <f t="shared" si="22"/>
        <v>1</v>
      </c>
      <c r="K28" s="5045">
        <v>0</v>
      </c>
      <c r="L28" s="5019">
        <v>0</v>
      </c>
      <c r="M28" s="6474">
        <f t="shared" si="23"/>
        <v>0</v>
      </c>
      <c r="N28" s="1214">
        <f t="shared" si="24"/>
        <v>1</v>
      </c>
      <c r="O28" s="1215">
        <f t="shared" si="24"/>
        <v>0</v>
      </c>
      <c r="P28" s="1216">
        <f t="shared" si="25"/>
        <v>1</v>
      </c>
      <c r="Q28" s="812"/>
      <c r="R28" s="812"/>
    </row>
    <row r="29" spans="1:18" ht="27" thickBot="1">
      <c r="A29" s="6634" t="s">
        <v>95</v>
      </c>
      <c r="B29" s="6508">
        <v>0</v>
      </c>
      <c r="C29" s="1245">
        <v>0</v>
      </c>
      <c r="D29" s="3136">
        <f t="shared" si="20"/>
        <v>0</v>
      </c>
      <c r="E29" s="6508">
        <v>0</v>
      </c>
      <c r="F29" s="1245">
        <v>0</v>
      </c>
      <c r="G29" s="3136">
        <f t="shared" si="21"/>
        <v>0</v>
      </c>
      <c r="H29" s="6508">
        <v>0</v>
      </c>
      <c r="I29" s="1245">
        <v>0</v>
      </c>
      <c r="J29" s="6507">
        <f t="shared" si="22"/>
        <v>0</v>
      </c>
      <c r="K29" s="6508">
        <v>1</v>
      </c>
      <c r="L29" s="1245">
        <v>0</v>
      </c>
      <c r="M29" s="6507">
        <f t="shared" si="23"/>
        <v>1</v>
      </c>
      <c r="N29" s="1635">
        <f t="shared" si="24"/>
        <v>1</v>
      </c>
      <c r="O29" s="1636">
        <f t="shared" si="24"/>
        <v>0</v>
      </c>
      <c r="P29" s="3092">
        <f t="shared" si="25"/>
        <v>1</v>
      </c>
      <c r="Q29" s="1241"/>
      <c r="R29" s="1241"/>
    </row>
    <row r="30" spans="1:18" ht="26.25" thickBot="1">
      <c r="A30" s="6514" t="s">
        <v>19</v>
      </c>
      <c r="B30" s="6633">
        <f t="shared" ref="B30:P30" si="26">SUM(B25:B29)</f>
        <v>1</v>
      </c>
      <c r="C30" s="6596">
        <f t="shared" si="26"/>
        <v>2</v>
      </c>
      <c r="D30" s="6597">
        <f t="shared" si="26"/>
        <v>3</v>
      </c>
      <c r="E30" s="6633">
        <f t="shared" si="26"/>
        <v>3</v>
      </c>
      <c r="F30" s="6596">
        <f t="shared" si="26"/>
        <v>2</v>
      </c>
      <c r="G30" s="6597">
        <f t="shared" si="26"/>
        <v>5</v>
      </c>
      <c r="H30" s="6633">
        <f t="shared" si="26"/>
        <v>3</v>
      </c>
      <c r="I30" s="6596">
        <f t="shared" si="26"/>
        <v>0</v>
      </c>
      <c r="J30" s="6597">
        <f t="shared" si="26"/>
        <v>3</v>
      </c>
      <c r="K30" s="6633">
        <f t="shared" si="26"/>
        <v>2</v>
      </c>
      <c r="L30" s="6596">
        <f t="shared" si="26"/>
        <v>0</v>
      </c>
      <c r="M30" s="6597">
        <f t="shared" si="26"/>
        <v>2</v>
      </c>
      <c r="N30" s="6643">
        <f t="shared" si="26"/>
        <v>9</v>
      </c>
      <c r="O30" s="6596">
        <f t="shared" si="26"/>
        <v>4</v>
      </c>
      <c r="P30" s="6597">
        <f t="shared" si="26"/>
        <v>13</v>
      </c>
      <c r="Q30" s="300"/>
      <c r="R30" s="300"/>
    </row>
    <row r="31" spans="1:18" ht="26.25" thickBot="1">
      <c r="A31" s="6493" t="s">
        <v>29</v>
      </c>
      <c r="B31" s="6502">
        <f t="shared" ref="B31:P31" si="27">B23</f>
        <v>241</v>
      </c>
      <c r="C31" s="6503">
        <f t="shared" si="27"/>
        <v>51</v>
      </c>
      <c r="D31" s="6504">
        <f t="shared" si="27"/>
        <v>292</v>
      </c>
      <c r="E31" s="6502">
        <f t="shared" si="27"/>
        <v>263</v>
      </c>
      <c r="F31" s="6503">
        <f t="shared" si="27"/>
        <v>17</v>
      </c>
      <c r="G31" s="6504">
        <f t="shared" si="27"/>
        <v>280</v>
      </c>
      <c r="H31" s="6502">
        <f t="shared" si="27"/>
        <v>234</v>
      </c>
      <c r="I31" s="6503">
        <f t="shared" si="27"/>
        <v>13</v>
      </c>
      <c r="J31" s="6504">
        <f t="shared" si="27"/>
        <v>247</v>
      </c>
      <c r="K31" s="6502">
        <f t="shared" si="27"/>
        <v>236</v>
      </c>
      <c r="L31" s="6503">
        <f t="shared" si="27"/>
        <v>53</v>
      </c>
      <c r="M31" s="6504">
        <f t="shared" si="27"/>
        <v>289</v>
      </c>
      <c r="N31" s="6644">
        <f t="shared" si="27"/>
        <v>974</v>
      </c>
      <c r="O31" s="6503">
        <f t="shared" si="27"/>
        <v>134</v>
      </c>
      <c r="P31" s="6504">
        <f t="shared" si="27"/>
        <v>1108</v>
      </c>
      <c r="Q31" s="300"/>
      <c r="R31" s="300"/>
    </row>
    <row r="32" spans="1:18" ht="26.25" thickBot="1">
      <c r="A32" s="6493" t="s">
        <v>30</v>
      </c>
      <c r="B32" s="6502">
        <f>B30</f>
        <v>1</v>
      </c>
      <c r="C32" s="6503">
        <f t="shared" ref="C32:M32" si="28">C30</f>
        <v>2</v>
      </c>
      <c r="D32" s="6504">
        <f t="shared" si="28"/>
        <v>3</v>
      </c>
      <c r="E32" s="6502">
        <f t="shared" si="28"/>
        <v>3</v>
      </c>
      <c r="F32" s="6503">
        <f t="shared" si="28"/>
        <v>2</v>
      </c>
      <c r="G32" s="6504">
        <f t="shared" si="28"/>
        <v>5</v>
      </c>
      <c r="H32" s="6502">
        <f t="shared" si="28"/>
        <v>3</v>
      </c>
      <c r="I32" s="6503">
        <f t="shared" si="28"/>
        <v>0</v>
      </c>
      <c r="J32" s="6504">
        <f t="shared" si="28"/>
        <v>3</v>
      </c>
      <c r="K32" s="6502">
        <f t="shared" si="28"/>
        <v>2</v>
      </c>
      <c r="L32" s="6503">
        <f t="shared" si="28"/>
        <v>0</v>
      </c>
      <c r="M32" s="6504">
        <f t="shared" si="28"/>
        <v>2</v>
      </c>
      <c r="N32" s="6644">
        <f>N30</f>
        <v>9</v>
      </c>
      <c r="O32" s="6503">
        <f t="shared" ref="O32:P32" si="29">O30</f>
        <v>4</v>
      </c>
      <c r="P32" s="6504">
        <f t="shared" si="29"/>
        <v>13</v>
      </c>
      <c r="Q32" s="301"/>
    </row>
    <row r="33" spans="1:18" ht="30.75" thickBot="1">
      <c r="A33" s="6635" t="s">
        <v>31</v>
      </c>
      <c r="B33" s="6636">
        <f>SUM(B31:B32)</f>
        <v>242</v>
      </c>
      <c r="C33" s="6637">
        <f t="shared" ref="C33:M33" si="30">SUM(C31:C32)</f>
        <v>53</v>
      </c>
      <c r="D33" s="6638">
        <f t="shared" si="30"/>
        <v>295</v>
      </c>
      <c r="E33" s="6639">
        <f t="shared" si="30"/>
        <v>266</v>
      </c>
      <c r="F33" s="6640">
        <f t="shared" si="30"/>
        <v>19</v>
      </c>
      <c r="G33" s="6641">
        <f t="shared" si="30"/>
        <v>285</v>
      </c>
      <c r="H33" s="6639">
        <f t="shared" si="30"/>
        <v>237</v>
      </c>
      <c r="I33" s="6640">
        <f t="shared" si="30"/>
        <v>13</v>
      </c>
      <c r="J33" s="6641">
        <f t="shared" si="30"/>
        <v>250</v>
      </c>
      <c r="K33" s="6639">
        <f t="shared" si="30"/>
        <v>238</v>
      </c>
      <c r="L33" s="6640">
        <f t="shared" si="30"/>
        <v>53</v>
      </c>
      <c r="M33" s="6641">
        <f t="shared" si="30"/>
        <v>291</v>
      </c>
      <c r="N33" s="6642">
        <f>SUM(N31:N32)</f>
        <v>983</v>
      </c>
      <c r="O33" s="6637">
        <f t="shared" ref="O33:P33" si="31">SUM(O31:O32)</f>
        <v>138</v>
      </c>
      <c r="P33" s="6637">
        <f t="shared" si="31"/>
        <v>1121</v>
      </c>
      <c r="Q33" s="300"/>
      <c r="R33" s="300"/>
    </row>
    <row r="34" spans="1:18" ht="30" customHeight="1">
      <c r="A34" s="1239"/>
      <c r="B34" s="1240"/>
      <c r="C34" s="1240"/>
      <c r="D34" s="1240"/>
      <c r="E34" s="1240"/>
      <c r="F34" s="1240"/>
      <c r="G34" s="1240"/>
      <c r="H34" s="1240"/>
      <c r="I34" s="1240"/>
      <c r="J34" s="1240"/>
      <c r="K34" s="1240"/>
      <c r="L34" s="1240"/>
      <c r="M34" s="1240"/>
      <c r="N34" s="1240"/>
      <c r="O34" s="1240"/>
      <c r="P34" s="1240"/>
      <c r="Q34" s="300"/>
      <c r="R34" s="300"/>
    </row>
    <row r="35" spans="1:18" ht="34.5" customHeight="1">
      <c r="A35" s="5662"/>
      <c r="B35" s="5662"/>
      <c r="C35" s="5662"/>
      <c r="D35" s="5662"/>
      <c r="E35" s="5662"/>
      <c r="F35" s="5662"/>
      <c r="G35" s="5662"/>
      <c r="H35" s="5662"/>
      <c r="I35" s="5662"/>
      <c r="J35" s="5662"/>
      <c r="K35" s="5662"/>
      <c r="L35" s="5662"/>
      <c r="M35" s="5662"/>
      <c r="N35" s="5662"/>
      <c r="O35" s="5662"/>
      <c r="P35" s="5662"/>
    </row>
    <row r="36" spans="1:18" ht="40.5" customHeight="1"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</row>
    <row r="37" spans="1:18" ht="45" customHeight="1"/>
  </sheetData>
  <mergeCells count="11">
    <mergeCell ref="A35:P35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0"/>
  <sheetViews>
    <sheetView zoomScale="50" zoomScaleNormal="50" workbookViewId="0">
      <selection activeCell="S22" sqref="S22"/>
    </sheetView>
  </sheetViews>
  <sheetFormatPr defaultColWidth="9.140625" defaultRowHeight="25.5"/>
  <cols>
    <col min="1" max="1" width="101.7109375" style="80" customWidth="1"/>
    <col min="2" max="2" width="13.85546875" style="80" customWidth="1"/>
    <col min="3" max="3" width="12.85546875" style="80" customWidth="1"/>
    <col min="4" max="4" width="12.28515625" style="80" customWidth="1"/>
    <col min="5" max="5" width="14.85546875" style="80" customWidth="1"/>
    <col min="6" max="6" width="12.140625" style="80" customWidth="1"/>
    <col min="7" max="7" width="12.7109375" style="80" customWidth="1"/>
    <col min="8" max="8" width="14.85546875" style="80" customWidth="1"/>
    <col min="9" max="9" width="13.28515625" style="80" customWidth="1"/>
    <col min="10" max="10" width="14.28515625" style="80" customWidth="1"/>
    <col min="11" max="11" width="16.28515625" style="80" customWidth="1"/>
    <col min="12" max="12" width="15.140625" style="80" customWidth="1"/>
    <col min="13" max="13" width="12" style="80" customWidth="1"/>
    <col min="14" max="14" width="16.42578125" style="80" customWidth="1"/>
    <col min="15" max="15" width="14.42578125" style="80" customWidth="1"/>
    <col min="16" max="16" width="12" style="80" customWidth="1"/>
    <col min="17" max="17" width="16.42578125" style="80" customWidth="1"/>
    <col min="18" max="18" width="13.7109375" style="80" customWidth="1"/>
    <col min="19" max="19" width="13.28515625" style="80" customWidth="1"/>
    <col min="20" max="20" width="14.28515625" style="80" hidden="1" customWidth="1"/>
    <col min="21" max="21" width="9.28515625" style="80" bestFit="1" customWidth="1"/>
    <col min="22" max="16384" width="9.140625" style="80"/>
  </cols>
  <sheetData>
    <row r="1" spans="1:22" ht="25.5" customHeight="1">
      <c r="A1" s="5485"/>
      <c r="B1" s="5485"/>
      <c r="C1" s="5485"/>
      <c r="D1" s="5485"/>
      <c r="E1" s="5485"/>
      <c r="F1" s="5485"/>
      <c r="G1" s="5485"/>
      <c r="H1" s="5485"/>
      <c r="I1" s="5485"/>
      <c r="J1" s="5485"/>
      <c r="K1" s="5485"/>
      <c r="L1" s="5485"/>
      <c r="M1" s="5485"/>
      <c r="N1" s="5485"/>
      <c r="O1" s="5485"/>
      <c r="P1" s="5485"/>
      <c r="Q1" s="5485"/>
      <c r="R1" s="5485"/>
      <c r="S1" s="5485"/>
      <c r="T1" s="5485"/>
    </row>
    <row r="2" spans="1:22" ht="26.25" customHeight="1">
      <c r="A2" s="5700" t="s">
        <v>97</v>
      </c>
      <c r="B2" s="5700"/>
      <c r="C2" s="5700"/>
      <c r="D2" s="5700"/>
      <c r="E2" s="5700"/>
      <c r="F2" s="5700"/>
      <c r="G2" s="5700"/>
      <c r="H2" s="5700"/>
      <c r="I2" s="5700"/>
      <c r="J2" s="5700"/>
      <c r="K2" s="5700"/>
      <c r="L2" s="5700"/>
      <c r="M2" s="5700"/>
      <c r="N2" s="5700"/>
      <c r="O2" s="5700"/>
      <c r="P2" s="5700"/>
      <c r="Q2" s="5700"/>
      <c r="R2" s="5700"/>
      <c r="S2" s="5700"/>
      <c r="T2" s="5700"/>
    </row>
    <row r="3" spans="1:22" ht="33" customHeight="1">
      <c r="A3" s="5486" t="s">
        <v>90</v>
      </c>
      <c r="B3" s="5486"/>
      <c r="C3" s="5486"/>
      <c r="D3" s="5486"/>
      <c r="E3" s="5486"/>
      <c r="F3" s="5486"/>
      <c r="G3" s="5486"/>
      <c r="H3" s="5486"/>
      <c r="I3" s="5486"/>
      <c r="J3" s="5486"/>
      <c r="K3" s="5486"/>
      <c r="L3" s="5486"/>
      <c r="M3" s="5486"/>
      <c r="N3" s="5486"/>
      <c r="O3" s="5486"/>
      <c r="P3" s="5486"/>
      <c r="Q3" s="5486"/>
      <c r="R3" s="5486"/>
      <c r="S3" s="5486"/>
      <c r="T3" s="5486"/>
    </row>
    <row r="4" spans="1:22" ht="19.5" customHeight="1">
      <c r="A4" s="5701" t="s">
        <v>91</v>
      </c>
      <c r="B4" s="5701"/>
      <c r="C4" s="5701"/>
      <c r="D4" s="5701"/>
      <c r="E4" s="5701"/>
      <c r="F4" s="5701"/>
      <c r="G4" s="5701"/>
      <c r="H4" s="5701"/>
      <c r="I4" s="5701"/>
      <c r="J4" s="5701"/>
      <c r="K4" s="5701"/>
      <c r="L4" s="5701"/>
      <c r="M4" s="5701"/>
      <c r="N4" s="5701"/>
      <c r="O4" s="5701"/>
      <c r="P4" s="5701"/>
      <c r="Q4" s="5701"/>
      <c r="R4" s="5701"/>
      <c r="S4" s="5701"/>
      <c r="T4" s="5701"/>
    </row>
    <row r="5" spans="1:22" ht="33" customHeight="1">
      <c r="A5" s="5702" t="s">
        <v>410</v>
      </c>
      <c r="B5" s="5702"/>
      <c r="C5" s="5702"/>
      <c r="D5" s="5702"/>
      <c r="E5" s="5702"/>
      <c r="F5" s="5702"/>
      <c r="G5" s="5702"/>
      <c r="H5" s="5702"/>
      <c r="I5" s="5702"/>
      <c r="J5" s="5702"/>
      <c r="K5" s="5702"/>
      <c r="L5" s="5702"/>
      <c r="M5" s="5702"/>
      <c r="N5" s="5702"/>
      <c r="O5" s="5702"/>
      <c r="P5" s="5702"/>
      <c r="Q5" s="5702"/>
      <c r="R5" s="5702"/>
      <c r="S5" s="5702"/>
      <c r="T5" s="5702"/>
    </row>
    <row r="6" spans="1:22" ht="22.5" customHeight="1">
      <c r="A6" s="815"/>
      <c r="B6" s="815"/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815"/>
      <c r="S6" s="815"/>
      <c r="T6" s="815"/>
    </row>
    <row r="7" spans="1:22" ht="18" customHeight="1">
      <c r="A7" s="5684" t="s">
        <v>1</v>
      </c>
      <c r="B7" s="5488" t="s">
        <v>2</v>
      </c>
      <c r="C7" s="5686"/>
      <c r="D7" s="5687"/>
      <c r="E7" s="5488" t="s">
        <v>3</v>
      </c>
      <c r="F7" s="5686"/>
      <c r="G7" s="5687"/>
      <c r="H7" s="5496" t="s">
        <v>4</v>
      </c>
      <c r="I7" s="5686"/>
      <c r="J7" s="5686"/>
      <c r="K7" s="5488" t="s">
        <v>5</v>
      </c>
      <c r="L7" s="5686"/>
      <c r="M7" s="5687"/>
      <c r="N7" s="5488">
        <v>5</v>
      </c>
      <c r="O7" s="5686"/>
      <c r="P7" s="5686"/>
      <c r="Q7" s="5397" t="s">
        <v>22</v>
      </c>
      <c r="R7" s="5398"/>
      <c r="S7" s="5500"/>
    </row>
    <row r="8" spans="1:22" ht="33" customHeight="1">
      <c r="A8" s="5685"/>
      <c r="B8" s="5688"/>
      <c r="C8" s="5689"/>
      <c r="D8" s="5690"/>
      <c r="E8" s="5691"/>
      <c r="F8" s="5692"/>
      <c r="G8" s="5693"/>
      <c r="H8" s="5692"/>
      <c r="I8" s="5692"/>
      <c r="J8" s="5692"/>
      <c r="K8" s="5694"/>
      <c r="L8" s="5695"/>
      <c r="M8" s="5696"/>
      <c r="N8" s="5688"/>
      <c r="O8" s="5689"/>
      <c r="P8" s="5689"/>
      <c r="Q8" s="5697"/>
      <c r="R8" s="5698"/>
      <c r="S8" s="5699"/>
    </row>
    <row r="9" spans="1:22" ht="62.25" customHeight="1">
      <c r="A9" s="5685"/>
      <c r="B9" s="1699" t="s">
        <v>7</v>
      </c>
      <c r="C9" s="1699" t="s">
        <v>8</v>
      </c>
      <c r="D9" s="1700" t="s">
        <v>9</v>
      </c>
      <c r="E9" s="1699" t="s">
        <v>7</v>
      </c>
      <c r="F9" s="1699" t="s">
        <v>8</v>
      </c>
      <c r="G9" s="1700" t="s">
        <v>9</v>
      </c>
      <c r="H9" s="1701" t="s">
        <v>7</v>
      </c>
      <c r="I9" s="1699" t="s">
        <v>8</v>
      </c>
      <c r="J9" s="1702" t="s">
        <v>9</v>
      </c>
      <c r="K9" s="1699" t="s">
        <v>7</v>
      </c>
      <c r="L9" s="1699" t="s">
        <v>8</v>
      </c>
      <c r="M9" s="1702" t="s">
        <v>9</v>
      </c>
      <c r="N9" s="1699" t="s">
        <v>7</v>
      </c>
      <c r="O9" s="1699" t="s">
        <v>8</v>
      </c>
      <c r="P9" s="1700" t="s">
        <v>9</v>
      </c>
      <c r="Q9" s="1699" t="s">
        <v>7</v>
      </c>
      <c r="R9" s="1699" t="s">
        <v>8</v>
      </c>
      <c r="S9" s="1700" t="s">
        <v>9</v>
      </c>
    </row>
    <row r="10" spans="1:22" ht="26.25">
      <c r="A10" s="830" t="s">
        <v>10</v>
      </c>
      <c r="B10" s="831"/>
      <c r="C10" s="832"/>
      <c r="D10" s="833"/>
      <c r="E10" s="831"/>
      <c r="F10" s="832"/>
      <c r="G10" s="833"/>
      <c r="H10" s="831"/>
      <c r="I10" s="832"/>
      <c r="J10" s="833"/>
      <c r="K10" s="831"/>
      <c r="L10" s="832"/>
      <c r="M10" s="833"/>
      <c r="N10" s="831"/>
      <c r="O10" s="832"/>
      <c r="P10" s="833"/>
      <c r="Q10" s="834"/>
      <c r="R10" s="828"/>
      <c r="S10" s="1679"/>
    </row>
    <row r="11" spans="1:22" ht="26.25">
      <c r="A11" s="1217" t="s">
        <v>98</v>
      </c>
      <c r="B11" s="6478">
        <f t="shared" ref="B11:C15" si="0">B19+B26</f>
        <v>0</v>
      </c>
      <c r="C11" s="6479">
        <f t="shared" si="0"/>
        <v>0</v>
      </c>
      <c r="D11" s="1236">
        <f>B11+C11</f>
        <v>0</v>
      </c>
      <c r="E11" s="5045">
        <f t="shared" ref="E11:F15" si="1">E19+E26</f>
        <v>0</v>
      </c>
      <c r="F11" s="5019">
        <f t="shared" si="1"/>
        <v>32</v>
      </c>
      <c r="G11" s="6455">
        <f>E11+F11</f>
        <v>32</v>
      </c>
      <c r="H11" s="5045">
        <f t="shared" ref="H11:I15" si="2">H19+H26</f>
        <v>3</v>
      </c>
      <c r="I11" s="5019">
        <f t="shared" si="2"/>
        <v>31</v>
      </c>
      <c r="J11" s="6455">
        <f>H11+I11</f>
        <v>34</v>
      </c>
      <c r="K11" s="5045">
        <f t="shared" ref="K11:L15" si="3">K19+K26</f>
        <v>17</v>
      </c>
      <c r="L11" s="5019">
        <f t="shared" si="3"/>
        <v>50</v>
      </c>
      <c r="M11" s="6455">
        <f>K11+L11</f>
        <v>67</v>
      </c>
      <c r="N11" s="5045">
        <f t="shared" ref="N11:O15" si="4">N19+N26</f>
        <v>25</v>
      </c>
      <c r="O11" s="5019">
        <f t="shared" si="4"/>
        <v>26</v>
      </c>
      <c r="P11" s="6455">
        <f>N11+O11</f>
        <v>51</v>
      </c>
      <c r="Q11" s="1678">
        <f>SUM(B11+E11+H11+K11+N11)</f>
        <v>45</v>
      </c>
      <c r="R11" s="305">
        <f t="shared" ref="R11:S11" si="5">SUM(C11+F11+I11+L11+O11)</f>
        <v>139</v>
      </c>
      <c r="S11" s="306">
        <f t="shared" si="5"/>
        <v>184</v>
      </c>
    </row>
    <row r="12" spans="1:22" ht="26.25">
      <c r="A12" s="1212" t="s">
        <v>92</v>
      </c>
      <c r="B12" s="6478">
        <f t="shared" si="0"/>
        <v>0</v>
      </c>
      <c r="C12" s="6479">
        <f t="shared" si="0"/>
        <v>0</v>
      </c>
      <c r="D12" s="1236">
        <f t="shared" ref="D12:D15" si="6">B12+C12</f>
        <v>0</v>
      </c>
      <c r="E12" s="5045">
        <f t="shared" si="1"/>
        <v>1</v>
      </c>
      <c r="F12" s="5019">
        <f t="shared" si="1"/>
        <v>0</v>
      </c>
      <c r="G12" s="6455">
        <f t="shared" ref="G12:G15" si="7">E12+F12</f>
        <v>1</v>
      </c>
      <c r="H12" s="5045">
        <f t="shared" si="2"/>
        <v>0</v>
      </c>
      <c r="I12" s="5019">
        <f t="shared" si="2"/>
        <v>0</v>
      </c>
      <c r="J12" s="6455">
        <f t="shared" ref="J12:J15" si="8">H12+I12</f>
        <v>0</v>
      </c>
      <c r="K12" s="5045">
        <f t="shared" si="3"/>
        <v>10</v>
      </c>
      <c r="L12" s="5019">
        <f t="shared" si="3"/>
        <v>12</v>
      </c>
      <c r="M12" s="6455">
        <f t="shared" ref="M12:M15" si="9">K12+L12</f>
        <v>22</v>
      </c>
      <c r="N12" s="5045">
        <f t="shared" si="4"/>
        <v>8</v>
      </c>
      <c r="O12" s="5019">
        <f t="shared" si="4"/>
        <v>6</v>
      </c>
      <c r="P12" s="6455">
        <f t="shared" ref="P12:P15" si="10">N12+O12</f>
        <v>14</v>
      </c>
      <c r="Q12" s="1678">
        <f t="shared" ref="Q12:Q15" si="11">SUM(B12+E12+H12+K12+N12)</f>
        <v>19</v>
      </c>
      <c r="R12" s="305">
        <f t="shared" ref="R12:R15" si="12">SUM(C12+F12+I12+L12+O12)</f>
        <v>18</v>
      </c>
      <c r="S12" s="306">
        <f t="shared" ref="S12:S15" si="13">SUM(D12+G12+J12+M12+P12)</f>
        <v>37</v>
      </c>
    </row>
    <row r="13" spans="1:22" ht="26.25">
      <c r="A13" s="1212" t="s">
        <v>93</v>
      </c>
      <c r="B13" s="6478">
        <f t="shared" si="0"/>
        <v>0</v>
      </c>
      <c r="C13" s="6479">
        <f t="shared" si="0"/>
        <v>0</v>
      </c>
      <c r="D13" s="1236">
        <f t="shared" si="6"/>
        <v>0</v>
      </c>
      <c r="E13" s="5045">
        <f t="shared" si="1"/>
        <v>0</v>
      </c>
      <c r="F13" s="5019">
        <f t="shared" si="1"/>
        <v>0</v>
      </c>
      <c r="G13" s="6455">
        <f t="shared" si="7"/>
        <v>0</v>
      </c>
      <c r="H13" s="5045">
        <f t="shared" si="2"/>
        <v>0</v>
      </c>
      <c r="I13" s="5019">
        <f t="shared" si="2"/>
        <v>0</v>
      </c>
      <c r="J13" s="6455">
        <f t="shared" si="8"/>
        <v>0</v>
      </c>
      <c r="K13" s="5045">
        <f t="shared" si="3"/>
        <v>5</v>
      </c>
      <c r="L13" s="5019">
        <f t="shared" si="3"/>
        <v>12</v>
      </c>
      <c r="M13" s="6455">
        <f t="shared" si="9"/>
        <v>17</v>
      </c>
      <c r="N13" s="5045">
        <f t="shared" si="4"/>
        <v>2</v>
      </c>
      <c r="O13" s="5019">
        <f t="shared" si="4"/>
        <v>12</v>
      </c>
      <c r="P13" s="6455">
        <f t="shared" si="10"/>
        <v>14</v>
      </c>
      <c r="Q13" s="1678">
        <f t="shared" si="11"/>
        <v>7</v>
      </c>
      <c r="R13" s="305">
        <f t="shared" si="12"/>
        <v>24</v>
      </c>
      <c r="S13" s="306">
        <f t="shared" si="13"/>
        <v>31</v>
      </c>
    </row>
    <row r="14" spans="1:22" ht="26.25">
      <c r="A14" s="1242" t="s">
        <v>94</v>
      </c>
      <c r="B14" s="6478">
        <f t="shared" si="0"/>
        <v>0</v>
      </c>
      <c r="C14" s="6479">
        <f t="shared" si="0"/>
        <v>0</v>
      </c>
      <c r="D14" s="1236">
        <f t="shared" si="6"/>
        <v>0</v>
      </c>
      <c r="E14" s="5045">
        <f t="shared" si="1"/>
        <v>0</v>
      </c>
      <c r="F14" s="5019">
        <f t="shared" si="1"/>
        <v>28</v>
      </c>
      <c r="G14" s="6455">
        <f t="shared" si="7"/>
        <v>28</v>
      </c>
      <c r="H14" s="5045">
        <f t="shared" si="2"/>
        <v>0</v>
      </c>
      <c r="I14" s="5019">
        <f t="shared" si="2"/>
        <v>35</v>
      </c>
      <c r="J14" s="6455">
        <f t="shared" si="8"/>
        <v>35</v>
      </c>
      <c r="K14" s="5045">
        <f t="shared" si="3"/>
        <v>6</v>
      </c>
      <c r="L14" s="5019">
        <f t="shared" si="3"/>
        <v>13</v>
      </c>
      <c r="M14" s="6455">
        <f t="shared" si="9"/>
        <v>19</v>
      </c>
      <c r="N14" s="5045">
        <f t="shared" si="4"/>
        <v>5</v>
      </c>
      <c r="O14" s="5019">
        <f t="shared" si="4"/>
        <v>14</v>
      </c>
      <c r="P14" s="6455">
        <f t="shared" si="10"/>
        <v>19</v>
      </c>
      <c r="Q14" s="1678">
        <f t="shared" si="11"/>
        <v>11</v>
      </c>
      <c r="R14" s="305">
        <f t="shared" si="12"/>
        <v>90</v>
      </c>
      <c r="S14" s="306">
        <f t="shared" si="13"/>
        <v>101</v>
      </c>
    </row>
    <row r="15" spans="1:22" ht="27" thickBot="1">
      <c r="A15" s="3065" t="s">
        <v>95</v>
      </c>
      <c r="B15" s="6505">
        <f t="shared" si="0"/>
        <v>0</v>
      </c>
      <c r="C15" s="6506">
        <f t="shared" si="0"/>
        <v>0</v>
      </c>
      <c r="D15" s="6507">
        <f t="shared" si="6"/>
        <v>0</v>
      </c>
      <c r="E15" s="6508">
        <f t="shared" si="1"/>
        <v>0</v>
      </c>
      <c r="F15" s="1245">
        <f t="shared" si="1"/>
        <v>0</v>
      </c>
      <c r="G15" s="3136">
        <f t="shared" si="7"/>
        <v>0</v>
      </c>
      <c r="H15" s="6508">
        <f t="shared" si="2"/>
        <v>0</v>
      </c>
      <c r="I15" s="1245">
        <f t="shared" si="2"/>
        <v>0</v>
      </c>
      <c r="J15" s="3136">
        <f t="shared" si="8"/>
        <v>0</v>
      </c>
      <c r="K15" s="6508">
        <f t="shared" si="3"/>
        <v>3</v>
      </c>
      <c r="L15" s="1245">
        <f t="shared" si="3"/>
        <v>5</v>
      </c>
      <c r="M15" s="3136">
        <f t="shared" si="9"/>
        <v>8</v>
      </c>
      <c r="N15" s="6508">
        <f t="shared" si="4"/>
        <v>5</v>
      </c>
      <c r="O15" s="1245">
        <f t="shared" si="4"/>
        <v>1</v>
      </c>
      <c r="P15" s="3136">
        <f t="shared" si="10"/>
        <v>6</v>
      </c>
      <c r="Q15" s="5025">
        <f t="shared" si="11"/>
        <v>8</v>
      </c>
      <c r="R15" s="1636">
        <f t="shared" si="12"/>
        <v>6</v>
      </c>
      <c r="S15" s="3092">
        <f t="shared" si="13"/>
        <v>14</v>
      </c>
      <c r="T15" s="829">
        <f>SUM(T11:T14)</f>
        <v>0</v>
      </c>
      <c r="V15" s="80" t="s">
        <v>99</v>
      </c>
    </row>
    <row r="16" spans="1:22" ht="26.25" thickBot="1">
      <c r="A16" s="6514" t="s">
        <v>14</v>
      </c>
      <c r="B16" s="6502">
        <f t="shared" ref="B16:R16" si="14">SUM(B11:B15)</f>
        <v>0</v>
      </c>
      <c r="C16" s="6503">
        <f t="shared" si="14"/>
        <v>0</v>
      </c>
      <c r="D16" s="6504">
        <f t="shared" si="14"/>
        <v>0</v>
      </c>
      <c r="E16" s="6502">
        <f t="shared" si="14"/>
        <v>1</v>
      </c>
      <c r="F16" s="6503">
        <f t="shared" si="14"/>
        <v>60</v>
      </c>
      <c r="G16" s="6504">
        <f t="shared" si="14"/>
        <v>61</v>
      </c>
      <c r="H16" s="6502">
        <f t="shared" si="14"/>
        <v>3</v>
      </c>
      <c r="I16" s="6503">
        <f t="shared" si="14"/>
        <v>66</v>
      </c>
      <c r="J16" s="6504">
        <f t="shared" si="14"/>
        <v>69</v>
      </c>
      <c r="K16" s="6502">
        <f t="shared" si="14"/>
        <v>41</v>
      </c>
      <c r="L16" s="6503">
        <f t="shared" si="14"/>
        <v>92</v>
      </c>
      <c r="M16" s="6504">
        <f t="shared" si="14"/>
        <v>133</v>
      </c>
      <c r="N16" s="6502">
        <f t="shared" si="14"/>
        <v>45</v>
      </c>
      <c r="O16" s="6503">
        <f t="shared" si="14"/>
        <v>59</v>
      </c>
      <c r="P16" s="6504">
        <f t="shared" si="14"/>
        <v>104</v>
      </c>
      <c r="Q16" s="6502">
        <f t="shared" si="14"/>
        <v>90</v>
      </c>
      <c r="R16" s="6503">
        <f t="shared" si="14"/>
        <v>277</v>
      </c>
      <c r="S16" s="6504">
        <f>SUM(S11:S15)</f>
        <v>367</v>
      </c>
    </row>
    <row r="17" spans="1:20">
      <c r="A17" s="6515" t="s">
        <v>15</v>
      </c>
      <c r="B17" s="6471"/>
      <c r="C17" s="6472"/>
      <c r="D17" s="6473"/>
      <c r="E17" s="6471"/>
      <c r="F17" s="6472"/>
      <c r="G17" s="6473"/>
      <c r="H17" s="6471"/>
      <c r="I17" s="6472"/>
      <c r="J17" s="6473"/>
      <c r="K17" s="6471"/>
      <c r="L17" s="6472"/>
      <c r="M17" s="6473"/>
      <c r="N17" s="6471"/>
      <c r="O17" s="6472"/>
      <c r="P17" s="6473"/>
      <c r="Q17" s="6471"/>
      <c r="R17" s="6472"/>
      <c r="S17" s="6473"/>
    </row>
    <row r="18" spans="1:20" s="265" customFormat="1" ht="27" thickBot="1">
      <c r="A18" s="6516" t="s">
        <v>16</v>
      </c>
      <c r="B18" s="6517"/>
      <c r="C18" s="6518" t="s">
        <v>28</v>
      </c>
      <c r="D18" s="6458"/>
      <c r="E18" s="6517"/>
      <c r="F18" s="6518"/>
      <c r="G18" s="6458"/>
      <c r="H18" s="6517"/>
      <c r="I18" s="6518" t="s">
        <v>28</v>
      </c>
      <c r="J18" s="6458"/>
      <c r="K18" s="6517"/>
      <c r="L18" s="6518"/>
      <c r="M18" s="6458"/>
      <c r="N18" s="6456"/>
      <c r="O18" s="6457"/>
      <c r="P18" s="6458"/>
      <c r="Q18" s="6519"/>
      <c r="R18" s="6520"/>
      <c r="S18" s="6521"/>
    </row>
    <row r="19" spans="1:20" ht="26.25">
      <c r="A19" s="6509" t="s">
        <v>98</v>
      </c>
      <c r="B19" s="5083">
        <v>0</v>
      </c>
      <c r="C19" s="5084">
        <v>0</v>
      </c>
      <c r="D19" s="6510">
        <f>SUM(B19:C19)</f>
        <v>0</v>
      </c>
      <c r="E19" s="5083">
        <v>0</v>
      </c>
      <c r="F19" s="5084">
        <v>32</v>
      </c>
      <c r="G19" s="6510">
        <f>SUM(E19:F19)</f>
        <v>32</v>
      </c>
      <c r="H19" s="5083">
        <v>3</v>
      </c>
      <c r="I19" s="5084">
        <v>31</v>
      </c>
      <c r="J19" s="6510">
        <f>SUM(H19:I19)</f>
        <v>34</v>
      </c>
      <c r="K19" s="5083">
        <v>17</v>
      </c>
      <c r="L19" s="5084">
        <v>49</v>
      </c>
      <c r="M19" s="6510">
        <f>SUM(K19:L19)</f>
        <v>66</v>
      </c>
      <c r="N19" s="5083">
        <v>25</v>
      </c>
      <c r="O19" s="5084">
        <v>26</v>
      </c>
      <c r="P19" s="6510">
        <f>N19+O19</f>
        <v>51</v>
      </c>
      <c r="Q19" s="6511">
        <f>SUM(B19+E19+H19+K19+N19)</f>
        <v>45</v>
      </c>
      <c r="R19" s="6512">
        <f>SUM(C19+F19+I19+L19+O19)</f>
        <v>138</v>
      </c>
      <c r="S19" s="6513">
        <f>SUM(Q19:R19)</f>
        <v>183</v>
      </c>
    </row>
    <row r="20" spans="1:20" ht="26.25">
      <c r="A20" s="488" t="s">
        <v>92</v>
      </c>
      <c r="B20" s="1675">
        <v>0</v>
      </c>
      <c r="C20" s="1676">
        <v>0</v>
      </c>
      <c r="D20" s="1677">
        <f t="shared" ref="D20:D23" si="15">SUM(B20:C20)</f>
        <v>0</v>
      </c>
      <c r="E20" s="5045">
        <v>1</v>
      </c>
      <c r="F20" s="5019">
        <v>0</v>
      </c>
      <c r="G20" s="6455">
        <f t="shared" ref="G20:G23" si="16">SUM(E20:F20)</f>
        <v>1</v>
      </c>
      <c r="H20" s="5045">
        <v>0</v>
      </c>
      <c r="I20" s="5019">
        <v>0</v>
      </c>
      <c r="J20" s="6455">
        <f t="shared" ref="J20:J23" si="17">SUM(H20:I20)</f>
        <v>0</v>
      </c>
      <c r="K20" s="5045">
        <v>10</v>
      </c>
      <c r="L20" s="5019">
        <v>12</v>
      </c>
      <c r="M20" s="6455">
        <f t="shared" ref="M20:M23" si="18">SUM(K20:L20)</f>
        <v>22</v>
      </c>
      <c r="N20" s="5045">
        <v>8</v>
      </c>
      <c r="O20" s="5019">
        <v>6</v>
      </c>
      <c r="P20" s="6455">
        <f t="shared" ref="P20:P23" si="19">N20+O20</f>
        <v>14</v>
      </c>
      <c r="Q20" s="307">
        <f t="shared" ref="Q20:R23" si="20">SUM(B20+E20+H20+K20+N20)</f>
        <v>19</v>
      </c>
      <c r="R20" s="305">
        <f t="shared" si="20"/>
        <v>18</v>
      </c>
      <c r="S20" s="306">
        <f t="shared" ref="S20:S23" si="21">SUM(Q20:R20)</f>
        <v>37</v>
      </c>
    </row>
    <row r="21" spans="1:20" ht="26.25">
      <c r="A21" s="488" t="s">
        <v>93</v>
      </c>
      <c r="B21" s="1675">
        <v>0</v>
      </c>
      <c r="C21" s="1676">
        <v>0</v>
      </c>
      <c r="D21" s="1677">
        <f t="shared" si="15"/>
        <v>0</v>
      </c>
      <c r="E21" s="5045">
        <v>0</v>
      </c>
      <c r="F21" s="5019">
        <v>0</v>
      </c>
      <c r="G21" s="6455">
        <f t="shared" si="16"/>
        <v>0</v>
      </c>
      <c r="H21" s="5045">
        <v>0</v>
      </c>
      <c r="I21" s="5019">
        <v>0</v>
      </c>
      <c r="J21" s="6455">
        <f t="shared" si="17"/>
        <v>0</v>
      </c>
      <c r="K21" s="5045">
        <v>4</v>
      </c>
      <c r="L21" s="5019">
        <v>11</v>
      </c>
      <c r="M21" s="6455">
        <f t="shared" si="18"/>
        <v>15</v>
      </c>
      <c r="N21" s="5045">
        <v>2</v>
      </c>
      <c r="O21" s="5019">
        <v>11</v>
      </c>
      <c r="P21" s="6455">
        <f t="shared" si="19"/>
        <v>13</v>
      </c>
      <c r="Q21" s="307">
        <f t="shared" si="20"/>
        <v>6</v>
      </c>
      <c r="R21" s="305">
        <f t="shared" si="20"/>
        <v>22</v>
      </c>
      <c r="S21" s="306">
        <f t="shared" si="21"/>
        <v>28</v>
      </c>
    </row>
    <row r="22" spans="1:20" ht="26.25">
      <c r="A22" s="492" t="s">
        <v>94</v>
      </c>
      <c r="B22" s="1675">
        <v>0</v>
      </c>
      <c r="C22" s="1676">
        <v>0</v>
      </c>
      <c r="D22" s="1677">
        <v>0</v>
      </c>
      <c r="E22" s="5045">
        <v>0</v>
      </c>
      <c r="F22" s="5019">
        <v>28</v>
      </c>
      <c r="G22" s="6455">
        <f t="shared" si="16"/>
        <v>28</v>
      </c>
      <c r="H22" s="5045">
        <v>0</v>
      </c>
      <c r="I22" s="5019">
        <v>34</v>
      </c>
      <c r="J22" s="6455">
        <f t="shared" si="17"/>
        <v>34</v>
      </c>
      <c r="K22" s="5045">
        <v>6</v>
      </c>
      <c r="L22" s="5019">
        <v>13</v>
      </c>
      <c r="M22" s="6455">
        <f t="shared" si="18"/>
        <v>19</v>
      </c>
      <c r="N22" s="5045">
        <v>4</v>
      </c>
      <c r="O22" s="5019">
        <v>14</v>
      </c>
      <c r="P22" s="6455">
        <f t="shared" si="19"/>
        <v>18</v>
      </c>
      <c r="Q22" s="307">
        <f t="shared" si="20"/>
        <v>10</v>
      </c>
      <c r="R22" s="305">
        <f t="shared" si="20"/>
        <v>89</v>
      </c>
      <c r="S22" s="306">
        <f t="shared" si="21"/>
        <v>99</v>
      </c>
    </row>
    <row r="23" spans="1:20" ht="27" thickBot="1">
      <c r="A23" s="1686" t="s">
        <v>95</v>
      </c>
      <c r="B23" s="1687">
        <v>0</v>
      </c>
      <c r="C23" s="1688">
        <v>0</v>
      </c>
      <c r="D23" s="1689">
        <f t="shared" si="15"/>
        <v>0</v>
      </c>
      <c r="E23" s="5045">
        <v>0</v>
      </c>
      <c r="F23" s="5019">
        <v>0</v>
      </c>
      <c r="G23" s="6455">
        <f t="shared" si="16"/>
        <v>0</v>
      </c>
      <c r="H23" s="5045">
        <v>0</v>
      </c>
      <c r="I23" s="5019">
        <v>0</v>
      </c>
      <c r="J23" s="6455">
        <f t="shared" si="17"/>
        <v>0</v>
      </c>
      <c r="K23" s="5045">
        <v>3</v>
      </c>
      <c r="L23" s="5019">
        <v>5</v>
      </c>
      <c r="M23" s="6455">
        <f t="shared" si="18"/>
        <v>8</v>
      </c>
      <c r="N23" s="5045">
        <v>5</v>
      </c>
      <c r="O23" s="5019">
        <v>1</v>
      </c>
      <c r="P23" s="6455">
        <f t="shared" si="19"/>
        <v>6</v>
      </c>
      <c r="Q23" s="493">
        <f t="shared" si="20"/>
        <v>8</v>
      </c>
      <c r="R23" s="494">
        <f t="shared" si="20"/>
        <v>6</v>
      </c>
      <c r="S23" s="495">
        <f t="shared" si="21"/>
        <v>14</v>
      </c>
      <c r="T23" s="829">
        <f>SUM(T18:T22)</f>
        <v>0</v>
      </c>
    </row>
    <row r="24" spans="1:20" ht="26.25" thickBot="1">
      <c r="A24" s="1682" t="s">
        <v>17</v>
      </c>
      <c r="B24" s="1683">
        <f t="shared" ref="B24:R24" si="22">SUM(B19:B23)</f>
        <v>0</v>
      </c>
      <c r="C24" s="1684">
        <f t="shared" si="22"/>
        <v>0</v>
      </c>
      <c r="D24" s="1685">
        <f t="shared" si="22"/>
        <v>0</v>
      </c>
      <c r="E24" s="6456">
        <f t="shared" si="22"/>
        <v>1</v>
      </c>
      <c r="F24" s="6457">
        <f t="shared" si="22"/>
        <v>60</v>
      </c>
      <c r="G24" s="6458">
        <f t="shared" si="22"/>
        <v>61</v>
      </c>
      <c r="H24" s="6456">
        <f t="shared" si="22"/>
        <v>3</v>
      </c>
      <c r="I24" s="6457">
        <f t="shared" si="22"/>
        <v>65</v>
      </c>
      <c r="J24" s="6458">
        <f t="shared" si="22"/>
        <v>68</v>
      </c>
      <c r="K24" s="6456">
        <f t="shared" si="22"/>
        <v>40</v>
      </c>
      <c r="L24" s="6457">
        <f t="shared" si="22"/>
        <v>90</v>
      </c>
      <c r="M24" s="6458">
        <f t="shared" si="22"/>
        <v>130</v>
      </c>
      <c r="N24" s="6456">
        <f t="shared" si="22"/>
        <v>44</v>
      </c>
      <c r="O24" s="6457">
        <f t="shared" si="22"/>
        <v>58</v>
      </c>
      <c r="P24" s="6458">
        <f t="shared" si="22"/>
        <v>102</v>
      </c>
      <c r="Q24" s="1683">
        <f t="shared" si="22"/>
        <v>88</v>
      </c>
      <c r="R24" s="1684">
        <f t="shared" si="22"/>
        <v>273</v>
      </c>
      <c r="S24" s="1685">
        <f>SUM(S19:S23)</f>
        <v>361</v>
      </c>
    </row>
    <row r="25" spans="1:20" ht="27" thickBot="1">
      <c r="A25" s="1709" t="s">
        <v>18</v>
      </c>
      <c r="B25" s="1710"/>
      <c r="C25" s="1711"/>
      <c r="D25" s="1712"/>
      <c r="E25" s="6480"/>
      <c r="F25" s="6481"/>
      <c r="G25" s="6482"/>
      <c r="H25" s="6480"/>
      <c r="I25" s="6481"/>
      <c r="J25" s="6482"/>
      <c r="K25" s="6480"/>
      <c r="L25" s="6481"/>
      <c r="M25" s="6482"/>
      <c r="N25" s="6480"/>
      <c r="O25" s="6481"/>
      <c r="P25" s="6482"/>
      <c r="Q25" s="1710"/>
      <c r="R25" s="1711"/>
      <c r="S25" s="1712"/>
    </row>
    <row r="26" spans="1:20" ht="26.25">
      <c r="A26" s="1706" t="s">
        <v>98</v>
      </c>
      <c r="B26" s="1637">
        <v>0</v>
      </c>
      <c r="C26" s="1638">
        <v>0</v>
      </c>
      <c r="D26" s="1642">
        <f>SUM(B26:C26)</f>
        <v>0</v>
      </c>
      <c r="E26" s="6483">
        <v>0</v>
      </c>
      <c r="F26" s="6484">
        <v>0</v>
      </c>
      <c r="G26" s="6455">
        <f>SUM(E26:F26)</f>
        <v>0</v>
      </c>
      <c r="H26" s="6483">
        <v>0</v>
      </c>
      <c r="I26" s="6484">
        <v>0</v>
      </c>
      <c r="J26" s="6455">
        <f>SUM(H26:I26)</f>
        <v>0</v>
      </c>
      <c r="K26" s="6483">
        <v>0</v>
      </c>
      <c r="L26" s="6484">
        <v>1</v>
      </c>
      <c r="M26" s="6455">
        <f>SUM(K26:L26)</f>
        <v>1</v>
      </c>
      <c r="N26" s="6483">
        <v>0</v>
      </c>
      <c r="O26" s="6484">
        <v>0</v>
      </c>
      <c r="P26" s="6455">
        <f>N26+O26</f>
        <v>0</v>
      </c>
      <c r="Q26" s="1639">
        <f>B26+E26+H26+K26+N26</f>
        <v>0</v>
      </c>
      <c r="R26" s="1640">
        <f>C26+F26+I26+L26+O26</f>
        <v>1</v>
      </c>
      <c r="S26" s="1641">
        <f>SUM(Q26:R26)</f>
        <v>1</v>
      </c>
    </row>
    <row r="27" spans="1:20" ht="26.25">
      <c r="A27" s="1212" t="s">
        <v>92</v>
      </c>
      <c r="B27" s="6485">
        <v>0</v>
      </c>
      <c r="C27" s="6486">
        <v>0</v>
      </c>
      <c r="D27" s="1200">
        <f t="shared" ref="D27:D30" si="23">SUM(B27:C27)</f>
        <v>0</v>
      </c>
      <c r="E27" s="6483">
        <v>0</v>
      </c>
      <c r="F27" s="6484">
        <v>0</v>
      </c>
      <c r="G27" s="6455">
        <f t="shared" ref="G27:G30" si="24">SUM(E27:F27)</f>
        <v>0</v>
      </c>
      <c r="H27" s="6483">
        <v>0</v>
      </c>
      <c r="I27" s="6484">
        <v>0</v>
      </c>
      <c r="J27" s="6455">
        <f t="shared" ref="J27:J30" si="25">SUM(H27:I27)</f>
        <v>0</v>
      </c>
      <c r="K27" s="6483">
        <v>0</v>
      </c>
      <c r="L27" s="6484">
        <v>0</v>
      </c>
      <c r="M27" s="6455">
        <f t="shared" ref="M27:M30" si="26">SUM(K27:L27)</f>
        <v>0</v>
      </c>
      <c r="N27" s="6483">
        <v>0</v>
      </c>
      <c r="O27" s="6484">
        <v>0</v>
      </c>
      <c r="P27" s="6455">
        <f t="shared" ref="P27:P30" si="27">N27+O27</f>
        <v>0</v>
      </c>
      <c r="Q27" s="1243">
        <f t="shared" ref="Q27:R30" si="28">B27+E27+H27+K27+N27</f>
        <v>0</v>
      </c>
      <c r="R27" s="1215">
        <f t="shared" si="28"/>
        <v>0</v>
      </c>
      <c r="S27" s="1216">
        <f t="shared" ref="S27:S30" si="29">SUM(Q27:R27)</f>
        <v>0</v>
      </c>
    </row>
    <row r="28" spans="1:20" ht="26.25">
      <c r="A28" s="1212" t="s">
        <v>93</v>
      </c>
      <c r="B28" s="6485">
        <v>0</v>
      </c>
      <c r="C28" s="6486">
        <v>0</v>
      </c>
      <c r="D28" s="1200">
        <f t="shared" si="23"/>
        <v>0</v>
      </c>
      <c r="E28" s="6483">
        <v>0</v>
      </c>
      <c r="F28" s="6484">
        <v>0</v>
      </c>
      <c r="G28" s="6455">
        <f t="shared" si="24"/>
        <v>0</v>
      </c>
      <c r="H28" s="6483">
        <v>0</v>
      </c>
      <c r="I28" s="6484">
        <v>0</v>
      </c>
      <c r="J28" s="6455">
        <f t="shared" si="25"/>
        <v>0</v>
      </c>
      <c r="K28" s="6483">
        <v>1</v>
      </c>
      <c r="L28" s="6484">
        <v>1</v>
      </c>
      <c r="M28" s="6455">
        <f t="shared" si="26"/>
        <v>2</v>
      </c>
      <c r="N28" s="6483">
        <v>0</v>
      </c>
      <c r="O28" s="6484">
        <v>1</v>
      </c>
      <c r="P28" s="6455">
        <f t="shared" si="27"/>
        <v>1</v>
      </c>
      <c r="Q28" s="1243">
        <f t="shared" si="28"/>
        <v>1</v>
      </c>
      <c r="R28" s="1215">
        <f t="shared" si="28"/>
        <v>2</v>
      </c>
      <c r="S28" s="1216">
        <f t="shared" si="29"/>
        <v>3</v>
      </c>
    </row>
    <row r="29" spans="1:20" ht="26.25">
      <c r="A29" s="1242" t="s">
        <v>94</v>
      </c>
      <c r="B29" s="6485">
        <v>0</v>
      </c>
      <c r="C29" s="6486">
        <v>0</v>
      </c>
      <c r="D29" s="1200">
        <f t="shared" si="23"/>
        <v>0</v>
      </c>
      <c r="E29" s="6483">
        <v>0</v>
      </c>
      <c r="F29" s="6484">
        <v>0</v>
      </c>
      <c r="G29" s="6455">
        <f t="shared" si="24"/>
        <v>0</v>
      </c>
      <c r="H29" s="6483">
        <v>0</v>
      </c>
      <c r="I29" s="6484">
        <v>1</v>
      </c>
      <c r="J29" s="6455">
        <f t="shared" si="25"/>
        <v>1</v>
      </c>
      <c r="K29" s="6483">
        <v>0</v>
      </c>
      <c r="L29" s="6484">
        <v>0</v>
      </c>
      <c r="M29" s="6455">
        <f t="shared" si="26"/>
        <v>0</v>
      </c>
      <c r="N29" s="6483">
        <v>1</v>
      </c>
      <c r="O29" s="6484">
        <v>0</v>
      </c>
      <c r="P29" s="6455">
        <f t="shared" si="27"/>
        <v>1</v>
      </c>
      <c r="Q29" s="1243">
        <f t="shared" si="28"/>
        <v>1</v>
      </c>
      <c r="R29" s="1215">
        <f t="shared" si="28"/>
        <v>1</v>
      </c>
      <c r="S29" s="1216">
        <f t="shared" si="29"/>
        <v>2</v>
      </c>
    </row>
    <row r="30" spans="1:20" ht="26.25">
      <c r="A30" s="1212" t="s">
        <v>95</v>
      </c>
      <c r="B30" s="6485">
        <v>0</v>
      </c>
      <c r="C30" s="6486">
        <v>0</v>
      </c>
      <c r="D30" s="1200">
        <f t="shared" si="23"/>
        <v>0</v>
      </c>
      <c r="E30" s="6483">
        <v>0</v>
      </c>
      <c r="F30" s="6484">
        <v>0</v>
      </c>
      <c r="G30" s="6455">
        <f t="shared" si="24"/>
        <v>0</v>
      </c>
      <c r="H30" s="6483">
        <v>0</v>
      </c>
      <c r="I30" s="6484">
        <v>0</v>
      </c>
      <c r="J30" s="6455">
        <f t="shared" si="25"/>
        <v>0</v>
      </c>
      <c r="K30" s="6483">
        <v>0</v>
      </c>
      <c r="L30" s="6484">
        <v>0</v>
      </c>
      <c r="M30" s="6455">
        <f t="shared" si="26"/>
        <v>0</v>
      </c>
      <c r="N30" s="6483">
        <v>0</v>
      </c>
      <c r="O30" s="6484">
        <v>0</v>
      </c>
      <c r="P30" s="6455">
        <f t="shared" si="27"/>
        <v>0</v>
      </c>
      <c r="Q30" s="1243">
        <f t="shared" si="28"/>
        <v>0</v>
      </c>
      <c r="R30" s="1215">
        <f t="shared" si="28"/>
        <v>0</v>
      </c>
      <c r="S30" s="1216">
        <f t="shared" si="29"/>
        <v>0</v>
      </c>
    </row>
    <row r="31" spans="1:20" ht="26.25" thickBot="1">
      <c r="A31" s="1237" t="s">
        <v>19</v>
      </c>
      <c r="B31" s="1220">
        <f t="shared" ref="B31:S31" si="30">SUM(B26:B30)</f>
        <v>0</v>
      </c>
      <c r="C31" s="1221">
        <f t="shared" si="30"/>
        <v>0</v>
      </c>
      <c r="D31" s="1222">
        <f t="shared" si="30"/>
        <v>0</v>
      </c>
      <c r="E31" s="6456">
        <f t="shared" si="30"/>
        <v>0</v>
      </c>
      <c r="F31" s="6457">
        <f t="shared" si="30"/>
        <v>0</v>
      </c>
      <c r="G31" s="6458">
        <f t="shared" si="30"/>
        <v>0</v>
      </c>
      <c r="H31" s="6456">
        <f t="shared" si="30"/>
        <v>0</v>
      </c>
      <c r="I31" s="6457">
        <f t="shared" si="30"/>
        <v>1</v>
      </c>
      <c r="J31" s="6458">
        <f t="shared" si="30"/>
        <v>1</v>
      </c>
      <c r="K31" s="6456">
        <f t="shared" si="30"/>
        <v>1</v>
      </c>
      <c r="L31" s="6457">
        <f t="shared" si="30"/>
        <v>2</v>
      </c>
      <c r="M31" s="6458">
        <f t="shared" si="30"/>
        <v>3</v>
      </c>
      <c r="N31" s="6456">
        <f t="shared" si="30"/>
        <v>1</v>
      </c>
      <c r="O31" s="6457">
        <f t="shared" si="30"/>
        <v>1</v>
      </c>
      <c r="P31" s="6458">
        <f t="shared" si="30"/>
        <v>2</v>
      </c>
      <c r="Q31" s="1220">
        <f t="shared" si="30"/>
        <v>2</v>
      </c>
      <c r="R31" s="1221">
        <f t="shared" si="30"/>
        <v>4</v>
      </c>
      <c r="S31" s="1222">
        <f t="shared" si="30"/>
        <v>6</v>
      </c>
      <c r="T31" s="110"/>
    </row>
    <row r="32" spans="1:20" ht="26.25" thickBot="1">
      <c r="A32" s="6493" t="s">
        <v>29</v>
      </c>
      <c r="B32" s="6494">
        <f t="shared" ref="B32:S32" si="31">B24</f>
        <v>0</v>
      </c>
      <c r="C32" s="6495">
        <f t="shared" si="31"/>
        <v>0</v>
      </c>
      <c r="D32" s="6496">
        <f t="shared" si="31"/>
        <v>0</v>
      </c>
      <c r="E32" s="6494">
        <f t="shared" si="31"/>
        <v>1</v>
      </c>
      <c r="F32" s="6495">
        <f t="shared" si="31"/>
        <v>60</v>
      </c>
      <c r="G32" s="6496">
        <f t="shared" si="31"/>
        <v>61</v>
      </c>
      <c r="H32" s="6494">
        <f t="shared" si="31"/>
        <v>3</v>
      </c>
      <c r="I32" s="6495">
        <f t="shared" si="31"/>
        <v>65</v>
      </c>
      <c r="J32" s="6496">
        <f t="shared" si="31"/>
        <v>68</v>
      </c>
      <c r="K32" s="6494">
        <f t="shared" si="31"/>
        <v>40</v>
      </c>
      <c r="L32" s="6495">
        <f t="shared" si="31"/>
        <v>90</v>
      </c>
      <c r="M32" s="6496">
        <f t="shared" si="31"/>
        <v>130</v>
      </c>
      <c r="N32" s="6494">
        <f t="shared" si="31"/>
        <v>44</v>
      </c>
      <c r="O32" s="6495">
        <f t="shared" si="31"/>
        <v>58</v>
      </c>
      <c r="P32" s="6496">
        <f t="shared" si="31"/>
        <v>102</v>
      </c>
      <c r="Q32" s="6494">
        <f t="shared" si="31"/>
        <v>88</v>
      </c>
      <c r="R32" s="6496">
        <f t="shared" si="31"/>
        <v>273</v>
      </c>
      <c r="S32" s="6490">
        <f t="shared" si="31"/>
        <v>361</v>
      </c>
    </row>
    <row r="33" spans="1:20" ht="26.25" thickBot="1">
      <c r="A33" s="6497" t="s">
        <v>34</v>
      </c>
      <c r="B33" s="6494">
        <f>B31</f>
        <v>0</v>
      </c>
      <c r="C33" s="6495">
        <f t="shared" ref="C33:P33" si="32">C31</f>
        <v>0</v>
      </c>
      <c r="D33" s="6496">
        <f t="shared" si="32"/>
        <v>0</v>
      </c>
      <c r="E33" s="6494">
        <f t="shared" si="32"/>
        <v>0</v>
      </c>
      <c r="F33" s="6495">
        <f t="shared" si="32"/>
        <v>0</v>
      </c>
      <c r="G33" s="6496">
        <f t="shared" si="32"/>
        <v>0</v>
      </c>
      <c r="H33" s="6494">
        <f t="shared" si="32"/>
        <v>0</v>
      </c>
      <c r="I33" s="6495">
        <f t="shared" si="32"/>
        <v>1</v>
      </c>
      <c r="J33" s="6496">
        <f t="shared" si="32"/>
        <v>1</v>
      </c>
      <c r="K33" s="6494">
        <f t="shared" si="32"/>
        <v>1</v>
      </c>
      <c r="L33" s="6495">
        <f t="shared" si="32"/>
        <v>2</v>
      </c>
      <c r="M33" s="6496">
        <f t="shared" si="32"/>
        <v>3</v>
      </c>
      <c r="N33" s="6494">
        <f t="shared" si="32"/>
        <v>1</v>
      </c>
      <c r="O33" s="6495">
        <f t="shared" si="32"/>
        <v>1</v>
      </c>
      <c r="P33" s="6496">
        <f t="shared" si="32"/>
        <v>2</v>
      </c>
      <c r="Q33" s="6494">
        <f>Q31</f>
        <v>2</v>
      </c>
      <c r="R33" s="6496">
        <f t="shared" ref="R33:S33" si="33">R31</f>
        <v>4</v>
      </c>
      <c r="S33" s="6491">
        <f t="shared" si="33"/>
        <v>6</v>
      </c>
    </row>
    <row r="34" spans="1:20" ht="34.5" customHeight="1" thickBot="1">
      <c r="A34" s="6498" t="s">
        <v>35</v>
      </c>
      <c r="B34" s="6499">
        <f>SUM(B32:B33)</f>
        <v>0</v>
      </c>
      <c r="C34" s="6500">
        <f t="shared" ref="C34:P34" si="34">SUM(C32:C33)</f>
        <v>0</v>
      </c>
      <c r="D34" s="6501">
        <f t="shared" si="34"/>
        <v>0</v>
      </c>
      <c r="E34" s="6502">
        <f t="shared" si="34"/>
        <v>1</v>
      </c>
      <c r="F34" s="6503">
        <f t="shared" si="34"/>
        <v>60</v>
      </c>
      <c r="G34" s="6504">
        <f t="shared" si="34"/>
        <v>61</v>
      </c>
      <c r="H34" s="6502">
        <f t="shared" si="34"/>
        <v>3</v>
      </c>
      <c r="I34" s="6503">
        <f t="shared" si="34"/>
        <v>66</v>
      </c>
      <c r="J34" s="6504">
        <f t="shared" si="34"/>
        <v>69</v>
      </c>
      <c r="K34" s="6502">
        <f t="shared" si="34"/>
        <v>41</v>
      </c>
      <c r="L34" s="6503">
        <f t="shared" si="34"/>
        <v>92</v>
      </c>
      <c r="M34" s="6504">
        <f t="shared" si="34"/>
        <v>133</v>
      </c>
      <c r="N34" s="6502">
        <f t="shared" si="34"/>
        <v>45</v>
      </c>
      <c r="O34" s="6503">
        <f t="shared" si="34"/>
        <v>59</v>
      </c>
      <c r="P34" s="6504">
        <f t="shared" si="34"/>
        <v>104</v>
      </c>
      <c r="Q34" s="6499">
        <f>SUM(Q32:Q33)</f>
        <v>90</v>
      </c>
      <c r="R34" s="6501">
        <f t="shared" ref="R34:T34" si="35">SUM(R32:R33)</f>
        <v>277</v>
      </c>
      <c r="S34" s="6492">
        <f t="shared" si="35"/>
        <v>367</v>
      </c>
      <c r="T34" s="1694">
        <f t="shared" si="35"/>
        <v>0</v>
      </c>
    </row>
    <row r="35" spans="1:20" ht="33" customHeight="1">
      <c r="A35" s="5507"/>
      <c r="B35" s="5507"/>
      <c r="C35" s="5507"/>
      <c r="D35" s="5507"/>
      <c r="E35" s="5507"/>
      <c r="F35" s="5507"/>
      <c r="G35" s="5507"/>
      <c r="H35" s="5507"/>
      <c r="I35" s="5507"/>
      <c r="J35" s="5507"/>
      <c r="K35" s="5507"/>
      <c r="L35" s="5507"/>
      <c r="M35" s="5507"/>
      <c r="N35" s="5507"/>
      <c r="O35" s="5507"/>
      <c r="P35" s="5507"/>
    </row>
    <row r="36" spans="1:20" ht="32.25" customHeight="1">
      <c r="A36" s="5507"/>
      <c r="B36" s="5507"/>
      <c r="C36" s="5507"/>
      <c r="D36" s="5507"/>
      <c r="E36" s="5507"/>
      <c r="F36" s="5507"/>
      <c r="G36" s="5507"/>
      <c r="H36" s="5507"/>
      <c r="I36" s="5507"/>
      <c r="J36" s="5507"/>
      <c r="K36" s="5507"/>
      <c r="L36" s="5507"/>
      <c r="M36" s="5507"/>
      <c r="N36" s="5507"/>
      <c r="O36" s="5507"/>
      <c r="P36" s="5507"/>
      <c r="Q36" s="5507"/>
      <c r="R36" s="5507"/>
      <c r="S36" s="5507"/>
    </row>
    <row r="37" spans="1:20" ht="55.5" customHeight="1">
      <c r="A37" s="637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</row>
    <row r="38" spans="1:20" ht="40.5" customHeight="1"/>
    <row r="39" spans="1:20">
      <c r="A39" s="110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</row>
    <row r="40" spans="1:20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</row>
  </sheetData>
  <mergeCells count="14">
    <mergeCell ref="A1:T1"/>
    <mergeCell ref="A2:T2"/>
    <mergeCell ref="A3:T3"/>
    <mergeCell ref="A4:T4"/>
    <mergeCell ref="A5:T5"/>
    <mergeCell ref="A35:P35"/>
    <mergeCell ref="A36:S36"/>
    <mergeCell ref="A7:A9"/>
    <mergeCell ref="B7:D8"/>
    <mergeCell ref="E7:G8"/>
    <mergeCell ref="H7:J8"/>
    <mergeCell ref="K7:M8"/>
    <mergeCell ref="N7:P8"/>
    <mergeCell ref="Q7:S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1"/>
  <sheetViews>
    <sheetView view="pageBreakPreview" zoomScale="50" zoomScaleNormal="50" zoomScaleSheetLayoutView="50" workbookViewId="0">
      <selection activeCell="I11" sqref="I11"/>
    </sheetView>
  </sheetViews>
  <sheetFormatPr defaultColWidth="9.140625" defaultRowHeight="25.5"/>
  <cols>
    <col min="1" max="1" width="118" style="80" customWidth="1"/>
    <col min="2" max="2" width="15.5703125" style="80" customWidth="1"/>
    <col min="3" max="3" width="12.85546875" style="80" customWidth="1"/>
    <col min="4" max="4" width="12.28515625" style="80" customWidth="1"/>
    <col min="5" max="5" width="14.85546875" style="80" customWidth="1"/>
    <col min="6" max="6" width="12.140625" style="80" customWidth="1"/>
    <col min="7" max="7" width="12.7109375" style="80" customWidth="1"/>
    <col min="8" max="8" width="14.85546875" style="80" customWidth="1"/>
    <col min="9" max="9" width="13.28515625" style="80" customWidth="1"/>
    <col min="10" max="10" width="14.28515625" style="80" customWidth="1"/>
    <col min="11" max="11" width="16.28515625" style="80" customWidth="1"/>
    <col min="12" max="12" width="14" style="80" customWidth="1"/>
    <col min="13" max="13" width="12" style="80" customWidth="1"/>
    <col min="14" max="14" width="16.42578125" style="80" customWidth="1"/>
    <col min="15" max="15" width="13.28515625" style="80" customWidth="1"/>
    <col min="16" max="16" width="12" style="80" customWidth="1"/>
    <col min="17" max="17" width="16.42578125" style="80" customWidth="1"/>
    <col min="18" max="18" width="12.28515625" style="80" customWidth="1"/>
    <col min="19" max="19" width="11.28515625" style="80" customWidth="1"/>
    <col min="20" max="20" width="14.28515625" style="80" hidden="1" customWidth="1"/>
    <col min="21" max="21" width="9.28515625" style="80" customWidth="1"/>
    <col min="22" max="16384" width="9.140625" style="80"/>
  </cols>
  <sheetData>
    <row r="1" spans="1:22" ht="25.5" customHeight="1">
      <c r="A1" s="5460"/>
      <c r="B1" s="5460"/>
      <c r="C1" s="5460"/>
      <c r="D1" s="5460"/>
      <c r="E1" s="5460"/>
      <c r="F1" s="5460"/>
      <c r="G1" s="5460"/>
      <c r="H1" s="5460"/>
      <c r="I1" s="5460"/>
      <c r="J1" s="5460"/>
      <c r="K1" s="5460"/>
      <c r="L1" s="5460"/>
      <c r="M1" s="5460"/>
      <c r="N1" s="5460"/>
      <c r="O1" s="5460"/>
      <c r="P1" s="5460"/>
      <c r="Q1" s="5460"/>
      <c r="R1" s="5460"/>
      <c r="S1" s="5460"/>
      <c r="T1" s="5460"/>
    </row>
    <row r="2" spans="1:22" ht="26.25" customHeight="1">
      <c r="A2" s="5713" t="s">
        <v>97</v>
      </c>
      <c r="B2" s="5713"/>
      <c r="C2" s="5713"/>
      <c r="D2" s="5713"/>
      <c r="E2" s="5713"/>
      <c r="F2" s="5713"/>
      <c r="G2" s="5713"/>
      <c r="H2" s="5713"/>
      <c r="I2" s="5713"/>
      <c r="J2" s="5713"/>
      <c r="K2" s="5713"/>
      <c r="L2" s="5713"/>
      <c r="M2" s="5713"/>
      <c r="N2" s="5713"/>
      <c r="O2" s="5713"/>
      <c r="P2" s="5713"/>
      <c r="Q2" s="5713"/>
      <c r="R2" s="5713"/>
      <c r="S2" s="5713"/>
      <c r="T2" s="5713"/>
    </row>
    <row r="3" spans="1:22" ht="37.5" customHeight="1">
      <c r="A3" s="5486" t="s">
        <v>90</v>
      </c>
      <c r="B3" s="5486"/>
      <c r="C3" s="5486"/>
      <c r="D3" s="5486"/>
      <c r="E3" s="5486"/>
      <c r="F3" s="5486"/>
      <c r="G3" s="5486"/>
      <c r="H3" s="5486"/>
      <c r="I3" s="5486"/>
      <c r="J3" s="5486"/>
      <c r="K3" s="5486"/>
      <c r="L3" s="5486"/>
      <c r="M3" s="5486"/>
      <c r="N3" s="5486"/>
      <c r="O3" s="5486"/>
      <c r="P3" s="5486"/>
      <c r="Q3" s="5486"/>
      <c r="R3" s="5486"/>
      <c r="S3" s="5486"/>
      <c r="T3" s="5486"/>
    </row>
    <row r="4" spans="1:22" ht="33" customHeight="1">
      <c r="A4" s="5701" t="s">
        <v>91</v>
      </c>
      <c r="B4" s="5701"/>
      <c r="C4" s="5701"/>
      <c r="D4" s="5701"/>
      <c r="E4" s="5701"/>
      <c r="F4" s="5701"/>
      <c r="G4" s="5701"/>
      <c r="H4" s="5701"/>
      <c r="I4" s="5701"/>
      <c r="J4" s="5701"/>
      <c r="K4" s="5701"/>
      <c r="L4" s="5701"/>
      <c r="M4" s="5701"/>
      <c r="N4" s="5701"/>
      <c r="O4" s="5701"/>
      <c r="P4" s="5701"/>
      <c r="Q4" s="5701"/>
      <c r="R4" s="5701"/>
      <c r="S4" s="5701"/>
      <c r="T4" s="5701"/>
    </row>
    <row r="5" spans="1:22" ht="33" customHeight="1">
      <c r="A5" s="5702" t="s">
        <v>411</v>
      </c>
      <c r="B5" s="5702"/>
      <c r="C5" s="5702"/>
      <c r="D5" s="5702"/>
      <c r="E5" s="5702"/>
      <c r="F5" s="5702"/>
      <c r="G5" s="5702"/>
      <c r="H5" s="5702"/>
      <c r="I5" s="5702"/>
      <c r="J5" s="5702"/>
      <c r="K5" s="5702"/>
      <c r="L5" s="5702"/>
      <c r="M5" s="5702"/>
      <c r="N5" s="5702"/>
      <c r="O5" s="5702"/>
      <c r="P5" s="5702"/>
      <c r="Q5" s="5702"/>
      <c r="R5" s="5702"/>
      <c r="S5" s="5702"/>
      <c r="T5" s="5702"/>
    </row>
    <row r="6" spans="1:22" ht="22.5" customHeight="1">
      <c r="A6" s="491"/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</row>
    <row r="7" spans="1:22" ht="33" customHeight="1">
      <c r="A7" s="5703" t="s">
        <v>1</v>
      </c>
      <c r="B7" s="6284" t="s">
        <v>2</v>
      </c>
      <c r="C7" s="6522"/>
      <c r="D7" s="6523"/>
      <c r="E7" s="5464" t="s">
        <v>3</v>
      </c>
      <c r="F7" s="5686"/>
      <c r="G7" s="5705"/>
      <c r="H7" s="5496" t="s">
        <v>4</v>
      </c>
      <c r="I7" s="5686"/>
      <c r="J7" s="5686"/>
      <c r="K7" s="5464" t="s">
        <v>5</v>
      </c>
      <c r="L7" s="5686"/>
      <c r="M7" s="5705"/>
      <c r="N7" s="5473">
        <v>5</v>
      </c>
      <c r="O7" s="5686"/>
      <c r="P7" s="5686"/>
      <c r="Q7" s="5479" t="s">
        <v>22</v>
      </c>
      <c r="R7" s="5480"/>
      <c r="S7" s="5481"/>
    </row>
    <row r="8" spans="1:22" ht="21" customHeight="1">
      <c r="A8" s="5704"/>
      <c r="B8" s="6524"/>
      <c r="C8" s="6525"/>
      <c r="D8" s="6526"/>
      <c r="E8" s="5706"/>
      <c r="F8" s="5707"/>
      <c r="G8" s="5708"/>
      <c r="H8" s="5707"/>
      <c r="I8" s="5707"/>
      <c r="J8" s="5707"/>
      <c r="K8" s="5709"/>
      <c r="L8" s="5710"/>
      <c r="M8" s="5711"/>
      <c r="N8" s="5712"/>
      <c r="O8" s="5689"/>
      <c r="P8" s="5689"/>
      <c r="Q8" s="5482"/>
      <c r="R8" s="5483"/>
      <c r="S8" s="5484"/>
    </row>
    <row r="9" spans="1:22" ht="68.25" customHeight="1">
      <c r="A9" s="5704"/>
      <c r="B9" s="6527" t="s">
        <v>7</v>
      </c>
      <c r="C9" s="6527" t="s">
        <v>8</v>
      </c>
      <c r="D9" s="6528" t="s">
        <v>9</v>
      </c>
      <c r="E9" s="1738" t="s">
        <v>7</v>
      </c>
      <c r="F9" s="1738" t="s">
        <v>8</v>
      </c>
      <c r="G9" s="1739" t="s">
        <v>9</v>
      </c>
      <c r="H9" s="1740" t="s">
        <v>7</v>
      </c>
      <c r="I9" s="1738" t="s">
        <v>8</v>
      </c>
      <c r="J9" s="1741" t="s">
        <v>9</v>
      </c>
      <c r="K9" s="1738" t="s">
        <v>7</v>
      </c>
      <c r="L9" s="1738" t="s">
        <v>8</v>
      </c>
      <c r="M9" s="1741" t="s">
        <v>9</v>
      </c>
      <c r="N9" s="1738" t="s">
        <v>7</v>
      </c>
      <c r="O9" s="1738" t="s">
        <v>8</v>
      </c>
      <c r="P9" s="1739" t="s">
        <v>9</v>
      </c>
      <c r="Q9" s="1738" t="s">
        <v>7</v>
      </c>
      <c r="R9" s="1738" t="s">
        <v>8</v>
      </c>
      <c r="S9" s="1739" t="s">
        <v>9</v>
      </c>
    </row>
    <row r="10" spans="1:22" ht="27" thickBot="1">
      <c r="A10" s="1713" t="s">
        <v>10</v>
      </c>
      <c r="B10" s="1725"/>
      <c r="C10" s="1726"/>
      <c r="D10" s="1727"/>
      <c r="E10" s="1725"/>
      <c r="F10" s="1726"/>
      <c r="G10" s="1727"/>
      <c r="H10" s="1725"/>
      <c r="I10" s="1726"/>
      <c r="J10" s="1727"/>
      <c r="K10" s="1725"/>
      <c r="L10" s="1726"/>
      <c r="M10" s="1727"/>
      <c r="N10" s="1725"/>
      <c r="O10" s="1726"/>
      <c r="P10" s="1727"/>
      <c r="Q10" s="1728"/>
      <c r="R10" s="1729"/>
      <c r="S10" s="1730"/>
    </row>
    <row r="11" spans="1:22" ht="26.25">
      <c r="A11" s="1718" t="s">
        <v>100</v>
      </c>
      <c r="B11" s="6529">
        <f t="shared" ref="B11:C15" si="0">B19+B26</f>
        <v>0</v>
      </c>
      <c r="C11" s="6530">
        <f t="shared" si="0"/>
        <v>15</v>
      </c>
      <c r="D11" s="6531">
        <f t="shared" ref="D11:D15" si="1">B11+C11</f>
        <v>15</v>
      </c>
      <c r="E11" s="1719">
        <f t="shared" ref="E11:F11" si="2">E19+E26</f>
        <v>0</v>
      </c>
      <c r="F11" s="1720">
        <f t="shared" si="2"/>
        <v>0</v>
      </c>
      <c r="G11" s="1721">
        <f t="shared" ref="G11:G15" si="3">E11+F11</f>
        <v>0</v>
      </c>
      <c r="H11" s="1719">
        <f t="shared" ref="H11:L11" si="4">H19+H26</f>
        <v>0</v>
      </c>
      <c r="I11" s="1720">
        <f t="shared" si="4"/>
        <v>0</v>
      </c>
      <c r="J11" s="1721">
        <f t="shared" ref="J11:J15" si="5">H11+I11</f>
        <v>0</v>
      </c>
      <c r="K11" s="1719">
        <f t="shared" si="4"/>
        <v>0</v>
      </c>
      <c r="L11" s="1720">
        <f t="shared" si="4"/>
        <v>0</v>
      </c>
      <c r="M11" s="1721">
        <f t="shared" ref="M11:M15" si="6">K11+L11</f>
        <v>0</v>
      </c>
      <c r="N11" s="1719">
        <f t="shared" ref="N11:N15" si="7">N19+N26</f>
        <v>0</v>
      </c>
      <c r="O11" s="1720">
        <f t="shared" ref="O11:O15" si="8">O19+O26</f>
        <v>0</v>
      </c>
      <c r="P11" s="1721">
        <f t="shared" ref="P11:P15" si="9">N11+O11</f>
        <v>0</v>
      </c>
      <c r="Q11" s="1707">
        <f t="shared" ref="Q11:Q15" si="10">SUM(B11+E11+H11+K11+N11)</f>
        <v>0</v>
      </c>
      <c r="R11" s="1708">
        <f t="shared" ref="R11:R15" si="11">SUM(C11+F11+I11+L11+O11)</f>
        <v>15</v>
      </c>
      <c r="S11" s="1679">
        <f t="shared" ref="S11:S15" si="12">SUM(Q11:R11)</f>
        <v>15</v>
      </c>
    </row>
    <row r="12" spans="1:22" ht="26.25">
      <c r="A12" s="488" t="s">
        <v>92</v>
      </c>
      <c r="B12" s="6532">
        <f t="shared" si="0"/>
        <v>0</v>
      </c>
      <c r="C12" s="6533">
        <f t="shared" si="0"/>
        <v>0</v>
      </c>
      <c r="D12" s="6534">
        <f t="shared" si="1"/>
        <v>0</v>
      </c>
      <c r="E12" s="299">
        <f t="shared" ref="E12:F12" si="13">E20+E27</f>
        <v>0</v>
      </c>
      <c r="F12" s="181">
        <f t="shared" si="13"/>
        <v>0</v>
      </c>
      <c r="G12" s="182">
        <f t="shared" si="3"/>
        <v>0</v>
      </c>
      <c r="H12" s="299">
        <f t="shared" ref="H12:L12" si="14">H20+H27</f>
        <v>0</v>
      </c>
      <c r="I12" s="181">
        <f t="shared" si="14"/>
        <v>0</v>
      </c>
      <c r="J12" s="182">
        <f t="shared" si="5"/>
        <v>0</v>
      </c>
      <c r="K12" s="299">
        <f t="shared" si="14"/>
        <v>0</v>
      </c>
      <c r="L12" s="181">
        <f t="shared" si="14"/>
        <v>0</v>
      </c>
      <c r="M12" s="182">
        <f t="shared" si="6"/>
        <v>0</v>
      </c>
      <c r="N12" s="299">
        <f t="shared" si="7"/>
        <v>0</v>
      </c>
      <c r="O12" s="181">
        <f t="shared" si="8"/>
        <v>0</v>
      </c>
      <c r="P12" s="182">
        <f t="shared" si="9"/>
        <v>0</v>
      </c>
      <c r="Q12" s="307">
        <f t="shared" si="10"/>
        <v>0</v>
      </c>
      <c r="R12" s="305">
        <f t="shared" si="11"/>
        <v>0</v>
      </c>
      <c r="S12" s="306">
        <f t="shared" si="12"/>
        <v>0</v>
      </c>
    </row>
    <row r="13" spans="1:22" ht="26.25">
      <c r="A13" s="488" t="s">
        <v>93</v>
      </c>
      <c r="B13" s="6532">
        <f t="shared" si="0"/>
        <v>0</v>
      </c>
      <c r="C13" s="6533">
        <f t="shared" si="0"/>
        <v>0</v>
      </c>
      <c r="D13" s="6534">
        <f t="shared" si="1"/>
        <v>0</v>
      </c>
      <c r="E13" s="299">
        <f t="shared" ref="E13:F13" si="15">E21+E28</f>
        <v>0</v>
      </c>
      <c r="F13" s="181">
        <f t="shared" si="15"/>
        <v>0</v>
      </c>
      <c r="G13" s="182">
        <f t="shared" si="3"/>
        <v>0</v>
      </c>
      <c r="H13" s="299">
        <f t="shared" ref="H13:L13" si="16">H21+H28</f>
        <v>0</v>
      </c>
      <c r="I13" s="181">
        <f t="shared" si="16"/>
        <v>0</v>
      </c>
      <c r="J13" s="182">
        <f t="shared" si="5"/>
        <v>0</v>
      </c>
      <c r="K13" s="299">
        <f t="shared" si="16"/>
        <v>0</v>
      </c>
      <c r="L13" s="181">
        <f t="shared" si="16"/>
        <v>0</v>
      </c>
      <c r="M13" s="182">
        <f t="shared" si="6"/>
        <v>0</v>
      </c>
      <c r="N13" s="299">
        <f t="shared" si="7"/>
        <v>0</v>
      </c>
      <c r="O13" s="181">
        <f t="shared" si="8"/>
        <v>0</v>
      </c>
      <c r="P13" s="182">
        <f t="shared" si="9"/>
        <v>0</v>
      </c>
      <c r="Q13" s="307">
        <f t="shared" si="10"/>
        <v>0</v>
      </c>
      <c r="R13" s="305">
        <f t="shared" si="11"/>
        <v>0</v>
      </c>
      <c r="S13" s="306">
        <f t="shared" si="12"/>
        <v>0</v>
      </c>
    </row>
    <row r="14" spans="1:22" ht="26.25">
      <c r="A14" s="492" t="s">
        <v>94</v>
      </c>
      <c r="B14" s="6532">
        <f t="shared" si="0"/>
        <v>0</v>
      </c>
      <c r="C14" s="6533">
        <f t="shared" si="0"/>
        <v>0</v>
      </c>
      <c r="D14" s="6534">
        <f t="shared" si="1"/>
        <v>0</v>
      </c>
      <c r="E14" s="299">
        <f t="shared" ref="E14:F14" si="17">E22+E29</f>
        <v>0</v>
      </c>
      <c r="F14" s="181">
        <f t="shared" si="17"/>
        <v>0</v>
      </c>
      <c r="G14" s="182">
        <f t="shared" si="3"/>
        <v>0</v>
      </c>
      <c r="H14" s="299">
        <f t="shared" ref="H14:L14" si="18">H22+H29</f>
        <v>0</v>
      </c>
      <c r="I14" s="181">
        <f t="shared" si="18"/>
        <v>0</v>
      </c>
      <c r="J14" s="182">
        <f t="shared" si="5"/>
        <v>0</v>
      </c>
      <c r="K14" s="299">
        <f t="shared" si="18"/>
        <v>0</v>
      </c>
      <c r="L14" s="181">
        <f t="shared" si="18"/>
        <v>0</v>
      </c>
      <c r="M14" s="182">
        <f t="shared" si="6"/>
        <v>0</v>
      </c>
      <c r="N14" s="299">
        <f t="shared" si="7"/>
        <v>0</v>
      </c>
      <c r="O14" s="181">
        <f t="shared" si="8"/>
        <v>0</v>
      </c>
      <c r="P14" s="182">
        <f t="shared" si="9"/>
        <v>0</v>
      </c>
      <c r="Q14" s="307">
        <f t="shared" si="10"/>
        <v>0</v>
      </c>
      <c r="R14" s="305">
        <f t="shared" si="11"/>
        <v>0</v>
      </c>
      <c r="S14" s="306">
        <f t="shared" si="12"/>
        <v>0</v>
      </c>
    </row>
    <row r="15" spans="1:22" ht="27" thickBot="1">
      <c r="A15" s="1686" t="s">
        <v>95</v>
      </c>
      <c r="B15" s="6535">
        <f t="shared" si="0"/>
        <v>0</v>
      </c>
      <c r="C15" s="6536">
        <f t="shared" si="0"/>
        <v>0</v>
      </c>
      <c r="D15" s="6537">
        <f t="shared" si="1"/>
        <v>0</v>
      </c>
      <c r="E15" s="1735">
        <f t="shared" ref="E15:F15" si="19">E23+E30</f>
        <v>0</v>
      </c>
      <c r="F15" s="1736">
        <f t="shared" si="19"/>
        <v>0</v>
      </c>
      <c r="G15" s="1737">
        <f t="shared" si="3"/>
        <v>0</v>
      </c>
      <c r="H15" s="1735">
        <f t="shared" ref="H15:L15" si="20">H23+H30</f>
        <v>0</v>
      </c>
      <c r="I15" s="1736">
        <f t="shared" si="20"/>
        <v>0</v>
      </c>
      <c r="J15" s="1737">
        <f t="shared" si="5"/>
        <v>0</v>
      </c>
      <c r="K15" s="1735">
        <f t="shared" si="20"/>
        <v>0</v>
      </c>
      <c r="L15" s="1736">
        <f t="shared" si="20"/>
        <v>0</v>
      </c>
      <c r="M15" s="1737">
        <f t="shared" si="6"/>
        <v>0</v>
      </c>
      <c r="N15" s="1735">
        <f t="shared" si="7"/>
        <v>0</v>
      </c>
      <c r="O15" s="1736">
        <f t="shared" si="8"/>
        <v>0</v>
      </c>
      <c r="P15" s="1737">
        <f t="shared" si="9"/>
        <v>0</v>
      </c>
      <c r="Q15" s="493">
        <f t="shared" si="10"/>
        <v>0</v>
      </c>
      <c r="R15" s="494">
        <f t="shared" si="11"/>
        <v>0</v>
      </c>
      <c r="S15" s="495">
        <f t="shared" si="12"/>
        <v>0</v>
      </c>
    </row>
    <row r="16" spans="1:22" ht="27.75" customHeight="1" thickBot="1">
      <c r="A16" s="1731" t="s">
        <v>14</v>
      </c>
      <c r="B16" s="5071">
        <f t="shared" ref="B16:D16" si="21">SUM(B11:B15)</f>
        <v>0</v>
      </c>
      <c r="C16" s="5156">
        <f t="shared" si="21"/>
        <v>15</v>
      </c>
      <c r="D16" s="5157">
        <f t="shared" si="21"/>
        <v>15</v>
      </c>
      <c r="E16" s="1732">
        <f t="shared" ref="E16:T16" si="22">SUM(E11:E15)</f>
        <v>0</v>
      </c>
      <c r="F16" s="1733">
        <f t="shared" si="22"/>
        <v>0</v>
      </c>
      <c r="G16" s="1734">
        <f t="shared" si="22"/>
        <v>0</v>
      </c>
      <c r="H16" s="1732">
        <f t="shared" si="22"/>
        <v>0</v>
      </c>
      <c r="I16" s="1733">
        <f t="shared" si="22"/>
        <v>0</v>
      </c>
      <c r="J16" s="1734">
        <f t="shared" si="22"/>
        <v>0</v>
      </c>
      <c r="K16" s="1732">
        <f t="shared" si="22"/>
        <v>0</v>
      </c>
      <c r="L16" s="1733">
        <f t="shared" si="22"/>
        <v>0</v>
      </c>
      <c r="M16" s="1734">
        <f t="shared" si="22"/>
        <v>0</v>
      </c>
      <c r="N16" s="1732">
        <f t="shared" si="22"/>
        <v>0</v>
      </c>
      <c r="O16" s="1733">
        <f t="shared" si="22"/>
        <v>0</v>
      </c>
      <c r="P16" s="1734">
        <f t="shared" si="22"/>
        <v>0</v>
      </c>
      <c r="Q16" s="1732">
        <f t="shared" si="22"/>
        <v>0</v>
      </c>
      <c r="R16" s="1733">
        <f t="shared" si="22"/>
        <v>15</v>
      </c>
      <c r="S16" s="1734">
        <f t="shared" si="22"/>
        <v>15</v>
      </c>
      <c r="T16" s="499">
        <f t="shared" si="22"/>
        <v>0</v>
      </c>
      <c r="V16" s="80" t="s">
        <v>99</v>
      </c>
    </row>
    <row r="17" spans="1:20">
      <c r="A17" s="490" t="s">
        <v>15</v>
      </c>
      <c r="B17" s="6538"/>
      <c r="C17" s="6539"/>
      <c r="D17" s="6540"/>
      <c r="E17" s="496"/>
      <c r="F17" s="497"/>
      <c r="G17" s="498"/>
      <c r="H17" s="496"/>
      <c r="I17" s="497"/>
      <c r="J17" s="498"/>
      <c r="K17" s="496"/>
      <c r="L17" s="497"/>
      <c r="M17" s="498"/>
      <c r="N17" s="496"/>
      <c r="O17" s="497"/>
      <c r="P17" s="498"/>
      <c r="Q17" s="496"/>
      <c r="R17" s="497"/>
      <c r="S17" s="498"/>
    </row>
    <row r="18" spans="1:20" ht="27" thickBot="1">
      <c r="A18" s="1703" t="s">
        <v>16</v>
      </c>
      <c r="B18" s="6541"/>
      <c r="C18" s="6542" t="s">
        <v>28</v>
      </c>
      <c r="D18" s="6543"/>
      <c r="E18" s="1714"/>
      <c r="F18" s="1715"/>
      <c r="G18" s="1681"/>
      <c r="H18" s="1714"/>
      <c r="I18" s="1704" t="s">
        <v>28</v>
      </c>
      <c r="J18" s="1681"/>
      <c r="K18" s="1714"/>
      <c r="L18" s="1715"/>
      <c r="M18" s="1681"/>
      <c r="N18" s="1705"/>
      <c r="O18" s="1680"/>
      <c r="P18" s="1681"/>
      <c r="Q18" s="1705"/>
      <c r="R18" s="1680"/>
      <c r="S18" s="1681"/>
    </row>
    <row r="19" spans="1:20" s="265" customFormat="1" ht="26.25">
      <c r="A19" s="1718" t="s">
        <v>100</v>
      </c>
      <c r="B19" s="5154">
        <v>0</v>
      </c>
      <c r="C19" s="6544">
        <v>15</v>
      </c>
      <c r="D19" s="1717">
        <f t="shared" ref="D19:D23" si="23">SUM(B19:C19)</f>
        <v>15</v>
      </c>
      <c r="E19" s="1719">
        <v>0</v>
      </c>
      <c r="F19" s="1720">
        <v>0</v>
      </c>
      <c r="G19" s="1721">
        <f t="shared" ref="G19:G23" si="24">SUM(E19:F19)</f>
        <v>0</v>
      </c>
      <c r="H19" s="1719">
        <v>0</v>
      </c>
      <c r="I19" s="1720">
        <v>0</v>
      </c>
      <c r="J19" s="1721">
        <f t="shared" ref="J19:J23" si="25">SUM(H19:I19)</f>
        <v>0</v>
      </c>
      <c r="K19" s="1719">
        <v>0</v>
      </c>
      <c r="L19" s="1720">
        <v>0</v>
      </c>
      <c r="M19" s="1721">
        <f t="shared" ref="M19:M23" si="26">SUM(K19:L19)</f>
        <v>0</v>
      </c>
      <c r="N19" s="1719">
        <v>0</v>
      </c>
      <c r="O19" s="1720">
        <v>0</v>
      </c>
      <c r="P19" s="1721">
        <f t="shared" ref="P19:P23" si="27">N19+O19</f>
        <v>0</v>
      </c>
      <c r="Q19" s="1707">
        <f t="shared" ref="Q19:Q23" si="28">SUM(B19+E19+H19+K19+N19)</f>
        <v>0</v>
      </c>
      <c r="R19" s="1708">
        <f t="shared" ref="R19:R23" si="29">SUM(C19+F19+I19+L19+O19)</f>
        <v>15</v>
      </c>
      <c r="S19" s="1679">
        <f t="shared" ref="S19:S23" si="30">SUM(Q19:R19)</f>
        <v>15</v>
      </c>
    </row>
    <row r="20" spans="1:20" ht="26.25">
      <c r="A20" s="488" t="s">
        <v>92</v>
      </c>
      <c r="B20" s="6545">
        <v>0</v>
      </c>
      <c r="C20" s="5017">
        <v>0</v>
      </c>
      <c r="D20" s="5167">
        <f t="shared" si="23"/>
        <v>0</v>
      </c>
      <c r="E20" s="299">
        <v>0</v>
      </c>
      <c r="F20" s="181">
        <v>0</v>
      </c>
      <c r="G20" s="182">
        <f t="shared" si="24"/>
        <v>0</v>
      </c>
      <c r="H20" s="299">
        <v>0</v>
      </c>
      <c r="I20" s="181">
        <v>0</v>
      </c>
      <c r="J20" s="182">
        <f t="shared" si="25"/>
        <v>0</v>
      </c>
      <c r="K20" s="299">
        <v>0</v>
      </c>
      <c r="L20" s="181">
        <v>0</v>
      </c>
      <c r="M20" s="182">
        <f t="shared" si="26"/>
        <v>0</v>
      </c>
      <c r="N20" s="299">
        <v>0</v>
      </c>
      <c r="O20" s="181">
        <v>0</v>
      </c>
      <c r="P20" s="182">
        <f t="shared" si="27"/>
        <v>0</v>
      </c>
      <c r="Q20" s="307">
        <f t="shared" si="28"/>
        <v>0</v>
      </c>
      <c r="R20" s="305">
        <f t="shared" si="29"/>
        <v>0</v>
      </c>
      <c r="S20" s="306">
        <f t="shared" si="30"/>
        <v>0</v>
      </c>
    </row>
    <row r="21" spans="1:20" ht="26.25">
      <c r="A21" s="488" t="s">
        <v>93</v>
      </c>
      <c r="B21" s="6545">
        <v>0</v>
      </c>
      <c r="C21" s="5017">
        <v>0</v>
      </c>
      <c r="D21" s="5167">
        <f t="shared" si="23"/>
        <v>0</v>
      </c>
      <c r="E21" s="299">
        <v>0</v>
      </c>
      <c r="F21" s="181">
        <v>0</v>
      </c>
      <c r="G21" s="182">
        <f t="shared" si="24"/>
        <v>0</v>
      </c>
      <c r="H21" s="299">
        <v>0</v>
      </c>
      <c r="I21" s="181">
        <v>0</v>
      </c>
      <c r="J21" s="182">
        <f t="shared" si="25"/>
        <v>0</v>
      </c>
      <c r="K21" s="299">
        <v>0</v>
      </c>
      <c r="L21" s="181">
        <v>0</v>
      </c>
      <c r="M21" s="182">
        <f t="shared" si="26"/>
        <v>0</v>
      </c>
      <c r="N21" s="299">
        <v>0</v>
      </c>
      <c r="O21" s="181">
        <v>0</v>
      </c>
      <c r="P21" s="182">
        <f t="shared" si="27"/>
        <v>0</v>
      </c>
      <c r="Q21" s="307">
        <f t="shared" si="28"/>
        <v>0</v>
      </c>
      <c r="R21" s="305">
        <f t="shared" si="29"/>
        <v>0</v>
      </c>
      <c r="S21" s="306">
        <f t="shared" si="30"/>
        <v>0</v>
      </c>
    </row>
    <row r="22" spans="1:20" ht="26.25">
      <c r="A22" s="492" t="s">
        <v>94</v>
      </c>
      <c r="B22" s="6545">
        <v>0</v>
      </c>
      <c r="C22" s="5017">
        <v>0</v>
      </c>
      <c r="D22" s="5167">
        <f t="shared" si="23"/>
        <v>0</v>
      </c>
      <c r="E22" s="299">
        <v>0</v>
      </c>
      <c r="F22" s="181">
        <v>0</v>
      </c>
      <c r="G22" s="182">
        <f t="shared" si="24"/>
        <v>0</v>
      </c>
      <c r="H22" s="299">
        <v>0</v>
      </c>
      <c r="I22" s="181">
        <v>0</v>
      </c>
      <c r="J22" s="182">
        <f t="shared" si="25"/>
        <v>0</v>
      </c>
      <c r="K22" s="299">
        <v>0</v>
      </c>
      <c r="L22" s="181">
        <v>0</v>
      </c>
      <c r="M22" s="182">
        <f t="shared" si="26"/>
        <v>0</v>
      </c>
      <c r="N22" s="299">
        <v>0</v>
      </c>
      <c r="O22" s="181">
        <v>0</v>
      </c>
      <c r="P22" s="182">
        <f t="shared" si="27"/>
        <v>0</v>
      </c>
      <c r="Q22" s="307">
        <f t="shared" si="28"/>
        <v>0</v>
      </c>
      <c r="R22" s="305">
        <f t="shared" si="29"/>
        <v>0</v>
      </c>
      <c r="S22" s="306">
        <f t="shared" si="30"/>
        <v>0</v>
      </c>
    </row>
    <row r="23" spans="1:20" ht="26.25">
      <c r="A23" s="488" t="s">
        <v>95</v>
      </c>
      <c r="B23" s="6545">
        <v>0</v>
      </c>
      <c r="C23" s="5017">
        <v>0</v>
      </c>
      <c r="D23" s="5167">
        <f t="shared" si="23"/>
        <v>0</v>
      </c>
      <c r="E23" s="299">
        <v>0</v>
      </c>
      <c r="F23" s="181">
        <v>0</v>
      </c>
      <c r="G23" s="182">
        <f t="shared" si="24"/>
        <v>0</v>
      </c>
      <c r="H23" s="299">
        <v>0</v>
      </c>
      <c r="I23" s="181">
        <v>0</v>
      </c>
      <c r="J23" s="182">
        <f t="shared" si="25"/>
        <v>0</v>
      </c>
      <c r="K23" s="299">
        <v>0</v>
      </c>
      <c r="L23" s="181">
        <v>0</v>
      </c>
      <c r="M23" s="182">
        <f t="shared" si="26"/>
        <v>0</v>
      </c>
      <c r="N23" s="299">
        <v>0</v>
      </c>
      <c r="O23" s="181">
        <v>0</v>
      </c>
      <c r="P23" s="182">
        <f t="shared" si="27"/>
        <v>0</v>
      </c>
      <c r="Q23" s="307">
        <f t="shared" si="28"/>
        <v>0</v>
      </c>
      <c r="R23" s="305">
        <f t="shared" si="29"/>
        <v>0</v>
      </c>
      <c r="S23" s="306">
        <f t="shared" si="30"/>
        <v>0</v>
      </c>
    </row>
    <row r="24" spans="1:20" ht="26.25" thickBot="1">
      <c r="A24" s="489" t="s">
        <v>17</v>
      </c>
      <c r="B24" s="6519">
        <f t="shared" ref="B24:D24" si="31">SUM(B19:B23)</f>
        <v>0</v>
      </c>
      <c r="C24" s="6546">
        <f t="shared" si="31"/>
        <v>15</v>
      </c>
      <c r="D24" s="6543">
        <f t="shared" si="31"/>
        <v>15</v>
      </c>
      <c r="E24" s="493">
        <f t="shared" ref="E24:R24" si="32">SUM(E19:E23)</f>
        <v>0</v>
      </c>
      <c r="F24" s="494">
        <f t="shared" si="32"/>
        <v>0</v>
      </c>
      <c r="G24" s="495">
        <f t="shared" si="32"/>
        <v>0</v>
      </c>
      <c r="H24" s="493">
        <f t="shared" si="32"/>
        <v>0</v>
      </c>
      <c r="I24" s="494">
        <f t="shared" si="32"/>
        <v>0</v>
      </c>
      <c r="J24" s="495">
        <f t="shared" si="32"/>
        <v>0</v>
      </c>
      <c r="K24" s="493">
        <f t="shared" si="32"/>
        <v>0</v>
      </c>
      <c r="L24" s="494">
        <f t="shared" si="32"/>
        <v>0</v>
      </c>
      <c r="M24" s="495">
        <f t="shared" si="32"/>
        <v>0</v>
      </c>
      <c r="N24" s="493">
        <f t="shared" si="32"/>
        <v>0</v>
      </c>
      <c r="O24" s="494">
        <f t="shared" si="32"/>
        <v>0</v>
      </c>
      <c r="P24" s="495">
        <f t="shared" si="32"/>
        <v>0</v>
      </c>
      <c r="Q24" s="493">
        <f t="shared" si="32"/>
        <v>0</v>
      </c>
      <c r="R24" s="494">
        <f t="shared" si="32"/>
        <v>15</v>
      </c>
      <c r="S24" s="495">
        <f>Q24+R24</f>
        <v>15</v>
      </c>
      <c r="T24" s="499">
        <f>SUM(T19:T23)</f>
        <v>0</v>
      </c>
    </row>
    <row r="25" spans="1:20" ht="27" thickBot="1">
      <c r="A25" s="1709" t="s">
        <v>18</v>
      </c>
      <c r="B25" s="5161"/>
      <c r="C25" s="5162"/>
      <c r="D25" s="6547"/>
      <c r="E25" s="1722"/>
      <c r="F25" s="1723"/>
      <c r="G25" s="1724"/>
      <c r="H25" s="1722"/>
      <c r="I25" s="1723"/>
      <c r="J25" s="1724"/>
      <c r="K25" s="1722"/>
      <c r="L25" s="1723"/>
      <c r="M25" s="1724"/>
      <c r="N25" s="1722"/>
      <c r="O25" s="1723"/>
      <c r="P25" s="1724"/>
      <c r="Q25" s="1722"/>
      <c r="R25" s="1723"/>
      <c r="S25" s="1724"/>
    </row>
    <row r="26" spans="1:20" ht="26.25">
      <c r="A26" s="1716" t="s">
        <v>100</v>
      </c>
      <c r="B26" s="1637">
        <v>0</v>
      </c>
      <c r="C26" s="1638">
        <v>0</v>
      </c>
      <c r="D26" s="1717">
        <f t="shared" ref="D26:D30" si="33">SUM(B26:C26)</f>
        <v>0</v>
      </c>
      <c r="E26" s="1637">
        <v>0</v>
      </c>
      <c r="F26" s="1638">
        <v>0</v>
      </c>
      <c r="G26" s="1717">
        <f t="shared" ref="G26:G30" si="34">SUM(E26:F26)</f>
        <v>0</v>
      </c>
      <c r="H26" s="1637">
        <v>0</v>
      </c>
      <c r="I26" s="1638">
        <v>0</v>
      </c>
      <c r="J26" s="1717">
        <f t="shared" ref="J26:J30" si="35">SUM(H26:I26)</f>
        <v>0</v>
      </c>
      <c r="K26" s="1637">
        <v>0</v>
      </c>
      <c r="L26" s="1638">
        <v>0</v>
      </c>
      <c r="M26" s="1717">
        <f t="shared" ref="M26:M30" si="36">SUM(K26:L26)</f>
        <v>0</v>
      </c>
      <c r="N26" s="1637">
        <v>0</v>
      </c>
      <c r="O26" s="1638">
        <v>0</v>
      </c>
      <c r="P26" s="1717">
        <f t="shared" ref="P26:P30" si="37">N26+O26</f>
        <v>0</v>
      </c>
      <c r="Q26" s="1639">
        <f t="shared" ref="Q26:Q30" si="38">B26+E26+H26+K26+N26</f>
        <v>0</v>
      </c>
      <c r="R26" s="1640">
        <f t="shared" ref="R26:R30" si="39">C26+F26+I26+L26+O26</f>
        <v>0</v>
      </c>
      <c r="S26" s="1641">
        <f t="shared" ref="S26:S30" si="40">SUM(Q26:R26)</f>
        <v>0</v>
      </c>
    </row>
    <row r="27" spans="1:20" ht="26.25">
      <c r="A27" s="488" t="s">
        <v>92</v>
      </c>
      <c r="B27" s="5165">
        <v>0</v>
      </c>
      <c r="C27" s="5166">
        <v>0</v>
      </c>
      <c r="D27" s="5167">
        <f t="shared" si="33"/>
        <v>0</v>
      </c>
      <c r="E27" s="303">
        <v>0</v>
      </c>
      <c r="F27" s="304">
        <v>0</v>
      </c>
      <c r="G27" s="182">
        <f t="shared" si="34"/>
        <v>0</v>
      </c>
      <c r="H27" s="303">
        <v>0</v>
      </c>
      <c r="I27" s="304">
        <v>0</v>
      </c>
      <c r="J27" s="182">
        <f t="shared" si="35"/>
        <v>0</v>
      </c>
      <c r="K27" s="303">
        <v>0</v>
      </c>
      <c r="L27" s="304">
        <v>0</v>
      </c>
      <c r="M27" s="182">
        <f t="shared" si="36"/>
        <v>0</v>
      </c>
      <c r="N27" s="303">
        <v>0</v>
      </c>
      <c r="O27" s="304">
        <v>0</v>
      </c>
      <c r="P27" s="182">
        <f t="shared" si="37"/>
        <v>0</v>
      </c>
      <c r="Q27" s="307">
        <f t="shared" si="38"/>
        <v>0</v>
      </c>
      <c r="R27" s="305">
        <f t="shared" si="39"/>
        <v>0</v>
      </c>
      <c r="S27" s="306">
        <f t="shared" si="40"/>
        <v>0</v>
      </c>
    </row>
    <row r="28" spans="1:20" ht="26.25">
      <c r="A28" s="488" t="s">
        <v>93</v>
      </c>
      <c r="B28" s="5165">
        <v>0</v>
      </c>
      <c r="C28" s="5166">
        <v>0</v>
      </c>
      <c r="D28" s="5167">
        <f t="shared" si="33"/>
        <v>0</v>
      </c>
      <c r="E28" s="303">
        <v>0</v>
      </c>
      <c r="F28" s="304">
        <v>0</v>
      </c>
      <c r="G28" s="182">
        <f t="shared" si="34"/>
        <v>0</v>
      </c>
      <c r="H28" s="303">
        <v>0</v>
      </c>
      <c r="I28" s="304">
        <v>0</v>
      </c>
      <c r="J28" s="182">
        <f t="shared" si="35"/>
        <v>0</v>
      </c>
      <c r="K28" s="303">
        <v>0</v>
      </c>
      <c r="L28" s="304">
        <v>0</v>
      </c>
      <c r="M28" s="182">
        <f t="shared" si="36"/>
        <v>0</v>
      </c>
      <c r="N28" s="303">
        <v>0</v>
      </c>
      <c r="O28" s="304">
        <v>0</v>
      </c>
      <c r="P28" s="182">
        <f t="shared" si="37"/>
        <v>0</v>
      </c>
      <c r="Q28" s="307">
        <f t="shared" si="38"/>
        <v>0</v>
      </c>
      <c r="R28" s="305">
        <f t="shared" si="39"/>
        <v>0</v>
      </c>
      <c r="S28" s="306">
        <f t="shared" si="40"/>
        <v>0</v>
      </c>
    </row>
    <row r="29" spans="1:20" ht="26.25">
      <c r="A29" s="492" t="s">
        <v>94</v>
      </c>
      <c r="B29" s="5165">
        <v>0</v>
      </c>
      <c r="C29" s="5166">
        <v>0</v>
      </c>
      <c r="D29" s="5167">
        <f t="shared" si="33"/>
        <v>0</v>
      </c>
      <c r="E29" s="303">
        <v>0</v>
      </c>
      <c r="F29" s="304">
        <v>0</v>
      </c>
      <c r="G29" s="182">
        <f t="shared" si="34"/>
        <v>0</v>
      </c>
      <c r="H29" s="303">
        <v>0</v>
      </c>
      <c r="I29" s="304">
        <v>0</v>
      </c>
      <c r="J29" s="182">
        <f t="shared" si="35"/>
        <v>0</v>
      </c>
      <c r="K29" s="303">
        <v>0</v>
      </c>
      <c r="L29" s="304">
        <v>0</v>
      </c>
      <c r="M29" s="182">
        <f t="shared" si="36"/>
        <v>0</v>
      </c>
      <c r="N29" s="303">
        <v>0</v>
      </c>
      <c r="O29" s="304">
        <v>0</v>
      </c>
      <c r="P29" s="182">
        <f t="shared" si="37"/>
        <v>0</v>
      </c>
      <c r="Q29" s="307">
        <f t="shared" si="38"/>
        <v>0</v>
      </c>
      <c r="R29" s="305">
        <f t="shared" si="39"/>
        <v>0</v>
      </c>
      <c r="S29" s="306">
        <f t="shared" si="40"/>
        <v>0</v>
      </c>
    </row>
    <row r="30" spans="1:20" ht="26.25">
      <c r="A30" s="488" t="s">
        <v>95</v>
      </c>
      <c r="B30" s="5165">
        <v>0</v>
      </c>
      <c r="C30" s="5166">
        <v>0</v>
      </c>
      <c r="D30" s="5167">
        <f t="shared" si="33"/>
        <v>0</v>
      </c>
      <c r="E30" s="303">
        <v>0</v>
      </c>
      <c r="F30" s="304">
        <v>0</v>
      </c>
      <c r="G30" s="182">
        <f t="shared" si="34"/>
        <v>0</v>
      </c>
      <c r="H30" s="303">
        <v>0</v>
      </c>
      <c r="I30" s="304">
        <v>0</v>
      </c>
      <c r="J30" s="182">
        <f t="shared" si="35"/>
        <v>0</v>
      </c>
      <c r="K30" s="303">
        <v>0</v>
      </c>
      <c r="L30" s="304">
        <v>0</v>
      </c>
      <c r="M30" s="182">
        <f t="shared" si="36"/>
        <v>0</v>
      </c>
      <c r="N30" s="303">
        <v>0</v>
      </c>
      <c r="O30" s="304">
        <v>0</v>
      </c>
      <c r="P30" s="182">
        <f t="shared" si="37"/>
        <v>0</v>
      </c>
      <c r="Q30" s="307">
        <f t="shared" si="38"/>
        <v>0</v>
      </c>
      <c r="R30" s="305">
        <f t="shared" si="39"/>
        <v>0</v>
      </c>
      <c r="S30" s="306">
        <f t="shared" si="40"/>
        <v>0</v>
      </c>
    </row>
    <row r="31" spans="1:20" ht="26.25" thickBot="1">
      <c r="A31" s="594" t="s">
        <v>19</v>
      </c>
      <c r="B31" s="6519">
        <f t="shared" ref="B31:D31" si="41">SUM(B26:B30)</f>
        <v>0</v>
      </c>
      <c r="C31" s="6546">
        <f t="shared" si="41"/>
        <v>0</v>
      </c>
      <c r="D31" s="6543">
        <f t="shared" si="41"/>
        <v>0</v>
      </c>
      <c r="E31" s="493">
        <f t="shared" ref="E31:S31" si="42">SUM(E26:E30)</f>
        <v>0</v>
      </c>
      <c r="F31" s="494">
        <f t="shared" si="42"/>
        <v>0</v>
      </c>
      <c r="G31" s="495">
        <f t="shared" si="42"/>
        <v>0</v>
      </c>
      <c r="H31" s="493">
        <f t="shared" si="42"/>
        <v>0</v>
      </c>
      <c r="I31" s="494">
        <f t="shared" si="42"/>
        <v>0</v>
      </c>
      <c r="J31" s="495">
        <f t="shared" si="42"/>
        <v>0</v>
      </c>
      <c r="K31" s="493">
        <f t="shared" si="42"/>
        <v>0</v>
      </c>
      <c r="L31" s="494">
        <f t="shared" si="42"/>
        <v>0</v>
      </c>
      <c r="M31" s="495">
        <f t="shared" si="42"/>
        <v>0</v>
      </c>
      <c r="N31" s="493">
        <f t="shared" si="42"/>
        <v>0</v>
      </c>
      <c r="O31" s="494">
        <f t="shared" si="42"/>
        <v>0</v>
      </c>
      <c r="P31" s="495">
        <f t="shared" si="42"/>
        <v>0</v>
      </c>
      <c r="Q31" s="493">
        <f t="shared" si="42"/>
        <v>0</v>
      </c>
      <c r="R31" s="494">
        <f t="shared" si="42"/>
        <v>0</v>
      </c>
      <c r="S31" s="495">
        <f t="shared" si="42"/>
        <v>0</v>
      </c>
    </row>
    <row r="32" spans="1:20" ht="26.25" thickBot="1">
      <c r="A32" s="1690" t="s">
        <v>29</v>
      </c>
      <c r="B32" s="1691">
        <f t="shared" ref="B32:D32" si="43">B24</f>
        <v>0</v>
      </c>
      <c r="C32" s="1692">
        <f t="shared" si="43"/>
        <v>15</v>
      </c>
      <c r="D32" s="1693">
        <f t="shared" si="43"/>
        <v>15</v>
      </c>
      <c r="E32" s="1691">
        <f t="shared" ref="E32:S32" si="44">E24</f>
        <v>0</v>
      </c>
      <c r="F32" s="1692">
        <f t="shared" si="44"/>
        <v>0</v>
      </c>
      <c r="G32" s="1693">
        <f t="shared" si="44"/>
        <v>0</v>
      </c>
      <c r="H32" s="1691">
        <f t="shared" si="44"/>
        <v>0</v>
      </c>
      <c r="I32" s="1692">
        <f t="shared" si="44"/>
        <v>0</v>
      </c>
      <c r="J32" s="1693">
        <f t="shared" si="44"/>
        <v>0</v>
      </c>
      <c r="K32" s="1691">
        <f t="shared" si="44"/>
        <v>0</v>
      </c>
      <c r="L32" s="1692">
        <f t="shared" si="44"/>
        <v>0</v>
      </c>
      <c r="M32" s="1693">
        <f t="shared" si="44"/>
        <v>0</v>
      </c>
      <c r="N32" s="1691">
        <f t="shared" si="44"/>
        <v>0</v>
      </c>
      <c r="O32" s="1692">
        <f t="shared" si="44"/>
        <v>0</v>
      </c>
      <c r="P32" s="1693">
        <f t="shared" si="44"/>
        <v>0</v>
      </c>
      <c r="Q32" s="1691">
        <f t="shared" si="44"/>
        <v>0</v>
      </c>
      <c r="R32" s="1692">
        <f t="shared" si="44"/>
        <v>15</v>
      </c>
      <c r="S32" s="1693">
        <f t="shared" si="44"/>
        <v>15</v>
      </c>
      <c r="T32" s="110"/>
    </row>
    <row r="33" spans="1:19" ht="26.25" thickBot="1">
      <c r="A33" s="1695" t="s">
        <v>34</v>
      </c>
      <c r="B33" s="6548">
        <f t="shared" ref="B33:D33" si="45">B31</f>
        <v>0</v>
      </c>
      <c r="C33" s="6549">
        <f t="shared" si="45"/>
        <v>0</v>
      </c>
      <c r="D33" s="6550">
        <f t="shared" si="45"/>
        <v>0</v>
      </c>
      <c r="E33" s="1696">
        <f t="shared" ref="E33:S33" si="46">E31</f>
        <v>0</v>
      </c>
      <c r="F33" s="1697">
        <f t="shared" si="46"/>
        <v>0</v>
      </c>
      <c r="G33" s="1698">
        <f t="shared" si="46"/>
        <v>0</v>
      </c>
      <c r="H33" s="1696">
        <f t="shared" si="46"/>
        <v>0</v>
      </c>
      <c r="I33" s="1697">
        <f t="shared" si="46"/>
        <v>0</v>
      </c>
      <c r="J33" s="1698">
        <f t="shared" si="46"/>
        <v>0</v>
      </c>
      <c r="K33" s="1696">
        <f t="shared" si="46"/>
        <v>0</v>
      </c>
      <c r="L33" s="1697">
        <f t="shared" si="46"/>
        <v>0</v>
      </c>
      <c r="M33" s="1698">
        <f t="shared" si="46"/>
        <v>0</v>
      </c>
      <c r="N33" s="1696">
        <f t="shared" si="46"/>
        <v>0</v>
      </c>
      <c r="O33" s="1697">
        <f t="shared" si="46"/>
        <v>0</v>
      </c>
      <c r="P33" s="1698">
        <f t="shared" si="46"/>
        <v>0</v>
      </c>
      <c r="Q33" s="1696">
        <f t="shared" si="46"/>
        <v>0</v>
      </c>
      <c r="R33" s="1697">
        <f t="shared" si="46"/>
        <v>0</v>
      </c>
      <c r="S33" s="1698">
        <f t="shared" si="46"/>
        <v>0</v>
      </c>
    </row>
    <row r="34" spans="1:19" ht="26.25" thickBot="1">
      <c r="A34" s="1682" t="s">
        <v>35</v>
      </c>
      <c r="B34" s="6551">
        <f t="shared" ref="B34:D34" si="47">SUM(B32:B33)</f>
        <v>0</v>
      </c>
      <c r="C34" s="5159">
        <f t="shared" si="47"/>
        <v>15</v>
      </c>
      <c r="D34" s="5160">
        <f t="shared" si="47"/>
        <v>15</v>
      </c>
      <c r="E34" s="1732">
        <f t="shared" ref="E34:S34" si="48">SUM(E32:E33)</f>
        <v>0</v>
      </c>
      <c r="F34" s="1733">
        <f t="shared" si="48"/>
        <v>0</v>
      </c>
      <c r="G34" s="1734">
        <f t="shared" si="48"/>
        <v>0</v>
      </c>
      <c r="H34" s="1732">
        <f t="shared" si="48"/>
        <v>0</v>
      </c>
      <c r="I34" s="1733">
        <f t="shared" si="48"/>
        <v>0</v>
      </c>
      <c r="J34" s="1734">
        <f t="shared" si="48"/>
        <v>0</v>
      </c>
      <c r="K34" s="1732">
        <f t="shared" si="48"/>
        <v>0</v>
      </c>
      <c r="L34" s="1733">
        <f t="shared" si="48"/>
        <v>0</v>
      </c>
      <c r="M34" s="1734">
        <f t="shared" si="48"/>
        <v>0</v>
      </c>
      <c r="N34" s="1732">
        <f t="shared" si="48"/>
        <v>0</v>
      </c>
      <c r="O34" s="1733">
        <f t="shared" si="48"/>
        <v>0</v>
      </c>
      <c r="P34" s="1734">
        <f t="shared" si="48"/>
        <v>0</v>
      </c>
      <c r="Q34" s="1732">
        <f t="shared" si="48"/>
        <v>0</v>
      </c>
      <c r="R34" s="1733">
        <f t="shared" si="48"/>
        <v>15</v>
      </c>
      <c r="S34" s="1734">
        <f t="shared" si="48"/>
        <v>15</v>
      </c>
    </row>
    <row r="35" spans="1:19" ht="34.5" customHeight="1">
      <c r="A35" s="5507"/>
      <c r="B35" s="5507"/>
      <c r="C35" s="5507"/>
      <c r="D35" s="5507"/>
      <c r="E35" s="5507"/>
      <c r="F35" s="5507"/>
      <c r="G35" s="5507"/>
      <c r="H35" s="5507"/>
      <c r="I35" s="5507"/>
      <c r="J35" s="5507"/>
      <c r="K35" s="5507"/>
      <c r="L35" s="5507"/>
      <c r="M35" s="5507"/>
      <c r="N35" s="5507"/>
      <c r="O35" s="5507"/>
      <c r="P35" s="5507"/>
    </row>
    <row r="36" spans="1:19" ht="33" customHeight="1">
      <c r="A36" s="5507"/>
      <c r="B36" s="5507"/>
      <c r="C36" s="5507"/>
      <c r="D36" s="5507"/>
      <c r="E36" s="5507"/>
      <c r="F36" s="5507"/>
      <c r="G36" s="5507"/>
      <c r="H36" s="5507"/>
      <c r="I36" s="5507"/>
      <c r="J36" s="5507"/>
      <c r="K36" s="5507"/>
      <c r="L36" s="5507"/>
      <c r="M36" s="5507"/>
      <c r="N36" s="5507"/>
      <c r="O36" s="5507"/>
      <c r="P36" s="5507"/>
    </row>
    <row r="37" spans="1:19" ht="32.25" customHeight="1">
      <c r="A37" s="5507"/>
      <c r="B37" s="5507"/>
      <c r="C37" s="5507"/>
      <c r="D37" s="5507"/>
      <c r="E37" s="5507"/>
      <c r="F37" s="5507"/>
      <c r="G37" s="5507"/>
      <c r="H37" s="5507"/>
      <c r="I37" s="5507"/>
      <c r="J37" s="5507"/>
      <c r="K37" s="5507"/>
      <c r="L37" s="5507"/>
      <c r="M37" s="5507"/>
      <c r="N37" s="5507"/>
      <c r="O37" s="5507"/>
      <c r="P37" s="5507"/>
      <c r="Q37" s="5507"/>
      <c r="R37" s="5507"/>
      <c r="S37" s="5507"/>
    </row>
    <row r="38" spans="1:19" ht="55.5" customHeight="1">
      <c r="A38" s="108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ht="40.5" customHeight="1"/>
    <row r="40" spans="1:19">
      <c r="A40" s="110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</row>
    <row r="41" spans="1:19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</row>
  </sheetData>
  <mergeCells count="15">
    <mergeCell ref="A1:T1"/>
    <mergeCell ref="A2:T2"/>
    <mergeCell ref="A3:T3"/>
    <mergeCell ref="A4:T4"/>
    <mergeCell ref="A5:T5"/>
    <mergeCell ref="A35:P35"/>
    <mergeCell ref="A36:P36"/>
    <mergeCell ref="A37:S37"/>
    <mergeCell ref="A7:A9"/>
    <mergeCell ref="B7:D8"/>
    <mergeCell ref="E7:G8"/>
    <mergeCell ref="H7:J8"/>
    <mergeCell ref="K7:M8"/>
    <mergeCell ref="N7:P8"/>
    <mergeCell ref="Q7:S8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3"/>
  <sheetViews>
    <sheetView topLeftCell="A7" zoomScale="50" zoomScaleNormal="50" workbookViewId="0">
      <selection activeCell="O30" sqref="O30"/>
    </sheetView>
  </sheetViews>
  <sheetFormatPr defaultColWidth="9.140625" defaultRowHeight="25.5"/>
  <cols>
    <col min="1" max="1" width="106.5703125" style="80" bestFit="1" customWidth="1"/>
    <col min="2" max="2" width="16.140625" style="80" customWidth="1"/>
    <col min="3" max="4" width="12.140625" style="80" customWidth="1"/>
    <col min="5" max="5" width="15.42578125" style="80" customWidth="1"/>
    <col min="6" max="6" width="12.5703125" style="80" customWidth="1"/>
    <col min="7" max="7" width="12" style="80" customWidth="1"/>
    <col min="8" max="8" width="15" style="80" customWidth="1"/>
    <col min="9" max="9" width="15.28515625" style="80" customWidth="1"/>
    <col min="10" max="10" width="12.5703125" style="80" customWidth="1"/>
    <col min="11" max="11" width="9.140625" style="80"/>
    <col min="12" max="12" width="10.5703125" style="80" bestFit="1" customWidth="1"/>
    <col min="13" max="13" width="11.28515625" style="80" customWidth="1"/>
    <col min="14" max="16384" width="9.140625" style="80"/>
  </cols>
  <sheetData>
    <row r="1" spans="1:11" ht="25.5" customHeight="1">
      <c r="A1" s="5485"/>
      <c r="B1" s="5485"/>
      <c r="C1" s="5485"/>
      <c r="D1" s="5485"/>
      <c r="E1" s="5485"/>
      <c r="F1" s="5485"/>
      <c r="G1" s="5485"/>
      <c r="H1" s="5485"/>
      <c r="I1" s="5485"/>
      <c r="J1" s="5485"/>
      <c r="K1" s="5485"/>
    </row>
    <row r="2" spans="1:11" ht="32.25" customHeight="1">
      <c r="A2" s="5485" t="s">
        <v>89</v>
      </c>
      <c r="B2" s="5485"/>
      <c r="C2" s="5485"/>
      <c r="D2" s="5485"/>
      <c r="E2" s="5485"/>
      <c r="F2" s="5485"/>
      <c r="G2" s="5485"/>
      <c r="H2" s="5485"/>
      <c r="I2" s="5485"/>
      <c r="J2" s="5485"/>
    </row>
    <row r="3" spans="1:11" ht="24.75" customHeight="1">
      <c r="A3" s="5485" t="s">
        <v>90</v>
      </c>
      <c r="B3" s="5485"/>
      <c r="C3" s="5485"/>
      <c r="D3" s="5485"/>
      <c r="E3" s="5485"/>
      <c r="F3" s="5485"/>
      <c r="G3" s="5485"/>
      <c r="H3" s="5485"/>
      <c r="I3" s="5485"/>
      <c r="J3" s="5485"/>
    </row>
    <row r="4" spans="1:11" ht="25.5" customHeight="1">
      <c r="A4" s="5485" t="s">
        <v>91</v>
      </c>
      <c r="B4" s="5485"/>
      <c r="C4" s="5485"/>
      <c r="D4" s="5485"/>
      <c r="E4" s="5485"/>
      <c r="F4" s="5485"/>
      <c r="G4" s="5485"/>
      <c r="H4" s="5485"/>
      <c r="I4" s="5485"/>
      <c r="J4" s="5485"/>
    </row>
    <row r="5" spans="1:11" ht="24" customHeight="1">
      <c r="A5" s="5663" t="s">
        <v>412</v>
      </c>
      <c r="B5" s="5663"/>
      <c r="C5" s="5663"/>
      <c r="D5" s="5663"/>
      <c r="E5" s="5663"/>
      <c r="F5" s="5663"/>
      <c r="G5" s="5663"/>
      <c r="H5" s="5663"/>
      <c r="I5" s="5663"/>
      <c r="J5" s="5663"/>
    </row>
    <row r="6" spans="1:11" ht="15" customHeight="1" thickBot="1">
      <c r="A6" s="5287" t="s">
        <v>28</v>
      </c>
      <c r="B6" s="5287"/>
      <c r="C6" s="5287"/>
      <c r="D6" s="5287"/>
      <c r="E6" s="5287"/>
      <c r="F6" s="5287"/>
      <c r="G6" s="5287"/>
      <c r="H6" s="5287"/>
      <c r="I6" s="5287"/>
      <c r="J6" s="5287"/>
    </row>
    <row r="7" spans="1:11" ht="33" customHeight="1" thickBot="1">
      <c r="A7" s="6552" t="s">
        <v>1</v>
      </c>
      <c r="B7" s="6553" t="s">
        <v>36</v>
      </c>
      <c r="C7" s="6554"/>
      <c r="D7" s="6555"/>
      <c r="E7" s="6553" t="s">
        <v>37</v>
      </c>
      <c r="F7" s="6554"/>
      <c r="G7" s="6555"/>
      <c r="H7" s="6556" t="s">
        <v>38</v>
      </c>
      <c r="I7" s="6557"/>
      <c r="J7" s="6558"/>
    </row>
    <row r="8" spans="1:11" ht="33.75" customHeight="1" thickBot="1">
      <c r="A8" s="6095"/>
      <c r="B8" s="6559" t="s">
        <v>39</v>
      </c>
      <c r="C8" s="6560"/>
      <c r="D8" s="6561"/>
      <c r="E8" s="6559" t="s">
        <v>39</v>
      </c>
      <c r="F8" s="6560"/>
      <c r="G8" s="6561"/>
      <c r="H8" s="6562"/>
      <c r="I8" s="6563"/>
      <c r="J8" s="6099"/>
    </row>
    <row r="9" spans="1:11" ht="89.25" customHeight="1" thickBot="1">
      <c r="A9" s="5714"/>
      <c r="B9" s="6564" t="s">
        <v>7</v>
      </c>
      <c r="C9" s="6565" t="s">
        <v>8</v>
      </c>
      <c r="D9" s="6566" t="s">
        <v>9</v>
      </c>
      <c r="E9" s="6564" t="s">
        <v>7</v>
      </c>
      <c r="F9" s="6565" t="s">
        <v>8</v>
      </c>
      <c r="G9" s="6566" t="s">
        <v>9</v>
      </c>
      <c r="H9" s="6564" t="s">
        <v>7</v>
      </c>
      <c r="I9" s="6565" t="s">
        <v>8</v>
      </c>
      <c r="J9" s="6566" t="s">
        <v>9</v>
      </c>
    </row>
    <row r="10" spans="1:11" ht="29.25" customHeight="1" thickBot="1">
      <c r="A10" s="6576" t="s">
        <v>10</v>
      </c>
      <c r="B10" s="6577"/>
      <c r="C10" s="6577"/>
      <c r="D10" s="6577"/>
      <c r="E10" s="6577"/>
      <c r="F10" s="6577"/>
      <c r="G10" s="6577"/>
      <c r="H10" s="6578"/>
      <c r="I10" s="6578"/>
      <c r="J10" s="6579"/>
    </row>
    <row r="11" spans="1:11" ht="27.75" customHeight="1">
      <c r="A11" s="6568" t="s">
        <v>101</v>
      </c>
      <c r="B11" s="6569">
        <f t="shared" ref="B11:G16" si="0">B20+B28</f>
        <v>55</v>
      </c>
      <c r="C11" s="6569">
        <f t="shared" si="0"/>
        <v>2</v>
      </c>
      <c r="D11" s="6569">
        <f t="shared" si="0"/>
        <v>57</v>
      </c>
      <c r="E11" s="6569">
        <f t="shared" si="0"/>
        <v>55</v>
      </c>
      <c r="F11" s="6569">
        <f t="shared" si="0"/>
        <v>1</v>
      </c>
      <c r="G11" s="6569">
        <f t="shared" si="0"/>
        <v>56</v>
      </c>
      <c r="H11" s="6570">
        <f>SUM(B11+E11)</f>
        <v>110</v>
      </c>
      <c r="I11" s="6570">
        <f>SUM(C11+F11)</f>
        <v>3</v>
      </c>
      <c r="J11" s="6571">
        <f>SUM(H11:I11)</f>
        <v>113</v>
      </c>
    </row>
    <row r="12" spans="1:11" ht="27.75" customHeight="1">
      <c r="A12" s="6572" t="s">
        <v>102</v>
      </c>
      <c r="B12" s="5019">
        <f t="shared" si="0"/>
        <v>20</v>
      </c>
      <c r="C12" s="5019">
        <f t="shared" si="0"/>
        <v>0</v>
      </c>
      <c r="D12" s="5019">
        <f t="shared" si="0"/>
        <v>20</v>
      </c>
      <c r="E12" s="5019">
        <f t="shared" si="0"/>
        <v>19</v>
      </c>
      <c r="F12" s="5019">
        <f t="shared" si="0"/>
        <v>0</v>
      </c>
      <c r="G12" s="5019">
        <f t="shared" si="0"/>
        <v>19</v>
      </c>
      <c r="H12" s="6488">
        <f t="shared" ref="H12:I16" si="1">SUM(B12+E12)</f>
        <v>39</v>
      </c>
      <c r="I12" s="6488">
        <f t="shared" si="1"/>
        <v>0</v>
      </c>
      <c r="J12" s="6489">
        <f t="shared" ref="J12:J16" si="2">SUM(H12:I12)</f>
        <v>39</v>
      </c>
    </row>
    <row r="13" spans="1:11" ht="27.75" customHeight="1">
      <c r="A13" s="6572" t="s">
        <v>103</v>
      </c>
      <c r="B13" s="5019">
        <f t="shared" si="0"/>
        <v>20</v>
      </c>
      <c r="C13" s="5019">
        <f t="shared" si="0"/>
        <v>0</v>
      </c>
      <c r="D13" s="5019">
        <f t="shared" si="0"/>
        <v>20</v>
      </c>
      <c r="E13" s="5019">
        <f t="shared" si="0"/>
        <v>13</v>
      </c>
      <c r="F13" s="5019">
        <f t="shared" si="0"/>
        <v>0</v>
      </c>
      <c r="G13" s="5019">
        <f t="shared" si="0"/>
        <v>13</v>
      </c>
      <c r="H13" s="6488">
        <f t="shared" si="1"/>
        <v>33</v>
      </c>
      <c r="I13" s="6488">
        <f t="shared" si="1"/>
        <v>0</v>
      </c>
      <c r="J13" s="6489">
        <f t="shared" si="2"/>
        <v>33</v>
      </c>
    </row>
    <row r="14" spans="1:11" ht="27.75" customHeight="1">
      <c r="A14" s="6573" t="s">
        <v>104</v>
      </c>
      <c r="B14" s="5019">
        <f t="shared" si="0"/>
        <v>20</v>
      </c>
      <c r="C14" s="5019">
        <f t="shared" si="0"/>
        <v>0</v>
      </c>
      <c r="D14" s="5019">
        <f t="shared" si="0"/>
        <v>20</v>
      </c>
      <c r="E14" s="5019">
        <f t="shared" si="0"/>
        <v>20</v>
      </c>
      <c r="F14" s="5019">
        <f t="shared" si="0"/>
        <v>1</v>
      </c>
      <c r="G14" s="5019">
        <f t="shared" si="0"/>
        <v>21</v>
      </c>
      <c r="H14" s="6488">
        <f t="shared" si="1"/>
        <v>40</v>
      </c>
      <c r="I14" s="6488">
        <f t="shared" si="1"/>
        <v>1</v>
      </c>
      <c r="J14" s="6489">
        <f t="shared" si="2"/>
        <v>41</v>
      </c>
    </row>
    <row r="15" spans="1:11" ht="30.75" customHeight="1">
      <c r="A15" s="6572" t="s">
        <v>105</v>
      </c>
      <c r="B15" s="5019">
        <f t="shared" si="0"/>
        <v>19</v>
      </c>
      <c r="C15" s="5019">
        <f t="shared" si="0"/>
        <v>2</v>
      </c>
      <c r="D15" s="5019">
        <f t="shared" si="0"/>
        <v>21</v>
      </c>
      <c r="E15" s="5019">
        <f t="shared" si="0"/>
        <v>18</v>
      </c>
      <c r="F15" s="5019">
        <f t="shared" si="0"/>
        <v>1</v>
      </c>
      <c r="G15" s="5019">
        <f t="shared" si="0"/>
        <v>19</v>
      </c>
      <c r="H15" s="6488">
        <f t="shared" si="1"/>
        <v>37</v>
      </c>
      <c r="I15" s="6488">
        <f t="shared" si="1"/>
        <v>3</v>
      </c>
      <c r="J15" s="6489">
        <f t="shared" si="2"/>
        <v>40</v>
      </c>
    </row>
    <row r="16" spans="1:11" ht="32.25" customHeight="1">
      <c r="A16" s="6574" t="s">
        <v>106</v>
      </c>
      <c r="B16" s="5019">
        <f t="shared" si="0"/>
        <v>21</v>
      </c>
      <c r="C16" s="5019">
        <f t="shared" si="0"/>
        <v>0</v>
      </c>
      <c r="D16" s="5019">
        <f t="shared" si="0"/>
        <v>21</v>
      </c>
      <c r="E16" s="5019">
        <f t="shared" si="0"/>
        <v>23</v>
      </c>
      <c r="F16" s="5019">
        <f t="shared" si="0"/>
        <v>0</v>
      </c>
      <c r="G16" s="5019">
        <f t="shared" si="0"/>
        <v>23</v>
      </c>
      <c r="H16" s="6488">
        <f t="shared" si="1"/>
        <v>44</v>
      </c>
      <c r="I16" s="6488">
        <f t="shared" si="1"/>
        <v>0</v>
      </c>
      <c r="J16" s="6489">
        <f t="shared" si="2"/>
        <v>44</v>
      </c>
    </row>
    <row r="17" spans="1:10" ht="36.75" customHeight="1" thickBot="1">
      <c r="A17" s="6583" t="s">
        <v>27</v>
      </c>
      <c r="B17" s="6584">
        <f t="shared" ref="B17:J17" si="3">SUM(B10:B16)</f>
        <v>155</v>
      </c>
      <c r="C17" s="6584">
        <f t="shared" si="3"/>
        <v>4</v>
      </c>
      <c r="D17" s="6584">
        <f t="shared" si="3"/>
        <v>159</v>
      </c>
      <c r="E17" s="6584">
        <f t="shared" si="3"/>
        <v>148</v>
      </c>
      <c r="F17" s="6584">
        <f t="shared" si="3"/>
        <v>3</v>
      </c>
      <c r="G17" s="6584">
        <f t="shared" si="3"/>
        <v>151</v>
      </c>
      <c r="H17" s="6584">
        <f t="shared" si="3"/>
        <v>303</v>
      </c>
      <c r="I17" s="6584">
        <f t="shared" si="3"/>
        <v>7</v>
      </c>
      <c r="J17" s="6585">
        <f t="shared" si="3"/>
        <v>310</v>
      </c>
    </row>
    <row r="18" spans="1:10" ht="36" customHeight="1">
      <c r="A18" s="6590" t="s">
        <v>15</v>
      </c>
      <c r="B18" s="6591"/>
      <c r="C18" s="6591"/>
      <c r="D18" s="6591"/>
      <c r="E18" s="6591"/>
      <c r="F18" s="6591"/>
      <c r="G18" s="6591"/>
      <c r="H18" s="6592"/>
      <c r="I18" s="6592"/>
      <c r="J18" s="6593"/>
    </row>
    <row r="19" spans="1:10" ht="31.5" customHeight="1">
      <c r="A19" s="6575" t="s">
        <v>16</v>
      </c>
      <c r="B19" s="6466"/>
      <c r="C19" s="6466"/>
      <c r="D19" s="6466"/>
      <c r="E19" s="6466"/>
      <c r="F19" s="6466"/>
      <c r="G19" s="6466"/>
      <c r="H19" s="6567"/>
      <c r="I19" s="6567"/>
      <c r="J19" s="6467"/>
    </row>
    <row r="20" spans="1:10" ht="24.95" customHeight="1">
      <c r="A20" s="6572" t="s">
        <v>101</v>
      </c>
      <c r="B20" s="5019">
        <v>54</v>
      </c>
      <c r="C20" s="5019">
        <v>2</v>
      </c>
      <c r="D20" s="5019">
        <f>SUM(B20:C20)</f>
        <v>56</v>
      </c>
      <c r="E20" s="5019">
        <v>54</v>
      </c>
      <c r="F20" s="5019">
        <v>1</v>
      </c>
      <c r="G20" s="5019">
        <f>SUM(E20:F20)</f>
        <v>55</v>
      </c>
      <c r="H20" s="6488">
        <f>SUM(B20+E20)</f>
        <v>108</v>
      </c>
      <c r="I20" s="6488">
        <f>SUM(C20+F20)</f>
        <v>3</v>
      </c>
      <c r="J20" s="6489">
        <f>SUM(H20:I20)</f>
        <v>111</v>
      </c>
    </row>
    <row r="21" spans="1:10" ht="33.75" customHeight="1">
      <c r="A21" s="6572" t="s">
        <v>102</v>
      </c>
      <c r="B21" s="5019">
        <v>20</v>
      </c>
      <c r="C21" s="5019">
        <v>0</v>
      </c>
      <c r="D21" s="5019">
        <f t="shared" ref="D21:D25" si="4">SUM(B21:C21)</f>
        <v>20</v>
      </c>
      <c r="E21" s="5019">
        <v>19</v>
      </c>
      <c r="F21" s="5019">
        <v>0</v>
      </c>
      <c r="G21" s="5019">
        <f t="shared" ref="G21:G25" si="5">SUM(E21:F21)</f>
        <v>19</v>
      </c>
      <c r="H21" s="6488">
        <f t="shared" ref="H21:I25" si="6">SUM(B21+E21)</f>
        <v>39</v>
      </c>
      <c r="I21" s="6488">
        <f t="shared" si="6"/>
        <v>0</v>
      </c>
      <c r="J21" s="6489">
        <f t="shared" ref="J21:J25" si="7">SUM(H21:I21)</f>
        <v>39</v>
      </c>
    </row>
    <row r="22" spans="1:10" ht="33.75" customHeight="1">
      <c r="A22" s="6572" t="s">
        <v>103</v>
      </c>
      <c r="B22" s="5019">
        <v>20</v>
      </c>
      <c r="C22" s="5019">
        <v>0</v>
      </c>
      <c r="D22" s="5019">
        <f t="shared" si="4"/>
        <v>20</v>
      </c>
      <c r="E22" s="5019">
        <v>12</v>
      </c>
      <c r="F22" s="5019">
        <v>0</v>
      </c>
      <c r="G22" s="5019">
        <f t="shared" si="5"/>
        <v>12</v>
      </c>
      <c r="H22" s="6488">
        <f t="shared" si="6"/>
        <v>32</v>
      </c>
      <c r="I22" s="6488">
        <f t="shared" si="6"/>
        <v>0</v>
      </c>
      <c r="J22" s="6489">
        <f t="shared" si="7"/>
        <v>32</v>
      </c>
    </row>
    <row r="23" spans="1:10" ht="27.75" customHeight="1">
      <c r="A23" s="6573" t="s">
        <v>104</v>
      </c>
      <c r="B23" s="5019">
        <v>19</v>
      </c>
      <c r="C23" s="5019">
        <v>0</v>
      </c>
      <c r="D23" s="5019">
        <f t="shared" si="4"/>
        <v>19</v>
      </c>
      <c r="E23" s="5019">
        <v>20</v>
      </c>
      <c r="F23" s="5019">
        <v>1</v>
      </c>
      <c r="G23" s="5019">
        <f t="shared" si="5"/>
        <v>21</v>
      </c>
      <c r="H23" s="6488">
        <f t="shared" si="6"/>
        <v>39</v>
      </c>
      <c r="I23" s="6488">
        <f t="shared" si="6"/>
        <v>1</v>
      </c>
      <c r="J23" s="6489">
        <f t="shared" si="7"/>
        <v>40</v>
      </c>
    </row>
    <row r="24" spans="1:10" ht="30.75" customHeight="1">
      <c r="A24" s="6572" t="s">
        <v>105</v>
      </c>
      <c r="B24" s="5019">
        <v>19</v>
      </c>
      <c r="C24" s="5019">
        <v>1</v>
      </c>
      <c r="D24" s="5019">
        <f t="shared" si="4"/>
        <v>20</v>
      </c>
      <c r="E24" s="5019">
        <v>18</v>
      </c>
      <c r="F24" s="5019">
        <v>1</v>
      </c>
      <c r="G24" s="5019">
        <f t="shared" si="5"/>
        <v>19</v>
      </c>
      <c r="H24" s="6488">
        <f t="shared" si="6"/>
        <v>37</v>
      </c>
      <c r="I24" s="6488">
        <f t="shared" si="6"/>
        <v>2</v>
      </c>
      <c r="J24" s="6489">
        <f t="shared" si="7"/>
        <v>39</v>
      </c>
    </row>
    <row r="25" spans="1:10" ht="29.25" customHeight="1">
      <c r="A25" s="6574" t="s">
        <v>106</v>
      </c>
      <c r="B25" s="5019">
        <v>21</v>
      </c>
      <c r="C25" s="5019">
        <v>0</v>
      </c>
      <c r="D25" s="5019">
        <f t="shared" si="4"/>
        <v>21</v>
      </c>
      <c r="E25" s="5019">
        <v>21</v>
      </c>
      <c r="F25" s="5019">
        <v>0</v>
      </c>
      <c r="G25" s="5019">
        <f t="shared" si="5"/>
        <v>21</v>
      </c>
      <c r="H25" s="6488">
        <f t="shared" si="6"/>
        <v>42</v>
      </c>
      <c r="I25" s="6488">
        <f t="shared" si="6"/>
        <v>0</v>
      </c>
      <c r="J25" s="6489">
        <f t="shared" si="7"/>
        <v>42</v>
      </c>
    </row>
    <row r="26" spans="1:10" ht="37.5" customHeight="1" thickBot="1">
      <c r="A26" s="6594" t="s">
        <v>17</v>
      </c>
      <c r="B26" s="5049">
        <f t="shared" ref="B26:J26" si="8">SUM(B20:B25)</f>
        <v>153</v>
      </c>
      <c r="C26" s="5049">
        <f t="shared" si="8"/>
        <v>3</v>
      </c>
      <c r="D26" s="5049">
        <f t="shared" si="8"/>
        <v>156</v>
      </c>
      <c r="E26" s="5049">
        <f t="shared" si="8"/>
        <v>144</v>
      </c>
      <c r="F26" s="5049">
        <f t="shared" si="8"/>
        <v>3</v>
      </c>
      <c r="G26" s="5049">
        <f t="shared" si="8"/>
        <v>147</v>
      </c>
      <c r="H26" s="5049">
        <f t="shared" si="8"/>
        <v>297</v>
      </c>
      <c r="I26" s="5049">
        <f t="shared" si="8"/>
        <v>6</v>
      </c>
      <c r="J26" s="3097">
        <f t="shared" si="8"/>
        <v>303</v>
      </c>
    </row>
    <row r="27" spans="1:10" ht="32.25" customHeight="1">
      <c r="A27" s="6586" t="s">
        <v>18</v>
      </c>
      <c r="B27" s="6587"/>
      <c r="C27" s="6587"/>
      <c r="D27" s="6587"/>
      <c r="E27" s="6587"/>
      <c r="F27" s="6587"/>
      <c r="G27" s="6587"/>
      <c r="H27" s="6588"/>
      <c r="I27" s="6588"/>
      <c r="J27" s="6589"/>
    </row>
    <row r="28" spans="1:10" ht="33.75" customHeight="1">
      <c r="A28" s="6572" t="s">
        <v>101</v>
      </c>
      <c r="B28" s="5019">
        <v>1</v>
      </c>
      <c r="C28" s="5019">
        <v>0</v>
      </c>
      <c r="D28" s="5019">
        <f>SUM(B28:C28)</f>
        <v>1</v>
      </c>
      <c r="E28" s="5019">
        <v>1</v>
      </c>
      <c r="F28" s="5019">
        <v>0</v>
      </c>
      <c r="G28" s="5019">
        <f>SUM(E28:F28)</f>
        <v>1</v>
      </c>
      <c r="H28" s="6488">
        <f>SUM(B28+E28)</f>
        <v>2</v>
      </c>
      <c r="I28" s="6488">
        <f>SUM(C28+F28)</f>
        <v>0</v>
      </c>
      <c r="J28" s="6489">
        <f>D28+G28</f>
        <v>2</v>
      </c>
    </row>
    <row r="29" spans="1:10" ht="24.95" customHeight="1">
      <c r="A29" s="6572" t="s">
        <v>102</v>
      </c>
      <c r="B29" s="5019">
        <v>0</v>
      </c>
      <c r="C29" s="5019">
        <v>0</v>
      </c>
      <c r="D29" s="5019">
        <f t="shared" ref="D29:D33" si="9">SUM(B29:C29)</f>
        <v>0</v>
      </c>
      <c r="E29" s="5019">
        <v>0</v>
      </c>
      <c r="F29" s="5019">
        <v>0</v>
      </c>
      <c r="G29" s="5019">
        <f t="shared" ref="G29:G33" si="10">SUM(E29:F29)</f>
        <v>0</v>
      </c>
      <c r="H29" s="6488">
        <f t="shared" ref="H29:J33" si="11">B29+E29</f>
        <v>0</v>
      </c>
      <c r="I29" s="6488">
        <f t="shared" si="11"/>
        <v>0</v>
      </c>
      <c r="J29" s="6489">
        <f>D29+G29</f>
        <v>0</v>
      </c>
    </row>
    <row r="30" spans="1:10" ht="33" customHeight="1">
      <c r="A30" s="6572" t="s">
        <v>103</v>
      </c>
      <c r="B30" s="5019">
        <v>0</v>
      </c>
      <c r="C30" s="5019">
        <v>0</v>
      </c>
      <c r="D30" s="5019">
        <f t="shared" si="9"/>
        <v>0</v>
      </c>
      <c r="E30" s="5019">
        <v>1</v>
      </c>
      <c r="F30" s="5019">
        <v>0</v>
      </c>
      <c r="G30" s="5019">
        <f t="shared" si="10"/>
        <v>1</v>
      </c>
      <c r="H30" s="6488">
        <f t="shared" si="11"/>
        <v>1</v>
      </c>
      <c r="I30" s="6488">
        <f t="shared" si="11"/>
        <v>0</v>
      </c>
      <c r="J30" s="6489">
        <f>D30+G30</f>
        <v>1</v>
      </c>
    </row>
    <row r="31" spans="1:10" ht="24.95" customHeight="1">
      <c r="A31" s="6573" t="s">
        <v>104</v>
      </c>
      <c r="B31" s="5019">
        <v>1</v>
      </c>
      <c r="C31" s="5019">
        <v>0</v>
      </c>
      <c r="D31" s="5019">
        <f t="shared" si="9"/>
        <v>1</v>
      </c>
      <c r="E31" s="5019">
        <v>0</v>
      </c>
      <c r="F31" s="5019">
        <v>0</v>
      </c>
      <c r="G31" s="5019">
        <f t="shared" si="10"/>
        <v>0</v>
      </c>
      <c r="H31" s="6488">
        <f t="shared" si="11"/>
        <v>1</v>
      </c>
      <c r="I31" s="6488">
        <f t="shared" si="11"/>
        <v>0</v>
      </c>
      <c r="J31" s="6489">
        <f>D31+G31</f>
        <v>1</v>
      </c>
    </row>
    <row r="32" spans="1:10" ht="24.95" customHeight="1">
      <c r="A32" s="6572" t="s">
        <v>105</v>
      </c>
      <c r="B32" s="5019">
        <v>0</v>
      </c>
      <c r="C32" s="5019">
        <v>1</v>
      </c>
      <c r="D32" s="5019">
        <f t="shared" si="9"/>
        <v>1</v>
      </c>
      <c r="E32" s="5019">
        <v>0</v>
      </c>
      <c r="F32" s="5019">
        <v>0</v>
      </c>
      <c r="G32" s="5019">
        <f t="shared" si="10"/>
        <v>0</v>
      </c>
      <c r="H32" s="6488">
        <f t="shared" si="11"/>
        <v>0</v>
      </c>
      <c r="I32" s="6488">
        <f t="shared" si="11"/>
        <v>1</v>
      </c>
      <c r="J32" s="6489">
        <f t="shared" si="11"/>
        <v>1</v>
      </c>
    </row>
    <row r="33" spans="1:10" ht="24.95" customHeight="1" thickBot="1">
      <c r="A33" s="6580" t="s">
        <v>106</v>
      </c>
      <c r="B33" s="5049">
        <v>0</v>
      </c>
      <c r="C33" s="5049">
        <v>0</v>
      </c>
      <c r="D33" s="5049">
        <f t="shared" si="9"/>
        <v>0</v>
      </c>
      <c r="E33" s="5049">
        <v>2</v>
      </c>
      <c r="F33" s="5049">
        <v>0</v>
      </c>
      <c r="G33" s="5049">
        <f t="shared" si="10"/>
        <v>2</v>
      </c>
      <c r="H33" s="6581">
        <f t="shared" si="11"/>
        <v>2</v>
      </c>
      <c r="I33" s="6581">
        <f t="shared" si="11"/>
        <v>0</v>
      </c>
      <c r="J33" s="6582">
        <f t="shared" si="11"/>
        <v>2</v>
      </c>
    </row>
    <row r="34" spans="1:10" ht="32.25" customHeight="1" thickBot="1">
      <c r="A34" s="6595" t="s">
        <v>19</v>
      </c>
      <c r="B34" s="6596">
        <f t="shared" ref="B34:J34" si="12">SUM(B28:B33)</f>
        <v>2</v>
      </c>
      <c r="C34" s="6596">
        <f t="shared" si="12"/>
        <v>1</v>
      </c>
      <c r="D34" s="6596">
        <f t="shared" si="12"/>
        <v>3</v>
      </c>
      <c r="E34" s="6596">
        <f t="shared" si="12"/>
        <v>4</v>
      </c>
      <c r="F34" s="6596">
        <f t="shared" si="12"/>
        <v>0</v>
      </c>
      <c r="G34" s="6596">
        <f t="shared" si="12"/>
        <v>4</v>
      </c>
      <c r="H34" s="6596">
        <f t="shared" si="12"/>
        <v>6</v>
      </c>
      <c r="I34" s="6596">
        <f t="shared" si="12"/>
        <v>1</v>
      </c>
      <c r="J34" s="6597">
        <f t="shared" si="12"/>
        <v>7</v>
      </c>
    </row>
    <row r="35" spans="1:10" ht="32.25" customHeight="1" thickBot="1">
      <c r="A35" s="6595" t="s">
        <v>29</v>
      </c>
      <c r="B35" s="6503">
        <f t="shared" ref="B35:J35" si="13">B26</f>
        <v>153</v>
      </c>
      <c r="C35" s="6503">
        <f t="shared" si="13"/>
        <v>3</v>
      </c>
      <c r="D35" s="6503">
        <f t="shared" si="13"/>
        <v>156</v>
      </c>
      <c r="E35" s="6503">
        <f t="shared" si="13"/>
        <v>144</v>
      </c>
      <c r="F35" s="6503">
        <f t="shared" si="13"/>
        <v>3</v>
      </c>
      <c r="G35" s="6503">
        <f t="shared" si="13"/>
        <v>147</v>
      </c>
      <c r="H35" s="6503">
        <f t="shared" si="13"/>
        <v>297</v>
      </c>
      <c r="I35" s="6503">
        <f t="shared" si="13"/>
        <v>6</v>
      </c>
      <c r="J35" s="6504">
        <f t="shared" si="13"/>
        <v>303</v>
      </c>
    </row>
    <row r="36" spans="1:10" ht="32.25" customHeight="1" thickBot="1">
      <c r="A36" s="6595" t="s">
        <v>30</v>
      </c>
      <c r="B36" s="6503">
        <f t="shared" ref="B36:J36" si="14">B34</f>
        <v>2</v>
      </c>
      <c r="C36" s="6503">
        <f t="shared" si="14"/>
        <v>1</v>
      </c>
      <c r="D36" s="6503">
        <f t="shared" si="14"/>
        <v>3</v>
      </c>
      <c r="E36" s="6503">
        <f t="shared" si="14"/>
        <v>4</v>
      </c>
      <c r="F36" s="6503">
        <f t="shared" si="14"/>
        <v>0</v>
      </c>
      <c r="G36" s="6503">
        <f t="shared" si="14"/>
        <v>4</v>
      </c>
      <c r="H36" s="6503">
        <f t="shared" si="14"/>
        <v>6</v>
      </c>
      <c r="I36" s="6503">
        <f t="shared" si="14"/>
        <v>1</v>
      </c>
      <c r="J36" s="6504">
        <f t="shared" si="14"/>
        <v>7</v>
      </c>
    </row>
    <row r="37" spans="1:10" ht="30" customHeight="1" thickBot="1">
      <c r="A37" s="6598" t="s">
        <v>31</v>
      </c>
      <c r="B37" s="6599">
        <f t="shared" ref="B37:I37" si="15">SUM(B35:B36)</f>
        <v>155</v>
      </c>
      <c r="C37" s="6599">
        <f t="shared" si="15"/>
        <v>4</v>
      </c>
      <c r="D37" s="6599">
        <f t="shared" si="15"/>
        <v>159</v>
      </c>
      <c r="E37" s="6599">
        <f t="shared" si="15"/>
        <v>148</v>
      </c>
      <c r="F37" s="6599">
        <f t="shared" si="15"/>
        <v>3</v>
      </c>
      <c r="G37" s="6599">
        <f>SUM(G35:G36)</f>
        <v>151</v>
      </c>
      <c r="H37" s="6599">
        <f t="shared" si="15"/>
        <v>303</v>
      </c>
      <c r="I37" s="6599">
        <f t="shared" si="15"/>
        <v>7</v>
      </c>
      <c r="J37" s="6600">
        <f>SUM(J35:J36)</f>
        <v>310</v>
      </c>
    </row>
    <row r="38" spans="1:10" ht="29.25" customHeight="1">
      <c r="A38" s="5507"/>
      <c r="B38" s="5507"/>
      <c r="C38" s="5507"/>
      <c r="D38" s="5507"/>
      <c r="E38" s="5507"/>
      <c r="F38" s="5507"/>
      <c r="G38" s="5507"/>
      <c r="H38" s="5507"/>
      <c r="I38" s="5507"/>
      <c r="J38" s="5507"/>
    </row>
    <row r="39" spans="1:10" ht="29.25" customHeight="1">
      <c r="A39" s="5507"/>
      <c r="B39" s="5507"/>
      <c r="C39" s="5507"/>
      <c r="D39" s="5507"/>
      <c r="E39" s="5507"/>
      <c r="F39" s="5507"/>
      <c r="G39" s="5507"/>
      <c r="H39" s="5507"/>
      <c r="I39" s="5507"/>
      <c r="J39" s="5507"/>
    </row>
    <row r="40" spans="1:10" ht="39" customHeight="1">
      <c r="A40" s="5507"/>
      <c r="B40" s="5507"/>
      <c r="C40" s="5507"/>
      <c r="D40" s="5507"/>
      <c r="E40" s="5507"/>
      <c r="F40" s="5507"/>
      <c r="G40" s="5507"/>
      <c r="H40" s="5507"/>
      <c r="I40" s="5507"/>
      <c r="J40" s="5507"/>
    </row>
    <row r="41" spans="1:10" ht="26.25" hidden="1" customHeight="1">
      <c r="B41" s="110"/>
      <c r="C41" s="110"/>
      <c r="D41" s="110"/>
      <c r="E41" s="110"/>
      <c r="F41" s="110"/>
      <c r="G41" s="110"/>
      <c r="H41" s="110"/>
      <c r="I41" s="110"/>
      <c r="J41" s="110"/>
    </row>
    <row r="42" spans="1:10" ht="25.5" hidden="1" customHeight="1"/>
    <row r="43" spans="1:10" ht="26.25" customHeight="1"/>
  </sheetData>
  <mergeCells count="14">
    <mergeCell ref="A1:K1"/>
    <mergeCell ref="A2:J2"/>
    <mergeCell ref="A3:J3"/>
    <mergeCell ref="A4:J4"/>
    <mergeCell ref="A5:J5"/>
    <mergeCell ref="A39:J39"/>
    <mergeCell ref="A40:J40"/>
    <mergeCell ref="A7:A9"/>
    <mergeCell ref="H7:J8"/>
    <mergeCell ref="B7:D7"/>
    <mergeCell ref="E7:G7"/>
    <mergeCell ref="B8:D8"/>
    <mergeCell ref="E8:G8"/>
    <mergeCell ref="A38:J38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6"/>
  <sheetViews>
    <sheetView zoomScale="50" zoomScaleNormal="50" workbookViewId="0">
      <selection activeCell="AE16" sqref="AE16"/>
    </sheetView>
  </sheetViews>
  <sheetFormatPr defaultColWidth="9" defaultRowHeight="20.25"/>
  <cols>
    <col min="1" max="1" width="89.140625" style="77" customWidth="1"/>
    <col min="2" max="2" width="15.5703125" style="77" customWidth="1"/>
    <col min="3" max="3" width="12.85546875" style="77" customWidth="1"/>
    <col min="4" max="4" width="12.28515625" style="77" customWidth="1"/>
    <col min="5" max="5" width="12.85546875" style="77" customWidth="1"/>
    <col min="6" max="6" width="10.42578125" style="77" customWidth="1"/>
    <col min="7" max="7" width="11" style="77" customWidth="1"/>
    <col min="8" max="8" width="13.140625" style="77" customWidth="1"/>
    <col min="9" max="9" width="10.42578125" style="77" customWidth="1"/>
    <col min="10" max="10" width="12.28515625" style="77" customWidth="1"/>
    <col min="11" max="11" width="12.42578125" style="77" customWidth="1"/>
    <col min="12" max="12" width="11.85546875" style="77" customWidth="1"/>
    <col min="13" max="13" width="11.7109375" style="77" customWidth="1"/>
    <col min="14" max="14" width="15.140625" style="77" customWidth="1"/>
    <col min="15" max="15" width="11" style="77" customWidth="1"/>
    <col min="16" max="16" width="13.42578125" style="77" customWidth="1"/>
    <col min="17" max="256" width="9" style="77"/>
    <col min="257" max="257" width="88.85546875" style="77" customWidth="1"/>
    <col min="258" max="258" width="15.5703125" style="77" customWidth="1"/>
    <col min="259" max="259" width="12.85546875" style="77" customWidth="1"/>
    <col min="260" max="260" width="12.28515625" style="77" customWidth="1"/>
    <col min="261" max="261" width="10.28515625" style="77" customWidth="1"/>
    <col min="262" max="262" width="8.7109375" style="77" customWidth="1"/>
    <col min="263" max="263" width="11" style="77" customWidth="1"/>
    <col min="264" max="264" width="9.42578125" style="77" customWidth="1"/>
    <col min="265" max="265" width="10.42578125" style="77" customWidth="1"/>
    <col min="266" max="266" width="12.28515625" style="77" customWidth="1"/>
    <col min="267" max="268" width="9.5703125" style="77" customWidth="1"/>
    <col min="269" max="269" width="12" style="77" customWidth="1"/>
    <col min="270" max="270" width="12.5703125" style="77" customWidth="1"/>
    <col min="271" max="271" width="11" style="77" customWidth="1"/>
    <col min="272" max="272" width="10.85546875" style="77" customWidth="1"/>
    <col min="273" max="512" width="9" style="77"/>
    <col min="513" max="513" width="88.85546875" style="77" customWidth="1"/>
    <col min="514" max="514" width="15.5703125" style="77" customWidth="1"/>
    <col min="515" max="515" width="12.85546875" style="77" customWidth="1"/>
    <col min="516" max="516" width="12.28515625" style="77" customWidth="1"/>
    <col min="517" max="517" width="10.28515625" style="77" customWidth="1"/>
    <col min="518" max="518" width="8.7109375" style="77" customWidth="1"/>
    <col min="519" max="519" width="11" style="77" customWidth="1"/>
    <col min="520" max="520" width="9.42578125" style="77" customWidth="1"/>
    <col min="521" max="521" width="10.42578125" style="77" customWidth="1"/>
    <col min="522" max="522" width="12.28515625" style="77" customWidth="1"/>
    <col min="523" max="524" width="9.5703125" style="77" customWidth="1"/>
    <col min="525" max="525" width="12" style="77" customWidth="1"/>
    <col min="526" max="526" width="12.5703125" style="77" customWidth="1"/>
    <col min="527" max="527" width="11" style="77" customWidth="1"/>
    <col min="528" max="528" width="10.85546875" style="77" customWidth="1"/>
    <col min="529" max="768" width="9" style="77"/>
    <col min="769" max="769" width="88.85546875" style="77" customWidth="1"/>
    <col min="770" max="770" width="15.5703125" style="77" customWidth="1"/>
    <col min="771" max="771" width="12.85546875" style="77" customWidth="1"/>
    <col min="772" max="772" width="12.28515625" style="77" customWidth="1"/>
    <col min="773" max="773" width="10.28515625" style="77" customWidth="1"/>
    <col min="774" max="774" width="8.7109375" style="77" customWidth="1"/>
    <col min="775" max="775" width="11" style="77" customWidth="1"/>
    <col min="776" max="776" width="9.42578125" style="77" customWidth="1"/>
    <col min="777" max="777" width="10.42578125" style="77" customWidth="1"/>
    <col min="778" max="778" width="12.28515625" style="77" customWidth="1"/>
    <col min="779" max="780" width="9.5703125" style="77" customWidth="1"/>
    <col min="781" max="781" width="12" style="77" customWidth="1"/>
    <col min="782" max="782" width="12.5703125" style="77" customWidth="1"/>
    <col min="783" max="783" width="11" style="77" customWidth="1"/>
    <col min="784" max="784" width="10.85546875" style="77" customWidth="1"/>
    <col min="785" max="1024" width="9" style="77"/>
    <col min="1025" max="1025" width="88.85546875" style="77" customWidth="1"/>
    <col min="1026" max="1026" width="15.5703125" style="77" customWidth="1"/>
    <col min="1027" max="1027" width="12.85546875" style="77" customWidth="1"/>
    <col min="1028" max="1028" width="12.28515625" style="77" customWidth="1"/>
    <col min="1029" max="1029" width="10.28515625" style="77" customWidth="1"/>
    <col min="1030" max="1030" width="8.7109375" style="77" customWidth="1"/>
    <col min="1031" max="1031" width="11" style="77" customWidth="1"/>
    <col min="1032" max="1032" width="9.42578125" style="77" customWidth="1"/>
    <col min="1033" max="1033" width="10.42578125" style="77" customWidth="1"/>
    <col min="1034" max="1034" width="12.28515625" style="77" customWidth="1"/>
    <col min="1035" max="1036" width="9.5703125" style="77" customWidth="1"/>
    <col min="1037" max="1037" width="12" style="77" customWidth="1"/>
    <col min="1038" max="1038" width="12.5703125" style="77" customWidth="1"/>
    <col min="1039" max="1039" width="11" style="77" customWidth="1"/>
    <col min="1040" max="1040" width="10.85546875" style="77" customWidth="1"/>
    <col min="1041" max="1280" width="9" style="77"/>
    <col min="1281" max="1281" width="88.85546875" style="77" customWidth="1"/>
    <col min="1282" max="1282" width="15.5703125" style="77" customWidth="1"/>
    <col min="1283" max="1283" width="12.85546875" style="77" customWidth="1"/>
    <col min="1284" max="1284" width="12.28515625" style="77" customWidth="1"/>
    <col min="1285" max="1285" width="10.28515625" style="77" customWidth="1"/>
    <col min="1286" max="1286" width="8.7109375" style="77" customWidth="1"/>
    <col min="1287" max="1287" width="11" style="77" customWidth="1"/>
    <col min="1288" max="1288" width="9.42578125" style="77" customWidth="1"/>
    <col min="1289" max="1289" width="10.42578125" style="77" customWidth="1"/>
    <col min="1290" max="1290" width="12.28515625" style="77" customWidth="1"/>
    <col min="1291" max="1292" width="9.5703125" style="77" customWidth="1"/>
    <col min="1293" max="1293" width="12" style="77" customWidth="1"/>
    <col min="1294" max="1294" width="12.5703125" style="77" customWidth="1"/>
    <col min="1295" max="1295" width="11" style="77" customWidth="1"/>
    <col min="1296" max="1296" width="10.85546875" style="77" customWidth="1"/>
    <col min="1297" max="1536" width="9" style="77"/>
    <col min="1537" max="1537" width="88.85546875" style="77" customWidth="1"/>
    <col min="1538" max="1538" width="15.5703125" style="77" customWidth="1"/>
    <col min="1539" max="1539" width="12.85546875" style="77" customWidth="1"/>
    <col min="1540" max="1540" width="12.28515625" style="77" customWidth="1"/>
    <col min="1541" max="1541" width="10.28515625" style="77" customWidth="1"/>
    <col min="1542" max="1542" width="8.7109375" style="77" customWidth="1"/>
    <col min="1543" max="1543" width="11" style="77" customWidth="1"/>
    <col min="1544" max="1544" width="9.42578125" style="77" customWidth="1"/>
    <col min="1545" max="1545" width="10.42578125" style="77" customWidth="1"/>
    <col min="1546" max="1546" width="12.28515625" style="77" customWidth="1"/>
    <col min="1547" max="1548" width="9.5703125" style="77" customWidth="1"/>
    <col min="1549" max="1549" width="12" style="77" customWidth="1"/>
    <col min="1550" max="1550" width="12.5703125" style="77" customWidth="1"/>
    <col min="1551" max="1551" width="11" style="77" customWidth="1"/>
    <col min="1552" max="1552" width="10.85546875" style="77" customWidth="1"/>
    <col min="1553" max="1792" width="9" style="77"/>
    <col min="1793" max="1793" width="88.85546875" style="77" customWidth="1"/>
    <col min="1794" max="1794" width="15.5703125" style="77" customWidth="1"/>
    <col min="1795" max="1795" width="12.85546875" style="77" customWidth="1"/>
    <col min="1796" max="1796" width="12.28515625" style="77" customWidth="1"/>
    <col min="1797" max="1797" width="10.28515625" style="77" customWidth="1"/>
    <col min="1798" max="1798" width="8.7109375" style="77" customWidth="1"/>
    <col min="1799" max="1799" width="11" style="77" customWidth="1"/>
    <col min="1800" max="1800" width="9.42578125" style="77" customWidth="1"/>
    <col min="1801" max="1801" width="10.42578125" style="77" customWidth="1"/>
    <col min="1802" max="1802" width="12.28515625" style="77" customWidth="1"/>
    <col min="1803" max="1804" width="9.5703125" style="77" customWidth="1"/>
    <col min="1805" max="1805" width="12" style="77" customWidth="1"/>
    <col min="1806" max="1806" width="12.5703125" style="77" customWidth="1"/>
    <col min="1807" max="1807" width="11" style="77" customWidth="1"/>
    <col min="1808" max="1808" width="10.85546875" style="77" customWidth="1"/>
    <col min="1809" max="2048" width="9" style="77"/>
    <col min="2049" max="2049" width="88.85546875" style="77" customWidth="1"/>
    <col min="2050" max="2050" width="15.5703125" style="77" customWidth="1"/>
    <col min="2051" max="2051" width="12.85546875" style="77" customWidth="1"/>
    <col min="2052" max="2052" width="12.28515625" style="77" customWidth="1"/>
    <col min="2053" max="2053" width="10.28515625" style="77" customWidth="1"/>
    <col min="2054" max="2054" width="8.7109375" style="77" customWidth="1"/>
    <col min="2055" max="2055" width="11" style="77" customWidth="1"/>
    <col min="2056" max="2056" width="9.42578125" style="77" customWidth="1"/>
    <col min="2057" max="2057" width="10.42578125" style="77" customWidth="1"/>
    <col min="2058" max="2058" width="12.28515625" style="77" customWidth="1"/>
    <col min="2059" max="2060" width="9.5703125" style="77" customWidth="1"/>
    <col min="2061" max="2061" width="12" style="77" customWidth="1"/>
    <col min="2062" max="2062" width="12.5703125" style="77" customWidth="1"/>
    <col min="2063" max="2063" width="11" style="77" customWidth="1"/>
    <col min="2064" max="2064" width="10.85546875" style="77" customWidth="1"/>
    <col min="2065" max="2304" width="9" style="77"/>
    <col min="2305" max="2305" width="88.85546875" style="77" customWidth="1"/>
    <col min="2306" max="2306" width="15.5703125" style="77" customWidth="1"/>
    <col min="2307" max="2307" width="12.85546875" style="77" customWidth="1"/>
    <col min="2308" max="2308" width="12.28515625" style="77" customWidth="1"/>
    <col min="2309" max="2309" width="10.28515625" style="77" customWidth="1"/>
    <col min="2310" max="2310" width="8.7109375" style="77" customWidth="1"/>
    <col min="2311" max="2311" width="11" style="77" customWidth="1"/>
    <col min="2312" max="2312" width="9.42578125" style="77" customWidth="1"/>
    <col min="2313" max="2313" width="10.42578125" style="77" customWidth="1"/>
    <col min="2314" max="2314" width="12.28515625" style="77" customWidth="1"/>
    <col min="2315" max="2316" width="9.5703125" style="77" customWidth="1"/>
    <col min="2317" max="2317" width="12" style="77" customWidth="1"/>
    <col min="2318" max="2318" width="12.5703125" style="77" customWidth="1"/>
    <col min="2319" max="2319" width="11" style="77" customWidth="1"/>
    <col min="2320" max="2320" width="10.85546875" style="77" customWidth="1"/>
    <col min="2321" max="2560" width="9" style="77"/>
    <col min="2561" max="2561" width="88.85546875" style="77" customWidth="1"/>
    <col min="2562" max="2562" width="15.5703125" style="77" customWidth="1"/>
    <col min="2563" max="2563" width="12.85546875" style="77" customWidth="1"/>
    <col min="2564" max="2564" width="12.28515625" style="77" customWidth="1"/>
    <col min="2565" max="2565" width="10.28515625" style="77" customWidth="1"/>
    <col min="2566" max="2566" width="8.7109375" style="77" customWidth="1"/>
    <col min="2567" max="2567" width="11" style="77" customWidth="1"/>
    <col min="2568" max="2568" width="9.42578125" style="77" customWidth="1"/>
    <col min="2569" max="2569" width="10.42578125" style="77" customWidth="1"/>
    <col min="2570" max="2570" width="12.28515625" style="77" customWidth="1"/>
    <col min="2571" max="2572" width="9.5703125" style="77" customWidth="1"/>
    <col min="2573" max="2573" width="12" style="77" customWidth="1"/>
    <col min="2574" max="2574" width="12.5703125" style="77" customWidth="1"/>
    <col min="2575" max="2575" width="11" style="77" customWidth="1"/>
    <col min="2576" max="2576" width="10.85546875" style="77" customWidth="1"/>
    <col min="2577" max="2816" width="9" style="77"/>
    <col min="2817" max="2817" width="88.85546875" style="77" customWidth="1"/>
    <col min="2818" max="2818" width="15.5703125" style="77" customWidth="1"/>
    <col min="2819" max="2819" width="12.85546875" style="77" customWidth="1"/>
    <col min="2820" max="2820" width="12.28515625" style="77" customWidth="1"/>
    <col min="2821" max="2821" width="10.28515625" style="77" customWidth="1"/>
    <col min="2822" max="2822" width="8.7109375" style="77" customWidth="1"/>
    <col min="2823" max="2823" width="11" style="77" customWidth="1"/>
    <col min="2824" max="2824" width="9.42578125" style="77" customWidth="1"/>
    <col min="2825" max="2825" width="10.42578125" style="77" customWidth="1"/>
    <col min="2826" max="2826" width="12.28515625" style="77" customWidth="1"/>
    <col min="2827" max="2828" width="9.5703125" style="77" customWidth="1"/>
    <col min="2829" max="2829" width="12" style="77" customWidth="1"/>
    <col min="2830" max="2830" width="12.5703125" style="77" customWidth="1"/>
    <col min="2831" max="2831" width="11" style="77" customWidth="1"/>
    <col min="2832" max="2832" width="10.85546875" style="77" customWidth="1"/>
    <col min="2833" max="3072" width="9" style="77"/>
    <col min="3073" max="3073" width="88.85546875" style="77" customWidth="1"/>
    <col min="3074" max="3074" width="15.5703125" style="77" customWidth="1"/>
    <col min="3075" max="3075" width="12.85546875" style="77" customWidth="1"/>
    <col min="3076" max="3076" width="12.28515625" style="77" customWidth="1"/>
    <col min="3077" max="3077" width="10.28515625" style="77" customWidth="1"/>
    <col min="3078" max="3078" width="8.7109375" style="77" customWidth="1"/>
    <col min="3079" max="3079" width="11" style="77" customWidth="1"/>
    <col min="3080" max="3080" width="9.42578125" style="77" customWidth="1"/>
    <col min="3081" max="3081" width="10.42578125" style="77" customWidth="1"/>
    <col min="3082" max="3082" width="12.28515625" style="77" customWidth="1"/>
    <col min="3083" max="3084" width="9.5703125" style="77" customWidth="1"/>
    <col min="3085" max="3085" width="12" style="77" customWidth="1"/>
    <col min="3086" max="3086" width="12.5703125" style="77" customWidth="1"/>
    <col min="3087" max="3087" width="11" style="77" customWidth="1"/>
    <col min="3088" max="3088" width="10.85546875" style="77" customWidth="1"/>
    <col min="3089" max="3328" width="9" style="77"/>
    <col min="3329" max="3329" width="88.85546875" style="77" customWidth="1"/>
    <col min="3330" max="3330" width="15.5703125" style="77" customWidth="1"/>
    <col min="3331" max="3331" width="12.85546875" style="77" customWidth="1"/>
    <col min="3332" max="3332" width="12.28515625" style="77" customWidth="1"/>
    <col min="3333" max="3333" width="10.28515625" style="77" customWidth="1"/>
    <col min="3334" max="3334" width="8.7109375" style="77" customWidth="1"/>
    <col min="3335" max="3335" width="11" style="77" customWidth="1"/>
    <col min="3336" max="3336" width="9.42578125" style="77" customWidth="1"/>
    <col min="3337" max="3337" width="10.42578125" style="77" customWidth="1"/>
    <col min="3338" max="3338" width="12.28515625" style="77" customWidth="1"/>
    <col min="3339" max="3340" width="9.5703125" style="77" customWidth="1"/>
    <col min="3341" max="3341" width="12" style="77" customWidth="1"/>
    <col min="3342" max="3342" width="12.5703125" style="77" customWidth="1"/>
    <col min="3343" max="3343" width="11" style="77" customWidth="1"/>
    <col min="3344" max="3344" width="10.85546875" style="77" customWidth="1"/>
    <col min="3345" max="3584" width="9" style="77"/>
    <col min="3585" max="3585" width="88.85546875" style="77" customWidth="1"/>
    <col min="3586" max="3586" width="15.5703125" style="77" customWidth="1"/>
    <col min="3587" max="3587" width="12.85546875" style="77" customWidth="1"/>
    <col min="3588" max="3588" width="12.28515625" style="77" customWidth="1"/>
    <col min="3589" max="3589" width="10.28515625" style="77" customWidth="1"/>
    <col min="3590" max="3590" width="8.7109375" style="77" customWidth="1"/>
    <col min="3591" max="3591" width="11" style="77" customWidth="1"/>
    <col min="3592" max="3592" width="9.42578125" style="77" customWidth="1"/>
    <col min="3593" max="3593" width="10.42578125" style="77" customWidth="1"/>
    <col min="3594" max="3594" width="12.28515625" style="77" customWidth="1"/>
    <col min="3595" max="3596" width="9.5703125" style="77" customWidth="1"/>
    <col min="3597" max="3597" width="12" style="77" customWidth="1"/>
    <col min="3598" max="3598" width="12.5703125" style="77" customWidth="1"/>
    <col min="3599" max="3599" width="11" style="77" customWidth="1"/>
    <col min="3600" max="3600" width="10.85546875" style="77" customWidth="1"/>
    <col min="3601" max="3840" width="9" style="77"/>
    <col min="3841" max="3841" width="88.85546875" style="77" customWidth="1"/>
    <col min="3842" max="3842" width="15.5703125" style="77" customWidth="1"/>
    <col min="3843" max="3843" width="12.85546875" style="77" customWidth="1"/>
    <col min="3844" max="3844" width="12.28515625" style="77" customWidth="1"/>
    <col min="3845" max="3845" width="10.28515625" style="77" customWidth="1"/>
    <col min="3846" max="3846" width="8.7109375" style="77" customWidth="1"/>
    <col min="3847" max="3847" width="11" style="77" customWidth="1"/>
    <col min="3848" max="3848" width="9.42578125" style="77" customWidth="1"/>
    <col min="3849" max="3849" width="10.42578125" style="77" customWidth="1"/>
    <col min="3850" max="3850" width="12.28515625" style="77" customWidth="1"/>
    <col min="3851" max="3852" width="9.5703125" style="77" customWidth="1"/>
    <col min="3853" max="3853" width="12" style="77" customWidth="1"/>
    <col min="3854" max="3854" width="12.5703125" style="77" customWidth="1"/>
    <col min="3855" max="3855" width="11" style="77" customWidth="1"/>
    <col min="3856" max="3856" width="10.85546875" style="77" customWidth="1"/>
    <col min="3857" max="4096" width="9" style="77"/>
    <col min="4097" max="4097" width="88.85546875" style="77" customWidth="1"/>
    <col min="4098" max="4098" width="15.5703125" style="77" customWidth="1"/>
    <col min="4099" max="4099" width="12.85546875" style="77" customWidth="1"/>
    <col min="4100" max="4100" width="12.28515625" style="77" customWidth="1"/>
    <col min="4101" max="4101" width="10.28515625" style="77" customWidth="1"/>
    <col min="4102" max="4102" width="8.7109375" style="77" customWidth="1"/>
    <col min="4103" max="4103" width="11" style="77" customWidth="1"/>
    <col min="4104" max="4104" width="9.42578125" style="77" customWidth="1"/>
    <col min="4105" max="4105" width="10.42578125" style="77" customWidth="1"/>
    <col min="4106" max="4106" width="12.28515625" style="77" customWidth="1"/>
    <col min="4107" max="4108" width="9.5703125" style="77" customWidth="1"/>
    <col min="4109" max="4109" width="12" style="77" customWidth="1"/>
    <col min="4110" max="4110" width="12.5703125" style="77" customWidth="1"/>
    <col min="4111" max="4111" width="11" style="77" customWidth="1"/>
    <col min="4112" max="4112" width="10.85546875" style="77" customWidth="1"/>
    <col min="4113" max="4352" width="9" style="77"/>
    <col min="4353" max="4353" width="88.85546875" style="77" customWidth="1"/>
    <col min="4354" max="4354" width="15.5703125" style="77" customWidth="1"/>
    <col min="4355" max="4355" width="12.85546875" style="77" customWidth="1"/>
    <col min="4356" max="4356" width="12.28515625" style="77" customWidth="1"/>
    <col min="4357" max="4357" width="10.28515625" style="77" customWidth="1"/>
    <col min="4358" max="4358" width="8.7109375" style="77" customWidth="1"/>
    <col min="4359" max="4359" width="11" style="77" customWidth="1"/>
    <col min="4360" max="4360" width="9.42578125" style="77" customWidth="1"/>
    <col min="4361" max="4361" width="10.42578125" style="77" customWidth="1"/>
    <col min="4362" max="4362" width="12.28515625" style="77" customWidth="1"/>
    <col min="4363" max="4364" width="9.5703125" style="77" customWidth="1"/>
    <col min="4365" max="4365" width="12" style="77" customWidth="1"/>
    <col min="4366" max="4366" width="12.5703125" style="77" customWidth="1"/>
    <col min="4367" max="4367" width="11" style="77" customWidth="1"/>
    <col min="4368" max="4368" width="10.85546875" style="77" customWidth="1"/>
    <col min="4369" max="4608" width="9" style="77"/>
    <col min="4609" max="4609" width="88.85546875" style="77" customWidth="1"/>
    <col min="4610" max="4610" width="15.5703125" style="77" customWidth="1"/>
    <col min="4611" max="4611" width="12.85546875" style="77" customWidth="1"/>
    <col min="4612" max="4612" width="12.28515625" style="77" customWidth="1"/>
    <col min="4613" max="4613" width="10.28515625" style="77" customWidth="1"/>
    <col min="4614" max="4614" width="8.7109375" style="77" customWidth="1"/>
    <col min="4615" max="4615" width="11" style="77" customWidth="1"/>
    <col min="4616" max="4616" width="9.42578125" style="77" customWidth="1"/>
    <col min="4617" max="4617" width="10.42578125" style="77" customWidth="1"/>
    <col min="4618" max="4618" width="12.28515625" style="77" customWidth="1"/>
    <col min="4619" max="4620" width="9.5703125" style="77" customWidth="1"/>
    <col min="4621" max="4621" width="12" style="77" customWidth="1"/>
    <col min="4622" max="4622" width="12.5703125" style="77" customWidth="1"/>
    <col min="4623" max="4623" width="11" style="77" customWidth="1"/>
    <col min="4624" max="4624" width="10.85546875" style="77" customWidth="1"/>
    <col min="4625" max="4864" width="9" style="77"/>
    <col min="4865" max="4865" width="88.85546875" style="77" customWidth="1"/>
    <col min="4866" max="4866" width="15.5703125" style="77" customWidth="1"/>
    <col min="4867" max="4867" width="12.85546875" style="77" customWidth="1"/>
    <col min="4868" max="4868" width="12.28515625" style="77" customWidth="1"/>
    <col min="4869" max="4869" width="10.28515625" style="77" customWidth="1"/>
    <col min="4870" max="4870" width="8.7109375" style="77" customWidth="1"/>
    <col min="4871" max="4871" width="11" style="77" customWidth="1"/>
    <col min="4872" max="4872" width="9.42578125" style="77" customWidth="1"/>
    <col min="4873" max="4873" width="10.42578125" style="77" customWidth="1"/>
    <col min="4874" max="4874" width="12.28515625" style="77" customWidth="1"/>
    <col min="4875" max="4876" width="9.5703125" style="77" customWidth="1"/>
    <col min="4877" max="4877" width="12" style="77" customWidth="1"/>
    <col min="4878" max="4878" width="12.5703125" style="77" customWidth="1"/>
    <col min="4879" max="4879" width="11" style="77" customWidth="1"/>
    <col min="4880" max="4880" width="10.85546875" style="77" customWidth="1"/>
    <col min="4881" max="5120" width="9" style="77"/>
    <col min="5121" max="5121" width="88.85546875" style="77" customWidth="1"/>
    <col min="5122" max="5122" width="15.5703125" style="77" customWidth="1"/>
    <col min="5123" max="5123" width="12.85546875" style="77" customWidth="1"/>
    <col min="5124" max="5124" width="12.28515625" style="77" customWidth="1"/>
    <col min="5125" max="5125" width="10.28515625" style="77" customWidth="1"/>
    <col min="5126" max="5126" width="8.7109375" style="77" customWidth="1"/>
    <col min="5127" max="5127" width="11" style="77" customWidth="1"/>
    <col min="5128" max="5128" width="9.42578125" style="77" customWidth="1"/>
    <col min="5129" max="5129" width="10.42578125" style="77" customWidth="1"/>
    <col min="5130" max="5130" width="12.28515625" style="77" customWidth="1"/>
    <col min="5131" max="5132" width="9.5703125" style="77" customWidth="1"/>
    <col min="5133" max="5133" width="12" style="77" customWidth="1"/>
    <col min="5134" max="5134" width="12.5703125" style="77" customWidth="1"/>
    <col min="5135" max="5135" width="11" style="77" customWidth="1"/>
    <col min="5136" max="5136" width="10.85546875" style="77" customWidth="1"/>
    <col min="5137" max="5376" width="9" style="77"/>
    <col min="5377" max="5377" width="88.85546875" style="77" customWidth="1"/>
    <col min="5378" max="5378" width="15.5703125" style="77" customWidth="1"/>
    <col min="5379" max="5379" width="12.85546875" style="77" customWidth="1"/>
    <col min="5380" max="5380" width="12.28515625" style="77" customWidth="1"/>
    <col min="5381" max="5381" width="10.28515625" style="77" customWidth="1"/>
    <col min="5382" max="5382" width="8.7109375" style="77" customWidth="1"/>
    <col min="5383" max="5383" width="11" style="77" customWidth="1"/>
    <col min="5384" max="5384" width="9.42578125" style="77" customWidth="1"/>
    <col min="5385" max="5385" width="10.42578125" style="77" customWidth="1"/>
    <col min="5386" max="5386" width="12.28515625" style="77" customWidth="1"/>
    <col min="5387" max="5388" width="9.5703125" style="77" customWidth="1"/>
    <col min="5389" max="5389" width="12" style="77" customWidth="1"/>
    <col min="5390" max="5390" width="12.5703125" style="77" customWidth="1"/>
    <col min="5391" max="5391" width="11" style="77" customWidth="1"/>
    <col min="5392" max="5392" width="10.85546875" style="77" customWidth="1"/>
    <col min="5393" max="5632" width="9" style="77"/>
    <col min="5633" max="5633" width="88.85546875" style="77" customWidth="1"/>
    <col min="5634" max="5634" width="15.5703125" style="77" customWidth="1"/>
    <col min="5635" max="5635" width="12.85546875" style="77" customWidth="1"/>
    <col min="5636" max="5636" width="12.28515625" style="77" customWidth="1"/>
    <col min="5637" max="5637" width="10.28515625" style="77" customWidth="1"/>
    <col min="5638" max="5638" width="8.7109375" style="77" customWidth="1"/>
    <col min="5639" max="5639" width="11" style="77" customWidth="1"/>
    <col min="5640" max="5640" width="9.42578125" style="77" customWidth="1"/>
    <col min="5641" max="5641" width="10.42578125" style="77" customWidth="1"/>
    <col min="5642" max="5642" width="12.28515625" style="77" customWidth="1"/>
    <col min="5643" max="5644" width="9.5703125" style="77" customWidth="1"/>
    <col min="5645" max="5645" width="12" style="77" customWidth="1"/>
    <col min="5646" max="5646" width="12.5703125" style="77" customWidth="1"/>
    <col min="5647" max="5647" width="11" style="77" customWidth="1"/>
    <col min="5648" max="5648" width="10.85546875" style="77" customWidth="1"/>
    <col min="5649" max="5888" width="9" style="77"/>
    <col min="5889" max="5889" width="88.85546875" style="77" customWidth="1"/>
    <col min="5890" max="5890" width="15.5703125" style="77" customWidth="1"/>
    <col min="5891" max="5891" width="12.85546875" style="77" customWidth="1"/>
    <col min="5892" max="5892" width="12.28515625" style="77" customWidth="1"/>
    <col min="5893" max="5893" width="10.28515625" style="77" customWidth="1"/>
    <col min="5894" max="5894" width="8.7109375" style="77" customWidth="1"/>
    <col min="5895" max="5895" width="11" style="77" customWidth="1"/>
    <col min="5896" max="5896" width="9.42578125" style="77" customWidth="1"/>
    <col min="5897" max="5897" width="10.42578125" style="77" customWidth="1"/>
    <col min="5898" max="5898" width="12.28515625" style="77" customWidth="1"/>
    <col min="5899" max="5900" width="9.5703125" style="77" customWidth="1"/>
    <col min="5901" max="5901" width="12" style="77" customWidth="1"/>
    <col min="5902" max="5902" width="12.5703125" style="77" customWidth="1"/>
    <col min="5903" max="5903" width="11" style="77" customWidth="1"/>
    <col min="5904" max="5904" width="10.85546875" style="77" customWidth="1"/>
    <col min="5905" max="6144" width="9" style="77"/>
    <col min="6145" max="6145" width="88.85546875" style="77" customWidth="1"/>
    <col min="6146" max="6146" width="15.5703125" style="77" customWidth="1"/>
    <col min="6147" max="6147" width="12.85546875" style="77" customWidth="1"/>
    <col min="6148" max="6148" width="12.28515625" style="77" customWidth="1"/>
    <col min="6149" max="6149" width="10.28515625" style="77" customWidth="1"/>
    <col min="6150" max="6150" width="8.7109375" style="77" customWidth="1"/>
    <col min="6151" max="6151" width="11" style="77" customWidth="1"/>
    <col min="6152" max="6152" width="9.42578125" style="77" customWidth="1"/>
    <col min="6153" max="6153" width="10.42578125" style="77" customWidth="1"/>
    <col min="6154" max="6154" width="12.28515625" style="77" customWidth="1"/>
    <col min="6155" max="6156" width="9.5703125" style="77" customWidth="1"/>
    <col min="6157" max="6157" width="12" style="77" customWidth="1"/>
    <col min="6158" max="6158" width="12.5703125" style="77" customWidth="1"/>
    <col min="6159" max="6159" width="11" style="77" customWidth="1"/>
    <col min="6160" max="6160" width="10.85546875" style="77" customWidth="1"/>
    <col min="6161" max="6400" width="9" style="77"/>
    <col min="6401" max="6401" width="88.85546875" style="77" customWidth="1"/>
    <col min="6402" max="6402" width="15.5703125" style="77" customWidth="1"/>
    <col min="6403" max="6403" width="12.85546875" style="77" customWidth="1"/>
    <col min="6404" max="6404" width="12.28515625" style="77" customWidth="1"/>
    <col min="6405" max="6405" width="10.28515625" style="77" customWidth="1"/>
    <col min="6406" max="6406" width="8.7109375" style="77" customWidth="1"/>
    <col min="6407" max="6407" width="11" style="77" customWidth="1"/>
    <col min="6408" max="6408" width="9.42578125" style="77" customWidth="1"/>
    <col min="6409" max="6409" width="10.42578125" style="77" customWidth="1"/>
    <col min="6410" max="6410" width="12.28515625" style="77" customWidth="1"/>
    <col min="6411" max="6412" width="9.5703125" style="77" customWidth="1"/>
    <col min="6413" max="6413" width="12" style="77" customWidth="1"/>
    <col min="6414" max="6414" width="12.5703125" style="77" customWidth="1"/>
    <col min="6415" max="6415" width="11" style="77" customWidth="1"/>
    <col min="6416" max="6416" width="10.85546875" style="77" customWidth="1"/>
    <col min="6417" max="6656" width="9" style="77"/>
    <col min="6657" max="6657" width="88.85546875" style="77" customWidth="1"/>
    <col min="6658" max="6658" width="15.5703125" style="77" customWidth="1"/>
    <col min="6659" max="6659" width="12.85546875" style="77" customWidth="1"/>
    <col min="6660" max="6660" width="12.28515625" style="77" customWidth="1"/>
    <col min="6661" max="6661" width="10.28515625" style="77" customWidth="1"/>
    <col min="6662" max="6662" width="8.7109375" style="77" customWidth="1"/>
    <col min="6663" max="6663" width="11" style="77" customWidth="1"/>
    <col min="6664" max="6664" width="9.42578125" style="77" customWidth="1"/>
    <col min="6665" max="6665" width="10.42578125" style="77" customWidth="1"/>
    <col min="6666" max="6666" width="12.28515625" style="77" customWidth="1"/>
    <col min="6667" max="6668" width="9.5703125" style="77" customWidth="1"/>
    <col min="6669" max="6669" width="12" style="77" customWidth="1"/>
    <col min="6670" max="6670" width="12.5703125" style="77" customWidth="1"/>
    <col min="6671" max="6671" width="11" style="77" customWidth="1"/>
    <col min="6672" max="6672" width="10.85546875" style="77" customWidth="1"/>
    <col min="6673" max="6912" width="9" style="77"/>
    <col min="6913" max="6913" width="88.85546875" style="77" customWidth="1"/>
    <col min="6914" max="6914" width="15.5703125" style="77" customWidth="1"/>
    <col min="6915" max="6915" width="12.85546875" style="77" customWidth="1"/>
    <col min="6916" max="6916" width="12.28515625" style="77" customWidth="1"/>
    <col min="6917" max="6917" width="10.28515625" style="77" customWidth="1"/>
    <col min="6918" max="6918" width="8.7109375" style="77" customWidth="1"/>
    <col min="6919" max="6919" width="11" style="77" customWidth="1"/>
    <col min="6920" max="6920" width="9.42578125" style="77" customWidth="1"/>
    <col min="6921" max="6921" width="10.42578125" style="77" customWidth="1"/>
    <col min="6922" max="6922" width="12.28515625" style="77" customWidth="1"/>
    <col min="6923" max="6924" width="9.5703125" style="77" customWidth="1"/>
    <col min="6925" max="6925" width="12" style="77" customWidth="1"/>
    <col min="6926" max="6926" width="12.5703125" style="77" customWidth="1"/>
    <col min="6927" max="6927" width="11" style="77" customWidth="1"/>
    <col min="6928" max="6928" width="10.85546875" style="77" customWidth="1"/>
    <col min="6929" max="7168" width="9" style="77"/>
    <col min="7169" max="7169" width="88.85546875" style="77" customWidth="1"/>
    <col min="7170" max="7170" width="15.5703125" style="77" customWidth="1"/>
    <col min="7171" max="7171" width="12.85546875" style="77" customWidth="1"/>
    <col min="7172" max="7172" width="12.28515625" style="77" customWidth="1"/>
    <col min="7173" max="7173" width="10.28515625" style="77" customWidth="1"/>
    <col min="7174" max="7174" width="8.7109375" style="77" customWidth="1"/>
    <col min="7175" max="7175" width="11" style="77" customWidth="1"/>
    <col min="7176" max="7176" width="9.42578125" style="77" customWidth="1"/>
    <col min="7177" max="7177" width="10.42578125" style="77" customWidth="1"/>
    <col min="7178" max="7178" width="12.28515625" style="77" customWidth="1"/>
    <col min="7179" max="7180" width="9.5703125" style="77" customWidth="1"/>
    <col min="7181" max="7181" width="12" style="77" customWidth="1"/>
    <col min="7182" max="7182" width="12.5703125" style="77" customWidth="1"/>
    <col min="7183" max="7183" width="11" style="77" customWidth="1"/>
    <col min="7184" max="7184" width="10.85546875" style="77" customWidth="1"/>
    <col min="7185" max="7424" width="9" style="77"/>
    <col min="7425" max="7425" width="88.85546875" style="77" customWidth="1"/>
    <col min="7426" max="7426" width="15.5703125" style="77" customWidth="1"/>
    <col min="7427" max="7427" width="12.85546875" style="77" customWidth="1"/>
    <col min="7428" max="7428" width="12.28515625" style="77" customWidth="1"/>
    <col min="7429" max="7429" width="10.28515625" style="77" customWidth="1"/>
    <col min="7430" max="7430" width="8.7109375" style="77" customWidth="1"/>
    <col min="7431" max="7431" width="11" style="77" customWidth="1"/>
    <col min="7432" max="7432" width="9.42578125" style="77" customWidth="1"/>
    <col min="7433" max="7433" width="10.42578125" style="77" customWidth="1"/>
    <col min="7434" max="7434" width="12.28515625" style="77" customWidth="1"/>
    <col min="7435" max="7436" width="9.5703125" style="77" customWidth="1"/>
    <col min="7437" max="7437" width="12" style="77" customWidth="1"/>
    <col min="7438" max="7438" width="12.5703125" style="77" customWidth="1"/>
    <col min="7439" max="7439" width="11" style="77" customWidth="1"/>
    <col min="7440" max="7440" width="10.85546875" style="77" customWidth="1"/>
    <col min="7441" max="7680" width="9" style="77"/>
    <col min="7681" max="7681" width="88.85546875" style="77" customWidth="1"/>
    <col min="7682" max="7682" width="15.5703125" style="77" customWidth="1"/>
    <col min="7683" max="7683" width="12.85546875" style="77" customWidth="1"/>
    <col min="7684" max="7684" width="12.28515625" style="77" customWidth="1"/>
    <col min="7685" max="7685" width="10.28515625" style="77" customWidth="1"/>
    <col min="7686" max="7686" width="8.7109375" style="77" customWidth="1"/>
    <col min="7687" max="7687" width="11" style="77" customWidth="1"/>
    <col min="7688" max="7688" width="9.42578125" style="77" customWidth="1"/>
    <col min="7689" max="7689" width="10.42578125" style="77" customWidth="1"/>
    <col min="7690" max="7690" width="12.28515625" style="77" customWidth="1"/>
    <col min="7691" max="7692" width="9.5703125" style="77" customWidth="1"/>
    <col min="7693" max="7693" width="12" style="77" customWidth="1"/>
    <col min="7694" max="7694" width="12.5703125" style="77" customWidth="1"/>
    <col min="7695" max="7695" width="11" style="77" customWidth="1"/>
    <col min="7696" max="7696" width="10.85546875" style="77" customWidth="1"/>
    <col min="7697" max="7936" width="9" style="77"/>
    <col min="7937" max="7937" width="88.85546875" style="77" customWidth="1"/>
    <col min="7938" max="7938" width="15.5703125" style="77" customWidth="1"/>
    <col min="7939" max="7939" width="12.85546875" style="77" customWidth="1"/>
    <col min="7940" max="7940" width="12.28515625" style="77" customWidth="1"/>
    <col min="7941" max="7941" width="10.28515625" style="77" customWidth="1"/>
    <col min="7942" max="7942" width="8.7109375" style="77" customWidth="1"/>
    <col min="7943" max="7943" width="11" style="77" customWidth="1"/>
    <col min="7944" max="7944" width="9.42578125" style="77" customWidth="1"/>
    <col min="7945" max="7945" width="10.42578125" style="77" customWidth="1"/>
    <col min="7946" max="7946" width="12.28515625" style="77" customWidth="1"/>
    <col min="7947" max="7948" width="9.5703125" style="77" customWidth="1"/>
    <col min="7949" max="7949" width="12" style="77" customWidth="1"/>
    <col min="7950" max="7950" width="12.5703125" style="77" customWidth="1"/>
    <col min="7951" max="7951" width="11" style="77" customWidth="1"/>
    <col min="7952" max="7952" width="10.85546875" style="77" customWidth="1"/>
    <col min="7953" max="8192" width="9" style="77"/>
    <col min="8193" max="8193" width="88.85546875" style="77" customWidth="1"/>
    <col min="8194" max="8194" width="15.5703125" style="77" customWidth="1"/>
    <col min="8195" max="8195" width="12.85546875" style="77" customWidth="1"/>
    <col min="8196" max="8196" width="12.28515625" style="77" customWidth="1"/>
    <col min="8197" max="8197" width="10.28515625" style="77" customWidth="1"/>
    <col min="8198" max="8198" width="8.7109375" style="77" customWidth="1"/>
    <col min="8199" max="8199" width="11" style="77" customWidth="1"/>
    <col min="8200" max="8200" width="9.42578125" style="77" customWidth="1"/>
    <col min="8201" max="8201" width="10.42578125" style="77" customWidth="1"/>
    <col min="8202" max="8202" width="12.28515625" style="77" customWidth="1"/>
    <col min="8203" max="8204" width="9.5703125" style="77" customWidth="1"/>
    <col min="8205" max="8205" width="12" style="77" customWidth="1"/>
    <col min="8206" max="8206" width="12.5703125" style="77" customWidth="1"/>
    <col min="8207" max="8207" width="11" style="77" customWidth="1"/>
    <col min="8208" max="8208" width="10.85546875" style="77" customWidth="1"/>
    <col min="8209" max="8448" width="9" style="77"/>
    <col min="8449" max="8449" width="88.85546875" style="77" customWidth="1"/>
    <col min="8450" max="8450" width="15.5703125" style="77" customWidth="1"/>
    <col min="8451" max="8451" width="12.85546875" style="77" customWidth="1"/>
    <col min="8452" max="8452" width="12.28515625" style="77" customWidth="1"/>
    <col min="8453" max="8453" width="10.28515625" style="77" customWidth="1"/>
    <col min="8454" max="8454" width="8.7109375" style="77" customWidth="1"/>
    <col min="8455" max="8455" width="11" style="77" customWidth="1"/>
    <col min="8456" max="8456" width="9.42578125" style="77" customWidth="1"/>
    <col min="8457" max="8457" width="10.42578125" style="77" customWidth="1"/>
    <col min="8458" max="8458" width="12.28515625" style="77" customWidth="1"/>
    <col min="8459" max="8460" width="9.5703125" style="77" customWidth="1"/>
    <col min="8461" max="8461" width="12" style="77" customWidth="1"/>
    <col min="8462" max="8462" width="12.5703125" style="77" customWidth="1"/>
    <col min="8463" max="8463" width="11" style="77" customWidth="1"/>
    <col min="8464" max="8464" width="10.85546875" style="77" customWidth="1"/>
    <col min="8465" max="8704" width="9" style="77"/>
    <col min="8705" max="8705" width="88.85546875" style="77" customWidth="1"/>
    <col min="8706" max="8706" width="15.5703125" style="77" customWidth="1"/>
    <col min="8707" max="8707" width="12.85546875" style="77" customWidth="1"/>
    <col min="8708" max="8708" width="12.28515625" style="77" customWidth="1"/>
    <col min="8709" max="8709" width="10.28515625" style="77" customWidth="1"/>
    <col min="8710" max="8710" width="8.7109375" style="77" customWidth="1"/>
    <col min="8711" max="8711" width="11" style="77" customWidth="1"/>
    <col min="8712" max="8712" width="9.42578125" style="77" customWidth="1"/>
    <col min="8713" max="8713" width="10.42578125" style="77" customWidth="1"/>
    <col min="8714" max="8714" width="12.28515625" style="77" customWidth="1"/>
    <col min="8715" max="8716" width="9.5703125" style="77" customWidth="1"/>
    <col min="8717" max="8717" width="12" style="77" customWidth="1"/>
    <col min="8718" max="8718" width="12.5703125" style="77" customWidth="1"/>
    <col min="8719" max="8719" width="11" style="77" customWidth="1"/>
    <col min="8720" max="8720" width="10.85546875" style="77" customWidth="1"/>
    <col min="8721" max="8960" width="9" style="77"/>
    <col min="8961" max="8961" width="88.85546875" style="77" customWidth="1"/>
    <col min="8962" max="8962" width="15.5703125" style="77" customWidth="1"/>
    <col min="8963" max="8963" width="12.85546875" style="77" customWidth="1"/>
    <col min="8964" max="8964" width="12.28515625" style="77" customWidth="1"/>
    <col min="8965" max="8965" width="10.28515625" style="77" customWidth="1"/>
    <col min="8966" max="8966" width="8.7109375" style="77" customWidth="1"/>
    <col min="8967" max="8967" width="11" style="77" customWidth="1"/>
    <col min="8968" max="8968" width="9.42578125" style="77" customWidth="1"/>
    <col min="8969" max="8969" width="10.42578125" style="77" customWidth="1"/>
    <col min="8970" max="8970" width="12.28515625" style="77" customWidth="1"/>
    <col min="8971" max="8972" width="9.5703125" style="77" customWidth="1"/>
    <col min="8973" max="8973" width="12" style="77" customWidth="1"/>
    <col min="8974" max="8974" width="12.5703125" style="77" customWidth="1"/>
    <col min="8975" max="8975" width="11" style="77" customWidth="1"/>
    <col min="8976" max="8976" width="10.85546875" style="77" customWidth="1"/>
    <col min="8977" max="9216" width="9" style="77"/>
    <col min="9217" max="9217" width="88.85546875" style="77" customWidth="1"/>
    <col min="9218" max="9218" width="15.5703125" style="77" customWidth="1"/>
    <col min="9219" max="9219" width="12.85546875" style="77" customWidth="1"/>
    <col min="9220" max="9220" width="12.28515625" style="77" customWidth="1"/>
    <col min="9221" max="9221" width="10.28515625" style="77" customWidth="1"/>
    <col min="9222" max="9222" width="8.7109375" style="77" customWidth="1"/>
    <col min="9223" max="9223" width="11" style="77" customWidth="1"/>
    <col min="9224" max="9224" width="9.42578125" style="77" customWidth="1"/>
    <col min="9225" max="9225" width="10.42578125" style="77" customWidth="1"/>
    <col min="9226" max="9226" width="12.28515625" style="77" customWidth="1"/>
    <col min="9227" max="9228" width="9.5703125" style="77" customWidth="1"/>
    <col min="9229" max="9229" width="12" style="77" customWidth="1"/>
    <col min="9230" max="9230" width="12.5703125" style="77" customWidth="1"/>
    <col min="9231" max="9231" width="11" style="77" customWidth="1"/>
    <col min="9232" max="9232" width="10.85546875" style="77" customWidth="1"/>
    <col min="9233" max="9472" width="9" style="77"/>
    <col min="9473" max="9473" width="88.85546875" style="77" customWidth="1"/>
    <col min="9474" max="9474" width="15.5703125" style="77" customWidth="1"/>
    <col min="9475" max="9475" width="12.85546875" style="77" customWidth="1"/>
    <col min="9476" max="9476" width="12.28515625" style="77" customWidth="1"/>
    <col min="9477" max="9477" width="10.28515625" style="77" customWidth="1"/>
    <col min="9478" max="9478" width="8.7109375" style="77" customWidth="1"/>
    <col min="9479" max="9479" width="11" style="77" customWidth="1"/>
    <col min="9480" max="9480" width="9.42578125" style="77" customWidth="1"/>
    <col min="9481" max="9481" width="10.42578125" style="77" customWidth="1"/>
    <col min="9482" max="9482" width="12.28515625" style="77" customWidth="1"/>
    <col min="9483" max="9484" width="9.5703125" style="77" customWidth="1"/>
    <col min="9485" max="9485" width="12" style="77" customWidth="1"/>
    <col min="9486" max="9486" width="12.5703125" style="77" customWidth="1"/>
    <col min="9487" max="9487" width="11" style="77" customWidth="1"/>
    <col min="9488" max="9488" width="10.85546875" style="77" customWidth="1"/>
    <col min="9489" max="9728" width="9" style="77"/>
    <col min="9729" max="9729" width="88.85546875" style="77" customWidth="1"/>
    <col min="9730" max="9730" width="15.5703125" style="77" customWidth="1"/>
    <col min="9731" max="9731" width="12.85546875" style="77" customWidth="1"/>
    <col min="9732" max="9732" width="12.28515625" style="77" customWidth="1"/>
    <col min="9733" max="9733" width="10.28515625" style="77" customWidth="1"/>
    <col min="9734" max="9734" width="8.7109375" style="77" customWidth="1"/>
    <col min="9735" max="9735" width="11" style="77" customWidth="1"/>
    <col min="9736" max="9736" width="9.42578125" style="77" customWidth="1"/>
    <col min="9737" max="9737" width="10.42578125" style="77" customWidth="1"/>
    <col min="9738" max="9738" width="12.28515625" style="77" customWidth="1"/>
    <col min="9739" max="9740" width="9.5703125" style="77" customWidth="1"/>
    <col min="9741" max="9741" width="12" style="77" customWidth="1"/>
    <col min="9742" max="9742" width="12.5703125" style="77" customWidth="1"/>
    <col min="9743" max="9743" width="11" style="77" customWidth="1"/>
    <col min="9744" max="9744" width="10.85546875" style="77" customWidth="1"/>
    <col min="9745" max="9984" width="9" style="77"/>
    <col min="9985" max="9985" width="88.85546875" style="77" customWidth="1"/>
    <col min="9986" max="9986" width="15.5703125" style="77" customWidth="1"/>
    <col min="9987" max="9987" width="12.85546875" style="77" customWidth="1"/>
    <col min="9988" max="9988" width="12.28515625" style="77" customWidth="1"/>
    <col min="9989" max="9989" width="10.28515625" style="77" customWidth="1"/>
    <col min="9990" max="9990" width="8.7109375" style="77" customWidth="1"/>
    <col min="9991" max="9991" width="11" style="77" customWidth="1"/>
    <col min="9992" max="9992" width="9.42578125" style="77" customWidth="1"/>
    <col min="9993" max="9993" width="10.42578125" style="77" customWidth="1"/>
    <col min="9994" max="9994" width="12.28515625" style="77" customWidth="1"/>
    <col min="9995" max="9996" width="9.5703125" style="77" customWidth="1"/>
    <col min="9997" max="9997" width="12" style="77" customWidth="1"/>
    <col min="9998" max="9998" width="12.5703125" style="77" customWidth="1"/>
    <col min="9999" max="9999" width="11" style="77" customWidth="1"/>
    <col min="10000" max="10000" width="10.85546875" style="77" customWidth="1"/>
    <col min="10001" max="10240" width="9" style="77"/>
    <col min="10241" max="10241" width="88.85546875" style="77" customWidth="1"/>
    <col min="10242" max="10242" width="15.5703125" style="77" customWidth="1"/>
    <col min="10243" max="10243" width="12.85546875" style="77" customWidth="1"/>
    <col min="10244" max="10244" width="12.28515625" style="77" customWidth="1"/>
    <col min="10245" max="10245" width="10.28515625" style="77" customWidth="1"/>
    <col min="10246" max="10246" width="8.7109375" style="77" customWidth="1"/>
    <col min="10247" max="10247" width="11" style="77" customWidth="1"/>
    <col min="10248" max="10248" width="9.42578125" style="77" customWidth="1"/>
    <col min="10249" max="10249" width="10.42578125" style="77" customWidth="1"/>
    <col min="10250" max="10250" width="12.28515625" style="77" customWidth="1"/>
    <col min="10251" max="10252" width="9.5703125" style="77" customWidth="1"/>
    <col min="10253" max="10253" width="12" style="77" customWidth="1"/>
    <col min="10254" max="10254" width="12.5703125" style="77" customWidth="1"/>
    <col min="10255" max="10255" width="11" style="77" customWidth="1"/>
    <col min="10256" max="10256" width="10.85546875" style="77" customWidth="1"/>
    <col min="10257" max="10496" width="9" style="77"/>
    <col min="10497" max="10497" width="88.85546875" style="77" customWidth="1"/>
    <col min="10498" max="10498" width="15.5703125" style="77" customWidth="1"/>
    <col min="10499" max="10499" width="12.85546875" style="77" customWidth="1"/>
    <col min="10500" max="10500" width="12.28515625" style="77" customWidth="1"/>
    <col min="10501" max="10501" width="10.28515625" style="77" customWidth="1"/>
    <col min="10502" max="10502" width="8.7109375" style="77" customWidth="1"/>
    <col min="10503" max="10503" width="11" style="77" customWidth="1"/>
    <col min="10504" max="10504" width="9.42578125" style="77" customWidth="1"/>
    <col min="10505" max="10505" width="10.42578125" style="77" customWidth="1"/>
    <col min="10506" max="10506" width="12.28515625" style="77" customWidth="1"/>
    <col min="10507" max="10508" width="9.5703125" style="77" customWidth="1"/>
    <col min="10509" max="10509" width="12" style="77" customWidth="1"/>
    <col min="10510" max="10510" width="12.5703125" style="77" customWidth="1"/>
    <col min="10511" max="10511" width="11" style="77" customWidth="1"/>
    <col min="10512" max="10512" width="10.85546875" style="77" customWidth="1"/>
    <col min="10513" max="10752" width="9" style="77"/>
    <col min="10753" max="10753" width="88.85546875" style="77" customWidth="1"/>
    <col min="10754" max="10754" width="15.5703125" style="77" customWidth="1"/>
    <col min="10755" max="10755" width="12.85546875" style="77" customWidth="1"/>
    <col min="10756" max="10756" width="12.28515625" style="77" customWidth="1"/>
    <col min="10757" max="10757" width="10.28515625" style="77" customWidth="1"/>
    <col min="10758" max="10758" width="8.7109375" style="77" customWidth="1"/>
    <col min="10759" max="10759" width="11" style="77" customWidth="1"/>
    <col min="10760" max="10760" width="9.42578125" style="77" customWidth="1"/>
    <col min="10761" max="10761" width="10.42578125" style="77" customWidth="1"/>
    <col min="10762" max="10762" width="12.28515625" style="77" customWidth="1"/>
    <col min="10763" max="10764" width="9.5703125" style="77" customWidth="1"/>
    <col min="10765" max="10765" width="12" style="77" customWidth="1"/>
    <col min="10766" max="10766" width="12.5703125" style="77" customWidth="1"/>
    <col min="10767" max="10767" width="11" style="77" customWidth="1"/>
    <col min="10768" max="10768" width="10.85546875" style="77" customWidth="1"/>
    <col min="10769" max="11008" width="9" style="77"/>
    <col min="11009" max="11009" width="88.85546875" style="77" customWidth="1"/>
    <col min="11010" max="11010" width="15.5703125" style="77" customWidth="1"/>
    <col min="11011" max="11011" width="12.85546875" style="77" customWidth="1"/>
    <col min="11012" max="11012" width="12.28515625" style="77" customWidth="1"/>
    <col min="11013" max="11013" width="10.28515625" style="77" customWidth="1"/>
    <col min="11014" max="11014" width="8.7109375" style="77" customWidth="1"/>
    <col min="11015" max="11015" width="11" style="77" customWidth="1"/>
    <col min="11016" max="11016" width="9.42578125" style="77" customWidth="1"/>
    <col min="11017" max="11017" width="10.42578125" style="77" customWidth="1"/>
    <col min="11018" max="11018" width="12.28515625" style="77" customWidth="1"/>
    <col min="11019" max="11020" width="9.5703125" style="77" customWidth="1"/>
    <col min="11021" max="11021" width="12" style="77" customWidth="1"/>
    <col min="11022" max="11022" width="12.5703125" style="77" customWidth="1"/>
    <col min="11023" max="11023" width="11" style="77" customWidth="1"/>
    <col min="11024" max="11024" width="10.85546875" style="77" customWidth="1"/>
    <col min="11025" max="11264" width="9" style="77"/>
    <col min="11265" max="11265" width="88.85546875" style="77" customWidth="1"/>
    <col min="11266" max="11266" width="15.5703125" style="77" customWidth="1"/>
    <col min="11267" max="11267" width="12.85546875" style="77" customWidth="1"/>
    <col min="11268" max="11268" width="12.28515625" style="77" customWidth="1"/>
    <col min="11269" max="11269" width="10.28515625" style="77" customWidth="1"/>
    <col min="11270" max="11270" width="8.7109375" style="77" customWidth="1"/>
    <col min="11271" max="11271" width="11" style="77" customWidth="1"/>
    <col min="11272" max="11272" width="9.42578125" style="77" customWidth="1"/>
    <col min="11273" max="11273" width="10.42578125" style="77" customWidth="1"/>
    <col min="11274" max="11274" width="12.28515625" style="77" customWidth="1"/>
    <col min="11275" max="11276" width="9.5703125" style="77" customWidth="1"/>
    <col min="11277" max="11277" width="12" style="77" customWidth="1"/>
    <col min="11278" max="11278" width="12.5703125" style="77" customWidth="1"/>
    <col min="11279" max="11279" width="11" style="77" customWidth="1"/>
    <col min="11280" max="11280" width="10.85546875" style="77" customWidth="1"/>
    <col min="11281" max="11520" width="9" style="77"/>
    <col min="11521" max="11521" width="88.85546875" style="77" customWidth="1"/>
    <col min="11522" max="11522" width="15.5703125" style="77" customWidth="1"/>
    <col min="11523" max="11523" width="12.85546875" style="77" customWidth="1"/>
    <col min="11524" max="11524" width="12.28515625" style="77" customWidth="1"/>
    <col min="11525" max="11525" width="10.28515625" style="77" customWidth="1"/>
    <col min="11526" max="11526" width="8.7109375" style="77" customWidth="1"/>
    <col min="11527" max="11527" width="11" style="77" customWidth="1"/>
    <col min="11528" max="11528" width="9.42578125" style="77" customWidth="1"/>
    <col min="11529" max="11529" width="10.42578125" style="77" customWidth="1"/>
    <col min="11530" max="11530" width="12.28515625" style="77" customWidth="1"/>
    <col min="11531" max="11532" width="9.5703125" style="77" customWidth="1"/>
    <col min="11533" max="11533" width="12" style="77" customWidth="1"/>
    <col min="11534" max="11534" width="12.5703125" style="77" customWidth="1"/>
    <col min="11535" max="11535" width="11" style="77" customWidth="1"/>
    <col min="11536" max="11536" width="10.85546875" style="77" customWidth="1"/>
    <col min="11537" max="11776" width="9" style="77"/>
    <col min="11777" max="11777" width="88.85546875" style="77" customWidth="1"/>
    <col min="11778" max="11778" width="15.5703125" style="77" customWidth="1"/>
    <col min="11779" max="11779" width="12.85546875" style="77" customWidth="1"/>
    <col min="11780" max="11780" width="12.28515625" style="77" customWidth="1"/>
    <col min="11781" max="11781" width="10.28515625" style="77" customWidth="1"/>
    <col min="11782" max="11782" width="8.7109375" style="77" customWidth="1"/>
    <col min="11783" max="11783" width="11" style="77" customWidth="1"/>
    <col min="11784" max="11784" width="9.42578125" style="77" customWidth="1"/>
    <col min="11785" max="11785" width="10.42578125" style="77" customWidth="1"/>
    <col min="11786" max="11786" width="12.28515625" style="77" customWidth="1"/>
    <col min="11787" max="11788" width="9.5703125" style="77" customWidth="1"/>
    <col min="11789" max="11789" width="12" style="77" customWidth="1"/>
    <col min="11790" max="11790" width="12.5703125" style="77" customWidth="1"/>
    <col min="11791" max="11791" width="11" style="77" customWidth="1"/>
    <col min="11792" max="11792" width="10.85546875" style="77" customWidth="1"/>
    <col min="11793" max="12032" width="9" style="77"/>
    <col min="12033" max="12033" width="88.85546875" style="77" customWidth="1"/>
    <col min="12034" max="12034" width="15.5703125" style="77" customWidth="1"/>
    <col min="12035" max="12035" width="12.85546875" style="77" customWidth="1"/>
    <col min="12036" max="12036" width="12.28515625" style="77" customWidth="1"/>
    <col min="12037" max="12037" width="10.28515625" style="77" customWidth="1"/>
    <col min="12038" max="12038" width="8.7109375" style="77" customWidth="1"/>
    <col min="12039" max="12039" width="11" style="77" customWidth="1"/>
    <col min="12040" max="12040" width="9.42578125" style="77" customWidth="1"/>
    <col min="12041" max="12041" width="10.42578125" style="77" customWidth="1"/>
    <col min="12042" max="12042" width="12.28515625" style="77" customWidth="1"/>
    <col min="12043" max="12044" width="9.5703125" style="77" customWidth="1"/>
    <col min="12045" max="12045" width="12" style="77" customWidth="1"/>
    <col min="12046" max="12046" width="12.5703125" style="77" customWidth="1"/>
    <col min="12047" max="12047" width="11" style="77" customWidth="1"/>
    <col min="12048" max="12048" width="10.85546875" style="77" customWidth="1"/>
    <col min="12049" max="12288" width="9" style="77"/>
    <col min="12289" max="12289" width="88.85546875" style="77" customWidth="1"/>
    <col min="12290" max="12290" width="15.5703125" style="77" customWidth="1"/>
    <col min="12291" max="12291" width="12.85546875" style="77" customWidth="1"/>
    <col min="12292" max="12292" width="12.28515625" style="77" customWidth="1"/>
    <col min="12293" max="12293" width="10.28515625" style="77" customWidth="1"/>
    <col min="12294" max="12294" width="8.7109375" style="77" customWidth="1"/>
    <col min="12295" max="12295" width="11" style="77" customWidth="1"/>
    <col min="12296" max="12296" width="9.42578125" style="77" customWidth="1"/>
    <col min="12297" max="12297" width="10.42578125" style="77" customWidth="1"/>
    <col min="12298" max="12298" width="12.28515625" style="77" customWidth="1"/>
    <col min="12299" max="12300" width="9.5703125" style="77" customWidth="1"/>
    <col min="12301" max="12301" width="12" style="77" customWidth="1"/>
    <col min="12302" max="12302" width="12.5703125" style="77" customWidth="1"/>
    <col min="12303" max="12303" width="11" style="77" customWidth="1"/>
    <col min="12304" max="12304" width="10.85546875" style="77" customWidth="1"/>
    <col min="12305" max="12544" width="9" style="77"/>
    <col min="12545" max="12545" width="88.85546875" style="77" customWidth="1"/>
    <col min="12546" max="12546" width="15.5703125" style="77" customWidth="1"/>
    <col min="12547" max="12547" width="12.85546875" style="77" customWidth="1"/>
    <col min="12548" max="12548" width="12.28515625" style="77" customWidth="1"/>
    <col min="12549" max="12549" width="10.28515625" style="77" customWidth="1"/>
    <col min="12550" max="12550" width="8.7109375" style="77" customWidth="1"/>
    <col min="12551" max="12551" width="11" style="77" customWidth="1"/>
    <col min="12552" max="12552" width="9.42578125" style="77" customWidth="1"/>
    <col min="12553" max="12553" width="10.42578125" style="77" customWidth="1"/>
    <col min="12554" max="12554" width="12.28515625" style="77" customWidth="1"/>
    <col min="12555" max="12556" width="9.5703125" style="77" customWidth="1"/>
    <col min="12557" max="12557" width="12" style="77" customWidth="1"/>
    <col min="12558" max="12558" width="12.5703125" style="77" customWidth="1"/>
    <col min="12559" max="12559" width="11" style="77" customWidth="1"/>
    <col min="12560" max="12560" width="10.85546875" style="77" customWidth="1"/>
    <col min="12561" max="12800" width="9" style="77"/>
    <col min="12801" max="12801" width="88.85546875" style="77" customWidth="1"/>
    <col min="12802" max="12802" width="15.5703125" style="77" customWidth="1"/>
    <col min="12803" max="12803" width="12.85546875" style="77" customWidth="1"/>
    <col min="12804" max="12804" width="12.28515625" style="77" customWidth="1"/>
    <col min="12805" max="12805" width="10.28515625" style="77" customWidth="1"/>
    <col min="12806" max="12806" width="8.7109375" style="77" customWidth="1"/>
    <col min="12807" max="12807" width="11" style="77" customWidth="1"/>
    <col min="12808" max="12808" width="9.42578125" style="77" customWidth="1"/>
    <col min="12809" max="12809" width="10.42578125" style="77" customWidth="1"/>
    <col min="12810" max="12810" width="12.28515625" style="77" customWidth="1"/>
    <col min="12811" max="12812" width="9.5703125" style="77" customWidth="1"/>
    <col min="12813" max="12813" width="12" style="77" customWidth="1"/>
    <col min="12814" max="12814" width="12.5703125" style="77" customWidth="1"/>
    <col min="12815" max="12815" width="11" style="77" customWidth="1"/>
    <col min="12816" max="12816" width="10.85546875" style="77" customWidth="1"/>
    <col min="12817" max="13056" width="9" style="77"/>
    <col min="13057" max="13057" width="88.85546875" style="77" customWidth="1"/>
    <col min="13058" max="13058" width="15.5703125" style="77" customWidth="1"/>
    <col min="13059" max="13059" width="12.85546875" style="77" customWidth="1"/>
    <col min="13060" max="13060" width="12.28515625" style="77" customWidth="1"/>
    <col min="13061" max="13061" width="10.28515625" style="77" customWidth="1"/>
    <col min="13062" max="13062" width="8.7109375" style="77" customWidth="1"/>
    <col min="13063" max="13063" width="11" style="77" customWidth="1"/>
    <col min="13064" max="13064" width="9.42578125" style="77" customWidth="1"/>
    <col min="13065" max="13065" width="10.42578125" style="77" customWidth="1"/>
    <col min="13066" max="13066" width="12.28515625" style="77" customWidth="1"/>
    <col min="13067" max="13068" width="9.5703125" style="77" customWidth="1"/>
    <col min="13069" max="13069" width="12" style="77" customWidth="1"/>
    <col min="13070" max="13070" width="12.5703125" style="77" customWidth="1"/>
    <col min="13071" max="13071" width="11" style="77" customWidth="1"/>
    <col min="13072" max="13072" width="10.85546875" style="77" customWidth="1"/>
    <col min="13073" max="13312" width="9" style="77"/>
    <col min="13313" max="13313" width="88.85546875" style="77" customWidth="1"/>
    <col min="13314" max="13314" width="15.5703125" style="77" customWidth="1"/>
    <col min="13315" max="13315" width="12.85546875" style="77" customWidth="1"/>
    <col min="13316" max="13316" width="12.28515625" style="77" customWidth="1"/>
    <col min="13317" max="13317" width="10.28515625" style="77" customWidth="1"/>
    <col min="13318" max="13318" width="8.7109375" style="77" customWidth="1"/>
    <col min="13319" max="13319" width="11" style="77" customWidth="1"/>
    <col min="13320" max="13320" width="9.42578125" style="77" customWidth="1"/>
    <col min="13321" max="13321" width="10.42578125" style="77" customWidth="1"/>
    <col min="13322" max="13322" width="12.28515625" style="77" customWidth="1"/>
    <col min="13323" max="13324" width="9.5703125" style="77" customWidth="1"/>
    <col min="13325" max="13325" width="12" style="77" customWidth="1"/>
    <col min="13326" max="13326" width="12.5703125" style="77" customWidth="1"/>
    <col min="13327" max="13327" width="11" style="77" customWidth="1"/>
    <col min="13328" max="13328" width="10.85546875" style="77" customWidth="1"/>
    <col min="13329" max="13568" width="9" style="77"/>
    <col min="13569" max="13569" width="88.85546875" style="77" customWidth="1"/>
    <col min="13570" max="13570" width="15.5703125" style="77" customWidth="1"/>
    <col min="13571" max="13571" width="12.85546875" style="77" customWidth="1"/>
    <col min="13572" max="13572" width="12.28515625" style="77" customWidth="1"/>
    <col min="13573" max="13573" width="10.28515625" style="77" customWidth="1"/>
    <col min="13574" max="13574" width="8.7109375" style="77" customWidth="1"/>
    <col min="13575" max="13575" width="11" style="77" customWidth="1"/>
    <col min="13576" max="13576" width="9.42578125" style="77" customWidth="1"/>
    <col min="13577" max="13577" width="10.42578125" style="77" customWidth="1"/>
    <col min="13578" max="13578" width="12.28515625" style="77" customWidth="1"/>
    <col min="13579" max="13580" width="9.5703125" style="77" customWidth="1"/>
    <col min="13581" max="13581" width="12" style="77" customWidth="1"/>
    <col min="13582" max="13582" width="12.5703125" style="77" customWidth="1"/>
    <col min="13583" max="13583" width="11" style="77" customWidth="1"/>
    <col min="13584" max="13584" width="10.85546875" style="77" customWidth="1"/>
    <col min="13585" max="13824" width="9" style="77"/>
    <col min="13825" max="13825" width="88.85546875" style="77" customWidth="1"/>
    <col min="13826" max="13826" width="15.5703125" style="77" customWidth="1"/>
    <col min="13827" max="13827" width="12.85546875" style="77" customWidth="1"/>
    <col min="13828" max="13828" width="12.28515625" style="77" customWidth="1"/>
    <col min="13829" max="13829" width="10.28515625" style="77" customWidth="1"/>
    <col min="13830" max="13830" width="8.7109375" style="77" customWidth="1"/>
    <col min="13831" max="13831" width="11" style="77" customWidth="1"/>
    <col min="13832" max="13832" width="9.42578125" style="77" customWidth="1"/>
    <col min="13833" max="13833" width="10.42578125" style="77" customWidth="1"/>
    <col min="13834" max="13834" width="12.28515625" style="77" customWidth="1"/>
    <col min="13835" max="13836" width="9.5703125" style="77" customWidth="1"/>
    <col min="13837" max="13837" width="12" style="77" customWidth="1"/>
    <col min="13838" max="13838" width="12.5703125" style="77" customWidth="1"/>
    <col min="13839" max="13839" width="11" style="77" customWidth="1"/>
    <col min="13840" max="13840" width="10.85546875" style="77" customWidth="1"/>
    <col min="13841" max="14080" width="9" style="77"/>
    <col min="14081" max="14081" width="88.85546875" style="77" customWidth="1"/>
    <col min="14082" max="14082" width="15.5703125" style="77" customWidth="1"/>
    <col min="14083" max="14083" width="12.85546875" style="77" customWidth="1"/>
    <col min="14084" max="14084" width="12.28515625" style="77" customWidth="1"/>
    <col min="14085" max="14085" width="10.28515625" style="77" customWidth="1"/>
    <col min="14086" max="14086" width="8.7109375" style="77" customWidth="1"/>
    <col min="14087" max="14087" width="11" style="77" customWidth="1"/>
    <col min="14088" max="14088" width="9.42578125" style="77" customWidth="1"/>
    <col min="14089" max="14089" width="10.42578125" style="77" customWidth="1"/>
    <col min="14090" max="14090" width="12.28515625" style="77" customWidth="1"/>
    <col min="14091" max="14092" width="9.5703125" style="77" customWidth="1"/>
    <col min="14093" max="14093" width="12" style="77" customWidth="1"/>
    <col min="14094" max="14094" width="12.5703125" style="77" customWidth="1"/>
    <col min="14095" max="14095" width="11" style="77" customWidth="1"/>
    <col min="14096" max="14096" width="10.85546875" style="77" customWidth="1"/>
    <col min="14097" max="14336" width="9" style="77"/>
    <col min="14337" max="14337" width="88.85546875" style="77" customWidth="1"/>
    <col min="14338" max="14338" width="15.5703125" style="77" customWidth="1"/>
    <col min="14339" max="14339" width="12.85546875" style="77" customWidth="1"/>
    <col min="14340" max="14340" width="12.28515625" style="77" customWidth="1"/>
    <col min="14341" max="14341" width="10.28515625" style="77" customWidth="1"/>
    <col min="14342" max="14342" width="8.7109375" style="77" customWidth="1"/>
    <col min="14343" max="14343" width="11" style="77" customWidth="1"/>
    <col min="14344" max="14344" width="9.42578125" style="77" customWidth="1"/>
    <col min="14345" max="14345" width="10.42578125" style="77" customWidth="1"/>
    <col min="14346" max="14346" width="12.28515625" style="77" customWidth="1"/>
    <col min="14347" max="14348" width="9.5703125" style="77" customWidth="1"/>
    <col min="14349" max="14349" width="12" style="77" customWidth="1"/>
    <col min="14350" max="14350" width="12.5703125" style="77" customWidth="1"/>
    <col min="14351" max="14351" width="11" style="77" customWidth="1"/>
    <col min="14352" max="14352" width="10.85546875" style="77" customWidth="1"/>
    <col min="14353" max="14592" width="9" style="77"/>
    <col min="14593" max="14593" width="88.85546875" style="77" customWidth="1"/>
    <col min="14594" max="14594" width="15.5703125" style="77" customWidth="1"/>
    <col min="14595" max="14595" width="12.85546875" style="77" customWidth="1"/>
    <col min="14596" max="14596" width="12.28515625" style="77" customWidth="1"/>
    <col min="14597" max="14597" width="10.28515625" style="77" customWidth="1"/>
    <col min="14598" max="14598" width="8.7109375" style="77" customWidth="1"/>
    <col min="14599" max="14599" width="11" style="77" customWidth="1"/>
    <col min="14600" max="14600" width="9.42578125" style="77" customWidth="1"/>
    <col min="14601" max="14601" width="10.42578125" style="77" customWidth="1"/>
    <col min="14602" max="14602" width="12.28515625" style="77" customWidth="1"/>
    <col min="14603" max="14604" width="9.5703125" style="77" customWidth="1"/>
    <col min="14605" max="14605" width="12" style="77" customWidth="1"/>
    <col min="14606" max="14606" width="12.5703125" style="77" customWidth="1"/>
    <col min="14607" max="14607" width="11" style="77" customWidth="1"/>
    <col min="14608" max="14608" width="10.85546875" style="77" customWidth="1"/>
    <col min="14609" max="14848" width="9" style="77"/>
    <col min="14849" max="14849" width="88.85546875" style="77" customWidth="1"/>
    <col min="14850" max="14850" width="15.5703125" style="77" customWidth="1"/>
    <col min="14851" max="14851" width="12.85546875" style="77" customWidth="1"/>
    <col min="14852" max="14852" width="12.28515625" style="77" customWidth="1"/>
    <col min="14853" max="14853" width="10.28515625" style="77" customWidth="1"/>
    <col min="14854" max="14854" width="8.7109375" style="77" customWidth="1"/>
    <col min="14855" max="14855" width="11" style="77" customWidth="1"/>
    <col min="14856" max="14856" width="9.42578125" style="77" customWidth="1"/>
    <col min="14857" max="14857" width="10.42578125" style="77" customWidth="1"/>
    <col min="14858" max="14858" width="12.28515625" style="77" customWidth="1"/>
    <col min="14859" max="14860" width="9.5703125" style="77" customWidth="1"/>
    <col min="14861" max="14861" width="12" style="77" customWidth="1"/>
    <col min="14862" max="14862" width="12.5703125" style="77" customWidth="1"/>
    <col min="14863" max="14863" width="11" style="77" customWidth="1"/>
    <col min="14864" max="14864" width="10.85546875" style="77" customWidth="1"/>
    <col min="14865" max="15104" width="9" style="77"/>
    <col min="15105" max="15105" width="88.85546875" style="77" customWidth="1"/>
    <col min="15106" max="15106" width="15.5703125" style="77" customWidth="1"/>
    <col min="15107" max="15107" width="12.85546875" style="77" customWidth="1"/>
    <col min="15108" max="15108" width="12.28515625" style="77" customWidth="1"/>
    <col min="15109" max="15109" width="10.28515625" style="77" customWidth="1"/>
    <col min="15110" max="15110" width="8.7109375" style="77" customWidth="1"/>
    <col min="15111" max="15111" width="11" style="77" customWidth="1"/>
    <col min="15112" max="15112" width="9.42578125" style="77" customWidth="1"/>
    <col min="15113" max="15113" width="10.42578125" style="77" customWidth="1"/>
    <col min="15114" max="15114" width="12.28515625" style="77" customWidth="1"/>
    <col min="15115" max="15116" width="9.5703125" style="77" customWidth="1"/>
    <col min="15117" max="15117" width="12" style="77" customWidth="1"/>
    <col min="15118" max="15118" width="12.5703125" style="77" customWidth="1"/>
    <col min="15119" max="15119" width="11" style="77" customWidth="1"/>
    <col min="15120" max="15120" width="10.85546875" style="77" customWidth="1"/>
    <col min="15121" max="15360" width="9" style="77"/>
    <col min="15361" max="15361" width="88.85546875" style="77" customWidth="1"/>
    <col min="15362" max="15362" width="15.5703125" style="77" customWidth="1"/>
    <col min="15363" max="15363" width="12.85546875" style="77" customWidth="1"/>
    <col min="15364" max="15364" width="12.28515625" style="77" customWidth="1"/>
    <col min="15365" max="15365" width="10.28515625" style="77" customWidth="1"/>
    <col min="15366" max="15366" width="8.7109375" style="77" customWidth="1"/>
    <col min="15367" max="15367" width="11" style="77" customWidth="1"/>
    <col min="15368" max="15368" width="9.42578125" style="77" customWidth="1"/>
    <col min="15369" max="15369" width="10.42578125" style="77" customWidth="1"/>
    <col min="15370" max="15370" width="12.28515625" style="77" customWidth="1"/>
    <col min="15371" max="15372" width="9.5703125" style="77" customWidth="1"/>
    <col min="15373" max="15373" width="12" style="77" customWidth="1"/>
    <col min="15374" max="15374" width="12.5703125" style="77" customWidth="1"/>
    <col min="15375" max="15375" width="11" style="77" customWidth="1"/>
    <col min="15376" max="15376" width="10.85546875" style="77" customWidth="1"/>
    <col min="15377" max="15616" width="9" style="77"/>
    <col min="15617" max="15617" width="88.85546875" style="77" customWidth="1"/>
    <col min="15618" max="15618" width="15.5703125" style="77" customWidth="1"/>
    <col min="15619" max="15619" width="12.85546875" style="77" customWidth="1"/>
    <col min="15620" max="15620" width="12.28515625" style="77" customWidth="1"/>
    <col min="15621" max="15621" width="10.28515625" style="77" customWidth="1"/>
    <col min="15622" max="15622" width="8.7109375" style="77" customWidth="1"/>
    <col min="15623" max="15623" width="11" style="77" customWidth="1"/>
    <col min="15624" max="15624" width="9.42578125" style="77" customWidth="1"/>
    <col min="15625" max="15625" width="10.42578125" style="77" customWidth="1"/>
    <col min="15626" max="15626" width="12.28515625" style="77" customWidth="1"/>
    <col min="15627" max="15628" width="9.5703125" style="77" customWidth="1"/>
    <col min="15629" max="15629" width="12" style="77" customWidth="1"/>
    <col min="15630" max="15630" width="12.5703125" style="77" customWidth="1"/>
    <col min="15631" max="15631" width="11" style="77" customWidth="1"/>
    <col min="15632" max="15632" width="10.85546875" style="77" customWidth="1"/>
    <col min="15633" max="15872" width="9" style="77"/>
    <col min="15873" max="15873" width="88.85546875" style="77" customWidth="1"/>
    <col min="15874" max="15874" width="15.5703125" style="77" customWidth="1"/>
    <col min="15875" max="15875" width="12.85546875" style="77" customWidth="1"/>
    <col min="15876" max="15876" width="12.28515625" style="77" customWidth="1"/>
    <col min="15877" max="15877" width="10.28515625" style="77" customWidth="1"/>
    <col min="15878" max="15878" width="8.7109375" style="77" customWidth="1"/>
    <col min="15879" max="15879" width="11" style="77" customWidth="1"/>
    <col min="15880" max="15880" width="9.42578125" style="77" customWidth="1"/>
    <col min="15881" max="15881" width="10.42578125" style="77" customWidth="1"/>
    <col min="15882" max="15882" width="12.28515625" style="77" customWidth="1"/>
    <col min="15883" max="15884" width="9.5703125" style="77" customWidth="1"/>
    <col min="15885" max="15885" width="12" style="77" customWidth="1"/>
    <col min="15886" max="15886" width="12.5703125" style="77" customWidth="1"/>
    <col min="15887" max="15887" width="11" style="77" customWidth="1"/>
    <col min="15888" max="15888" width="10.85546875" style="77" customWidth="1"/>
    <col min="15889" max="16128" width="9" style="77"/>
    <col min="16129" max="16129" width="88.85546875" style="77" customWidth="1"/>
    <col min="16130" max="16130" width="15.5703125" style="77" customWidth="1"/>
    <col min="16131" max="16131" width="12.85546875" style="77" customWidth="1"/>
    <col min="16132" max="16132" width="12.28515625" style="77" customWidth="1"/>
    <col min="16133" max="16133" width="10.28515625" style="77" customWidth="1"/>
    <col min="16134" max="16134" width="8.7109375" style="77" customWidth="1"/>
    <col min="16135" max="16135" width="11" style="77" customWidth="1"/>
    <col min="16136" max="16136" width="9.42578125" style="77" customWidth="1"/>
    <col min="16137" max="16137" width="10.42578125" style="77" customWidth="1"/>
    <col min="16138" max="16138" width="12.28515625" style="77" customWidth="1"/>
    <col min="16139" max="16140" width="9.5703125" style="77" customWidth="1"/>
    <col min="16141" max="16141" width="12" style="77" customWidth="1"/>
    <col min="16142" max="16142" width="12.5703125" style="77" customWidth="1"/>
    <col min="16143" max="16143" width="11" style="77" customWidth="1"/>
    <col min="16144" max="16144" width="10.85546875" style="77" customWidth="1"/>
    <col min="16145" max="16384" width="9" style="77"/>
  </cols>
  <sheetData>
    <row r="1" spans="1:23" ht="33.75" customHeight="1">
      <c r="A1" s="5404" t="s">
        <v>0</v>
      </c>
      <c r="B1" s="5404"/>
      <c r="C1" s="5404"/>
      <c r="D1" s="5404"/>
      <c r="E1" s="5404"/>
      <c r="F1" s="5404"/>
      <c r="G1" s="5404"/>
      <c r="H1" s="5404"/>
      <c r="I1" s="5404"/>
      <c r="J1" s="5404"/>
      <c r="K1" s="5404"/>
      <c r="L1" s="5404"/>
      <c r="M1" s="5404"/>
      <c r="N1" s="5404"/>
      <c r="O1" s="5404"/>
      <c r="P1" s="5404"/>
      <c r="Q1" s="2155"/>
      <c r="R1" s="2155"/>
      <c r="S1" s="2155"/>
      <c r="T1" s="2155"/>
      <c r="U1" s="2155"/>
      <c r="V1" s="2155"/>
      <c r="W1" s="2155"/>
    </row>
    <row r="2" spans="1:23" ht="11.25" customHeight="1">
      <c r="A2" s="5405"/>
      <c r="B2" s="5405"/>
      <c r="C2" s="5405"/>
      <c r="D2" s="5405"/>
      <c r="E2" s="5405"/>
      <c r="F2" s="5405"/>
      <c r="G2" s="5405"/>
      <c r="H2" s="5405"/>
      <c r="I2" s="5405"/>
      <c r="J2" s="5405"/>
      <c r="K2" s="5405"/>
      <c r="L2" s="5405"/>
      <c r="M2" s="5405"/>
      <c r="N2" s="5405"/>
      <c r="O2" s="5405"/>
      <c r="P2" s="5405"/>
    </row>
    <row r="3" spans="1:23" ht="21.75" customHeight="1">
      <c r="A3" s="5406" t="s">
        <v>381</v>
      </c>
      <c r="B3" s="5406"/>
      <c r="C3" s="5406"/>
      <c r="D3" s="5406"/>
      <c r="E3" s="5406"/>
      <c r="F3" s="5406"/>
      <c r="G3" s="5406"/>
      <c r="H3" s="5406"/>
      <c r="I3" s="5406"/>
      <c r="J3" s="5406"/>
      <c r="K3" s="5406"/>
      <c r="L3" s="5406"/>
      <c r="M3" s="5406"/>
      <c r="N3" s="5406"/>
      <c r="O3" s="5406"/>
      <c r="P3" s="5406"/>
    </row>
    <row r="4" spans="1:23" ht="33" customHeight="1" thickBot="1">
      <c r="A4" s="1746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23" ht="33" customHeight="1" thickBot="1">
      <c r="A5" s="5407" t="s">
        <v>1</v>
      </c>
      <c r="B5" s="5409" t="s">
        <v>2</v>
      </c>
      <c r="C5" s="5410"/>
      <c r="D5" s="5411"/>
      <c r="E5" s="5409" t="s">
        <v>3</v>
      </c>
      <c r="F5" s="5410"/>
      <c r="G5" s="5411"/>
      <c r="H5" s="5409" t="s">
        <v>4</v>
      </c>
      <c r="I5" s="5410"/>
      <c r="J5" s="5411"/>
      <c r="K5" s="5409" t="s">
        <v>5</v>
      </c>
      <c r="L5" s="5410"/>
      <c r="M5" s="5411"/>
      <c r="N5" s="5412" t="s">
        <v>22</v>
      </c>
      <c r="O5" s="5413"/>
      <c r="P5" s="5414"/>
    </row>
    <row r="6" spans="1:23" ht="191.25" customHeight="1" thickBot="1">
      <c r="A6" s="5408"/>
      <c r="B6" s="2136" t="s">
        <v>7</v>
      </c>
      <c r="C6" s="2136" t="s">
        <v>8</v>
      </c>
      <c r="D6" s="2136" t="s">
        <v>9</v>
      </c>
      <c r="E6" s="2136" t="s">
        <v>7</v>
      </c>
      <c r="F6" s="2136" t="s">
        <v>8</v>
      </c>
      <c r="G6" s="2136" t="s">
        <v>9</v>
      </c>
      <c r="H6" s="2136" t="s">
        <v>7</v>
      </c>
      <c r="I6" s="2136" t="s">
        <v>8</v>
      </c>
      <c r="J6" s="2136" t="s">
        <v>9</v>
      </c>
      <c r="K6" s="2136" t="s">
        <v>7</v>
      </c>
      <c r="L6" s="2136" t="s">
        <v>8</v>
      </c>
      <c r="M6" s="2136" t="s">
        <v>9</v>
      </c>
      <c r="N6" s="2136" t="s">
        <v>7</v>
      </c>
      <c r="O6" s="2136" t="s">
        <v>8</v>
      </c>
      <c r="P6" s="2137" t="s">
        <v>9</v>
      </c>
    </row>
    <row r="7" spans="1:23" ht="32.25" customHeight="1" thickBot="1">
      <c r="A7" s="2139" t="s">
        <v>10</v>
      </c>
      <c r="B7" s="1939"/>
      <c r="C7" s="1939"/>
      <c r="D7" s="1939"/>
      <c r="E7" s="1939"/>
      <c r="F7" s="1939"/>
      <c r="G7" s="1940"/>
      <c r="H7" s="1941"/>
      <c r="I7" s="1939"/>
      <c r="J7" s="1939"/>
      <c r="K7" s="1939"/>
      <c r="L7" s="1939"/>
      <c r="M7" s="1940"/>
      <c r="N7" s="1939"/>
      <c r="O7" s="1939"/>
      <c r="P7" s="1940"/>
    </row>
    <row r="8" spans="1:23" ht="30" customHeight="1">
      <c r="A8" s="1942" t="s">
        <v>254</v>
      </c>
      <c r="B8" s="1943">
        <f t="shared" ref="B8:M8" si="0">SUM(B14,B19)</f>
        <v>24</v>
      </c>
      <c r="C8" s="1944">
        <f t="shared" si="0"/>
        <v>0</v>
      </c>
      <c r="D8" s="1945">
        <f t="shared" si="0"/>
        <v>24</v>
      </c>
      <c r="E8" s="1946">
        <f t="shared" si="0"/>
        <v>17</v>
      </c>
      <c r="F8" s="1946">
        <f t="shared" si="0"/>
        <v>0</v>
      </c>
      <c r="G8" s="1946">
        <f t="shared" si="0"/>
        <v>17</v>
      </c>
      <c r="H8" s="1946">
        <f t="shared" si="0"/>
        <v>17</v>
      </c>
      <c r="I8" s="1946">
        <f t="shared" si="0"/>
        <v>9</v>
      </c>
      <c r="J8" s="1946">
        <f t="shared" si="0"/>
        <v>26</v>
      </c>
      <c r="K8" s="1946">
        <f t="shared" si="0"/>
        <v>28</v>
      </c>
      <c r="L8" s="1946">
        <f t="shared" si="0"/>
        <v>2</v>
      </c>
      <c r="M8" s="1946">
        <f t="shared" si="0"/>
        <v>30</v>
      </c>
      <c r="N8" s="1947">
        <f t="shared" ref="N8:N10" si="1">B8+E8+H8+K8</f>
        <v>86</v>
      </c>
      <c r="O8" s="1948">
        <f t="shared" ref="O8:O10" si="2">C8+F8+I8+L8</f>
        <v>11</v>
      </c>
      <c r="P8" s="1949">
        <f t="shared" ref="P8:P10" si="3">N8+O8</f>
        <v>97</v>
      </c>
    </row>
    <row r="9" spans="1:23" ht="42.75" customHeight="1">
      <c r="A9" s="1950" t="s">
        <v>248</v>
      </c>
      <c r="B9" s="1951">
        <f t="shared" ref="B9:M9" si="4">SUM(B15,B20)</f>
        <v>24</v>
      </c>
      <c r="C9" s="1952">
        <f t="shared" si="4"/>
        <v>1</v>
      </c>
      <c r="D9" s="1953">
        <f t="shared" si="4"/>
        <v>25</v>
      </c>
      <c r="E9" s="1954">
        <f t="shared" si="4"/>
        <v>9</v>
      </c>
      <c r="F9" s="1954">
        <f t="shared" si="4"/>
        <v>5</v>
      </c>
      <c r="G9" s="1954">
        <f t="shared" si="4"/>
        <v>14</v>
      </c>
      <c r="H9" s="1954">
        <f t="shared" si="4"/>
        <v>11</v>
      </c>
      <c r="I9" s="1954">
        <f t="shared" si="4"/>
        <v>5</v>
      </c>
      <c r="J9" s="1954">
        <f t="shared" si="4"/>
        <v>16</v>
      </c>
      <c r="K9" s="1954">
        <f t="shared" si="4"/>
        <v>17</v>
      </c>
      <c r="L9" s="1954">
        <f t="shared" si="4"/>
        <v>0</v>
      </c>
      <c r="M9" s="1954">
        <f t="shared" si="4"/>
        <v>17</v>
      </c>
      <c r="N9" s="1955">
        <f t="shared" si="1"/>
        <v>61</v>
      </c>
      <c r="O9" s="1956">
        <f t="shared" si="2"/>
        <v>11</v>
      </c>
      <c r="P9" s="1957">
        <f t="shared" si="3"/>
        <v>72</v>
      </c>
    </row>
    <row r="10" spans="1:23" ht="30" customHeight="1" thickBot="1">
      <c r="A10" s="1491" t="s">
        <v>249</v>
      </c>
      <c r="B10" s="1423">
        <f t="shared" ref="B10:M10" si="5">SUM(B16,B21)</f>
        <v>0</v>
      </c>
      <c r="C10" s="1424">
        <f t="shared" si="5"/>
        <v>0</v>
      </c>
      <c r="D10" s="1425">
        <f t="shared" si="5"/>
        <v>0</v>
      </c>
      <c r="E10" s="1492">
        <f t="shared" si="5"/>
        <v>0</v>
      </c>
      <c r="F10" s="1492">
        <f t="shared" si="5"/>
        <v>0</v>
      </c>
      <c r="G10" s="1492">
        <f t="shared" si="5"/>
        <v>0</v>
      </c>
      <c r="H10" s="1492">
        <f t="shared" si="5"/>
        <v>0</v>
      </c>
      <c r="I10" s="1492">
        <f t="shared" si="5"/>
        <v>0</v>
      </c>
      <c r="J10" s="1492">
        <f t="shared" si="5"/>
        <v>0</v>
      </c>
      <c r="K10" s="1492">
        <f t="shared" si="5"/>
        <v>11</v>
      </c>
      <c r="L10" s="1492">
        <f t="shared" si="5"/>
        <v>1</v>
      </c>
      <c r="M10" s="1492">
        <f t="shared" si="5"/>
        <v>12</v>
      </c>
      <c r="N10" s="1498">
        <f t="shared" si="1"/>
        <v>11</v>
      </c>
      <c r="O10" s="1499">
        <f t="shared" si="2"/>
        <v>1</v>
      </c>
      <c r="P10" s="1500">
        <f t="shared" si="3"/>
        <v>12</v>
      </c>
    </row>
    <row r="11" spans="1:23" ht="28.5" customHeight="1" thickBot="1">
      <c r="A11" s="1962" t="s">
        <v>27</v>
      </c>
      <c r="B11" s="1963">
        <f>B8+B9+B10</f>
        <v>48</v>
      </c>
      <c r="C11" s="1963">
        <f t="shared" ref="C11:P11" si="6">C8+C9+C10</f>
        <v>1</v>
      </c>
      <c r="D11" s="1963">
        <f t="shared" si="6"/>
        <v>49</v>
      </c>
      <c r="E11" s="1963">
        <f t="shared" si="6"/>
        <v>26</v>
      </c>
      <c r="F11" s="1963">
        <f t="shared" si="6"/>
        <v>5</v>
      </c>
      <c r="G11" s="1963">
        <f t="shared" si="6"/>
        <v>31</v>
      </c>
      <c r="H11" s="1963">
        <f t="shared" si="6"/>
        <v>28</v>
      </c>
      <c r="I11" s="1963">
        <f t="shared" si="6"/>
        <v>14</v>
      </c>
      <c r="J11" s="1963">
        <f t="shared" si="6"/>
        <v>42</v>
      </c>
      <c r="K11" s="1963">
        <f t="shared" si="6"/>
        <v>56</v>
      </c>
      <c r="L11" s="1963">
        <f t="shared" si="6"/>
        <v>3</v>
      </c>
      <c r="M11" s="1963">
        <f t="shared" si="6"/>
        <v>59</v>
      </c>
      <c r="N11" s="1963">
        <f t="shared" si="6"/>
        <v>158</v>
      </c>
      <c r="O11" s="1963">
        <f t="shared" si="6"/>
        <v>23</v>
      </c>
      <c r="P11" s="2138">
        <f t="shared" si="6"/>
        <v>181</v>
      </c>
    </row>
    <row r="12" spans="1:23" ht="31.5" customHeight="1" thickBot="1">
      <c r="A12" s="1964" t="s">
        <v>15</v>
      </c>
      <c r="B12" s="1965"/>
      <c r="C12" s="1966"/>
      <c r="D12" s="1967"/>
      <c r="E12" s="1968"/>
      <c r="F12" s="1968"/>
      <c r="G12" s="1969"/>
      <c r="H12" s="1968"/>
      <c r="I12" s="1968"/>
      <c r="J12" s="1970"/>
      <c r="K12" s="1971"/>
      <c r="L12" s="1968"/>
      <c r="M12" s="1969"/>
      <c r="N12" s="1972"/>
      <c r="O12" s="1973"/>
      <c r="P12" s="1974"/>
    </row>
    <row r="13" spans="1:23" ht="33" customHeight="1" thickBot="1">
      <c r="A13" s="1975" t="s">
        <v>16</v>
      </c>
      <c r="B13" s="1976"/>
      <c r="C13" s="1977"/>
      <c r="D13" s="1978"/>
      <c r="E13" s="1979"/>
      <c r="F13" s="1980"/>
      <c r="G13" s="1981"/>
      <c r="H13" s="1979"/>
      <c r="I13" s="1982" t="s">
        <v>28</v>
      </c>
      <c r="J13" s="1983"/>
      <c r="K13" s="1984"/>
      <c r="L13" s="1980"/>
      <c r="M13" s="1981"/>
      <c r="N13" s="1985"/>
      <c r="O13" s="1973"/>
      <c r="P13" s="1986"/>
    </row>
    <row r="14" spans="1:23" ht="24.95" customHeight="1">
      <c r="A14" s="1958" t="s">
        <v>254</v>
      </c>
      <c r="B14" s="1987">
        <v>22</v>
      </c>
      <c r="C14" s="1988">
        <v>0</v>
      </c>
      <c r="D14" s="1989">
        <v>22</v>
      </c>
      <c r="E14" s="1990">
        <v>15</v>
      </c>
      <c r="F14" s="1991">
        <v>0</v>
      </c>
      <c r="G14" s="1992">
        <v>15</v>
      </c>
      <c r="H14" s="1993">
        <v>16</v>
      </c>
      <c r="I14" s="1991">
        <v>9</v>
      </c>
      <c r="J14" s="1994">
        <v>25</v>
      </c>
      <c r="K14" s="1990">
        <v>28</v>
      </c>
      <c r="L14" s="1991">
        <v>2</v>
      </c>
      <c r="M14" s="1994">
        <v>30</v>
      </c>
      <c r="N14" s="1501">
        <f t="shared" ref="N14:O16" si="7">B14+E14+H14+K14</f>
        <v>81</v>
      </c>
      <c r="O14" s="1742">
        <f t="shared" si="7"/>
        <v>11</v>
      </c>
      <c r="P14" s="1913">
        <f t="shared" ref="P14:P16" si="8">N14+O14</f>
        <v>92</v>
      </c>
    </row>
    <row r="15" spans="1:23" ht="40.5">
      <c r="A15" s="1958" t="s">
        <v>248</v>
      </c>
      <c r="B15" s="1987">
        <v>24</v>
      </c>
      <c r="C15" s="1988">
        <v>1</v>
      </c>
      <c r="D15" s="1989">
        <v>25</v>
      </c>
      <c r="E15" s="1990">
        <v>9</v>
      </c>
      <c r="F15" s="1991">
        <v>5</v>
      </c>
      <c r="G15" s="1992">
        <v>14</v>
      </c>
      <c r="H15" s="1993">
        <v>11</v>
      </c>
      <c r="I15" s="1991">
        <v>5</v>
      </c>
      <c r="J15" s="1994">
        <v>16</v>
      </c>
      <c r="K15" s="1990">
        <v>16</v>
      </c>
      <c r="L15" s="1991">
        <v>0</v>
      </c>
      <c r="M15" s="1994">
        <v>16</v>
      </c>
      <c r="N15" s="1501">
        <f t="shared" si="7"/>
        <v>60</v>
      </c>
      <c r="O15" s="1742">
        <f t="shared" si="7"/>
        <v>11</v>
      </c>
      <c r="P15" s="1913">
        <f t="shared" si="8"/>
        <v>71</v>
      </c>
    </row>
    <row r="16" spans="1:23" ht="25.5" customHeight="1" thickBot="1">
      <c r="A16" s="1958" t="s">
        <v>249</v>
      </c>
      <c r="B16" s="1959">
        <v>0</v>
      </c>
      <c r="C16" s="1960">
        <v>0</v>
      </c>
      <c r="D16" s="1961">
        <v>0</v>
      </c>
      <c r="E16" s="1954">
        <v>0</v>
      </c>
      <c r="F16" s="1995">
        <v>0</v>
      </c>
      <c r="G16" s="1996">
        <v>0</v>
      </c>
      <c r="H16" s="1997">
        <v>0</v>
      </c>
      <c r="I16" s="1995">
        <v>0</v>
      </c>
      <c r="J16" s="1998">
        <v>0</v>
      </c>
      <c r="K16" s="1954">
        <v>11</v>
      </c>
      <c r="L16" s="1995">
        <v>1</v>
      </c>
      <c r="M16" s="1998">
        <v>12</v>
      </c>
      <c r="N16" s="1501">
        <f t="shared" si="7"/>
        <v>11</v>
      </c>
      <c r="O16" s="1742">
        <f t="shared" si="7"/>
        <v>1</v>
      </c>
      <c r="P16" s="1913">
        <f t="shared" si="8"/>
        <v>12</v>
      </c>
    </row>
    <row r="17" spans="1:16" ht="24.95" customHeight="1" thickBot="1">
      <c r="A17" s="1938" t="s">
        <v>17</v>
      </c>
      <c r="B17" s="1999">
        <f>B14+B15+B16</f>
        <v>46</v>
      </c>
      <c r="C17" s="1999">
        <f t="shared" ref="C17:P17" si="9">C14+C15+C16</f>
        <v>1</v>
      </c>
      <c r="D17" s="1999">
        <f t="shared" si="9"/>
        <v>47</v>
      </c>
      <c r="E17" s="1999">
        <f t="shared" si="9"/>
        <v>24</v>
      </c>
      <c r="F17" s="1999">
        <f t="shared" si="9"/>
        <v>5</v>
      </c>
      <c r="G17" s="1999">
        <f t="shared" si="9"/>
        <v>29</v>
      </c>
      <c r="H17" s="1999">
        <f t="shared" si="9"/>
        <v>27</v>
      </c>
      <c r="I17" s="1999">
        <f t="shared" si="9"/>
        <v>14</v>
      </c>
      <c r="J17" s="1999">
        <f t="shared" si="9"/>
        <v>41</v>
      </c>
      <c r="K17" s="1999">
        <f t="shared" si="9"/>
        <v>55</v>
      </c>
      <c r="L17" s="1999">
        <f t="shared" si="9"/>
        <v>3</v>
      </c>
      <c r="M17" s="1999">
        <f t="shared" si="9"/>
        <v>58</v>
      </c>
      <c r="N17" s="1999">
        <f t="shared" si="9"/>
        <v>152</v>
      </c>
      <c r="O17" s="1999">
        <f t="shared" si="9"/>
        <v>23</v>
      </c>
      <c r="P17" s="2131">
        <f t="shared" si="9"/>
        <v>175</v>
      </c>
    </row>
    <row r="18" spans="1:16" ht="33" customHeight="1" thickBot="1">
      <c r="A18" s="2148" t="s">
        <v>18</v>
      </c>
      <c r="B18" s="1976"/>
      <c r="C18" s="1977"/>
      <c r="D18" s="2149"/>
      <c r="E18" s="1979"/>
      <c r="F18" s="1980"/>
      <c r="G18" s="2150"/>
      <c r="H18" s="1984"/>
      <c r="I18" s="1980"/>
      <c r="J18" s="2150"/>
      <c r="K18" s="1984"/>
      <c r="L18" s="1980"/>
      <c r="M18" s="2150"/>
      <c r="N18" s="1985"/>
      <c r="O18" s="1973"/>
      <c r="P18" s="1986"/>
    </row>
    <row r="19" spans="1:16" ht="24" customHeight="1">
      <c r="A19" s="1928" t="s">
        <v>254</v>
      </c>
      <c r="B19" s="2140">
        <v>2</v>
      </c>
      <c r="C19" s="2141">
        <v>0</v>
      </c>
      <c r="D19" s="2142">
        <v>2</v>
      </c>
      <c r="E19" s="2143">
        <v>2</v>
      </c>
      <c r="F19" s="2144">
        <v>0</v>
      </c>
      <c r="G19" s="2145">
        <v>2</v>
      </c>
      <c r="H19" s="2146">
        <v>1</v>
      </c>
      <c r="I19" s="2144">
        <v>0</v>
      </c>
      <c r="J19" s="2147">
        <v>1</v>
      </c>
      <c r="K19" s="2143">
        <v>0</v>
      </c>
      <c r="L19" s="2144">
        <v>0</v>
      </c>
      <c r="M19" s="2147">
        <v>0</v>
      </c>
      <c r="N19" s="1501">
        <f t="shared" ref="N19:O21" si="10">B19+E19+H19+K19</f>
        <v>5</v>
      </c>
      <c r="O19" s="1742">
        <f t="shared" si="10"/>
        <v>0</v>
      </c>
      <c r="P19" s="1913">
        <f t="shared" ref="P19:P21" si="11">N19+O19</f>
        <v>5</v>
      </c>
    </row>
    <row r="20" spans="1:16" ht="48.75" customHeight="1">
      <c r="A20" s="1950" t="s">
        <v>248</v>
      </c>
      <c r="B20" s="1987">
        <v>0</v>
      </c>
      <c r="C20" s="1988">
        <v>0</v>
      </c>
      <c r="D20" s="1989">
        <v>0</v>
      </c>
      <c r="E20" s="1990">
        <v>0</v>
      </c>
      <c r="F20" s="1991">
        <v>0</v>
      </c>
      <c r="G20" s="1992">
        <v>0</v>
      </c>
      <c r="H20" s="1993">
        <v>0</v>
      </c>
      <c r="I20" s="1991">
        <v>0</v>
      </c>
      <c r="J20" s="1994">
        <v>0</v>
      </c>
      <c r="K20" s="1990">
        <v>1</v>
      </c>
      <c r="L20" s="1991">
        <v>0</v>
      </c>
      <c r="M20" s="1994">
        <v>1</v>
      </c>
      <c r="N20" s="1955">
        <f t="shared" si="10"/>
        <v>1</v>
      </c>
      <c r="O20" s="1956">
        <f t="shared" si="10"/>
        <v>0</v>
      </c>
      <c r="P20" s="1957">
        <f t="shared" si="11"/>
        <v>1</v>
      </c>
    </row>
    <row r="21" spans="1:16" ht="30" customHeight="1" thickBot="1">
      <c r="A21" s="1491" t="s">
        <v>249</v>
      </c>
      <c r="B21" s="1423">
        <v>0</v>
      </c>
      <c r="C21" s="1424">
        <v>0</v>
      </c>
      <c r="D21" s="1425">
        <v>0</v>
      </c>
      <c r="E21" s="1492">
        <v>0</v>
      </c>
      <c r="F21" s="1493">
        <v>0</v>
      </c>
      <c r="G21" s="1494">
        <v>0</v>
      </c>
      <c r="H21" s="1495">
        <v>0</v>
      </c>
      <c r="I21" s="1493">
        <v>0</v>
      </c>
      <c r="J21" s="1496">
        <v>0</v>
      </c>
      <c r="K21" s="1492">
        <v>0</v>
      </c>
      <c r="L21" s="1493">
        <v>0</v>
      </c>
      <c r="M21" s="1496">
        <v>0</v>
      </c>
      <c r="N21" s="1498">
        <f t="shared" si="10"/>
        <v>0</v>
      </c>
      <c r="O21" s="1499">
        <f t="shared" si="10"/>
        <v>0</v>
      </c>
      <c r="P21" s="1500">
        <f t="shared" si="11"/>
        <v>0</v>
      </c>
    </row>
    <row r="22" spans="1:16" ht="31.5" customHeight="1" thickBot="1">
      <c r="A22" s="1926" t="s">
        <v>19</v>
      </c>
      <c r="B22" s="2000">
        <f>B19+B20+B21</f>
        <v>2</v>
      </c>
      <c r="C22" s="2000">
        <f t="shared" ref="C22:P22" si="12">C19+C20+C21</f>
        <v>0</v>
      </c>
      <c r="D22" s="2000">
        <f t="shared" si="12"/>
        <v>2</v>
      </c>
      <c r="E22" s="2000">
        <f t="shared" si="12"/>
        <v>2</v>
      </c>
      <c r="F22" s="2000">
        <f t="shared" si="12"/>
        <v>0</v>
      </c>
      <c r="G22" s="2000">
        <f t="shared" si="12"/>
        <v>2</v>
      </c>
      <c r="H22" s="2000">
        <f t="shared" si="12"/>
        <v>1</v>
      </c>
      <c r="I22" s="2000">
        <f t="shared" si="12"/>
        <v>0</v>
      </c>
      <c r="J22" s="2000">
        <f t="shared" si="12"/>
        <v>1</v>
      </c>
      <c r="K22" s="2000">
        <f t="shared" si="12"/>
        <v>1</v>
      </c>
      <c r="L22" s="2000">
        <f t="shared" si="12"/>
        <v>0</v>
      </c>
      <c r="M22" s="2000">
        <f t="shared" si="12"/>
        <v>1</v>
      </c>
      <c r="N22" s="2000">
        <f t="shared" si="12"/>
        <v>6</v>
      </c>
      <c r="O22" s="2000">
        <f t="shared" si="12"/>
        <v>0</v>
      </c>
      <c r="P22" s="2131">
        <f t="shared" si="12"/>
        <v>6</v>
      </c>
    </row>
    <row r="23" spans="1:16" ht="39" customHeight="1" thickBot="1">
      <c r="A23" s="1975" t="s">
        <v>251</v>
      </c>
      <c r="B23" s="2001">
        <f t="shared" ref="B23:P23" si="13">B17+B22</f>
        <v>48</v>
      </c>
      <c r="C23" s="2001">
        <f t="shared" si="13"/>
        <v>1</v>
      </c>
      <c r="D23" s="2001">
        <f t="shared" si="13"/>
        <v>49</v>
      </c>
      <c r="E23" s="2001">
        <f t="shared" si="13"/>
        <v>26</v>
      </c>
      <c r="F23" s="2001">
        <f t="shared" si="13"/>
        <v>5</v>
      </c>
      <c r="G23" s="2001">
        <f t="shared" si="13"/>
        <v>31</v>
      </c>
      <c r="H23" s="2001">
        <f t="shared" si="13"/>
        <v>28</v>
      </c>
      <c r="I23" s="2001">
        <f t="shared" si="13"/>
        <v>14</v>
      </c>
      <c r="J23" s="2001">
        <f t="shared" si="13"/>
        <v>42</v>
      </c>
      <c r="K23" s="2001">
        <f t="shared" si="13"/>
        <v>56</v>
      </c>
      <c r="L23" s="2001">
        <f t="shared" si="13"/>
        <v>3</v>
      </c>
      <c r="M23" s="2001">
        <f t="shared" si="13"/>
        <v>59</v>
      </c>
      <c r="N23" s="2001">
        <f t="shared" si="13"/>
        <v>158</v>
      </c>
      <c r="O23" s="2001">
        <f t="shared" si="13"/>
        <v>23</v>
      </c>
      <c r="P23" s="2002">
        <f t="shared" si="13"/>
        <v>181</v>
      </c>
    </row>
    <row r="24" spans="1:16" ht="30.75" customHeight="1">
      <c r="A24" s="5403"/>
      <c r="B24" s="5403"/>
      <c r="C24" s="5403"/>
      <c r="D24" s="5403"/>
      <c r="E24" s="5403"/>
      <c r="F24" s="5403"/>
      <c r="G24" s="5403"/>
      <c r="H24" s="5403"/>
      <c r="I24" s="5403"/>
      <c r="J24" s="5403"/>
      <c r="K24" s="5403"/>
      <c r="L24" s="5403"/>
      <c r="M24" s="5403"/>
      <c r="N24" s="5403"/>
      <c r="O24" s="5403"/>
      <c r="P24" s="5403"/>
    </row>
    <row r="25" spans="1:16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 ht="45" customHeight="1">
      <c r="A26" s="78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</row>
  </sheetData>
  <mergeCells count="10">
    <mergeCell ref="A24:P24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0"/>
  <sheetViews>
    <sheetView zoomScale="50" zoomScaleNormal="50" workbookViewId="0">
      <selection activeCell="A37" sqref="A37:P37"/>
    </sheetView>
  </sheetViews>
  <sheetFormatPr defaultColWidth="9.140625" defaultRowHeight="25.5"/>
  <cols>
    <col min="1" max="1" width="106.5703125" style="80" bestFit="1" customWidth="1"/>
    <col min="2" max="2" width="16.28515625" style="80" customWidth="1"/>
    <col min="3" max="3" width="12.140625" style="80" customWidth="1"/>
    <col min="4" max="4" width="13" style="80" customWidth="1"/>
    <col min="5" max="5" width="14.140625" style="80" customWidth="1"/>
    <col min="6" max="6" width="12.5703125" style="80" customWidth="1"/>
    <col min="7" max="7" width="11.85546875" style="80" customWidth="1"/>
    <col min="8" max="8" width="15.5703125" style="80" customWidth="1"/>
    <col min="9" max="9" width="12.5703125" style="80" customWidth="1"/>
    <col min="10" max="10" width="12" style="80" customWidth="1"/>
    <col min="11" max="11" width="14.28515625" style="80" customWidth="1"/>
    <col min="12" max="12" width="13.140625" style="80" customWidth="1"/>
    <col min="13" max="15" width="10.7109375" style="80" customWidth="1"/>
    <col min="16" max="16" width="9.140625" style="80"/>
    <col min="17" max="17" width="12.85546875" style="80" customWidth="1"/>
    <col min="18" max="18" width="23.42578125" style="80" customWidth="1"/>
    <col min="19" max="20" width="9.140625" style="80"/>
    <col min="21" max="21" width="10.5703125" style="80" bestFit="1" customWidth="1"/>
    <col min="22" max="22" width="11.28515625" style="80" customWidth="1"/>
    <col min="23" max="16384" width="9.140625" style="80"/>
  </cols>
  <sheetData>
    <row r="1" spans="1:20" ht="21.75" customHeight="1">
      <c r="A1" s="5485"/>
      <c r="B1" s="5485"/>
      <c r="C1" s="5485"/>
      <c r="D1" s="5485"/>
      <c r="E1" s="5485"/>
      <c r="F1" s="5485"/>
      <c r="G1" s="5485"/>
      <c r="H1" s="5485"/>
      <c r="I1" s="5485"/>
      <c r="J1" s="5485"/>
      <c r="K1" s="5485"/>
      <c r="L1" s="5485"/>
      <c r="M1" s="5485"/>
      <c r="N1" s="5485"/>
      <c r="O1" s="5485"/>
      <c r="P1" s="5485"/>
      <c r="Q1" s="5485"/>
      <c r="R1" s="5485"/>
      <c r="S1" s="5485"/>
      <c r="T1" s="5485"/>
    </row>
    <row r="2" spans="1:20" ht="33.75" customHeight="1">
      <c r="A2" s="5485" t="s">
        <v>89</v>
      </c>
      <c r="B2" s="5485"/>
      <c r="C2" s="5485"/>
      <c r="D2" s="5485"/>
      <c r="E2" s="5485"/>
      <c r="F2" s="5485"/>
      <c r="G2" s="5485"/>
      <c r="H2" s="5485"/>
      <c r="I2" s="5485"/>
      <c r="J2" s="5485"/>
      <c r="K2" s="5485"/>
      <c r="L2" s="5485"/>
      <c r="M2" s="5485"/>
      <c r="N2" s="5287"/>
      <c r="O2" s="5287"/>
    </row>
    <row r="3" spans="1:20" ht="21.75" customHeight="1">
      <c r="A3" s="5485" t="s">
        <v>90</v>
      </c>
      <c r="B3" s="5485"/>
      <c r="C3" s="5485"/>
      <c r="D3" s="5485"/>
      <c r="E3" s="5485"/>
      <c r="F3" s="5485"/>
      <c r="G3" s="5485"/>
      <c r="H3" s="5485"/>
      <c r="I3" s="5485"/>
      <c r="J3" s="5485"/>
      <c r="K3" s="5485"/>
      <c r="L3" s="5485"/>
      <c r="M3" s="5485"/>
      <c r="N3" s="5287"/>
      <c r="O3" s="5287"/>
    </row>
    <row r="4" spans="1:20" ht="35.25" customHeight="1">
      <c r="A4" s="5720" t="s">
        <v>91</v>
      </c>
      <c r="B4" s="5720"/>
      <c r="C4" s="5720"/>
      <c r="D4" s="5720"/>
      <c r="E4" s="5720"/>
      <c r="F4" s="5720"/>
      <c r="G4" s="5720"/>
      <c r="H4" s="5720"/>
      <c r="I4" s="5720"/>
      <c r="J4" s="5720"/>
      <c r="K4" s="5720"/>
      <c r="L4" s="5720"/>
      <c r="M4" s="5720"/>
      <c r="N4" s="5287"/>
      <c r="O4" s="5287"/>
    </row>
    <row r="5" spans="1:20" ht="26.25" customHeight="1">
      <c r="A5" s="5663" t="s">
        <v>413</v>
      </c>
      <c r="B5" s="5663"/>
      <c r="C5" s="5663"/>
      <c r="D5" s="5663"/>
      <c r="E5" s="5663"/>
      <c r="F5" s="5663"/>
      <c r="G5" s="5663"/>
      <c r="H5" s="5663"/>
      <c r="I5" s="5663"/>
      <c r="J5" s="5663"/>
      <c r="K5" s="5663"/>
      <c r="L5" s="5663"/>
      <c r="M5" s="5663"/>
      <c r="N5" s="5287"/>
      <c r="O5" s="5287"/>
    </row>
    <row r="6" spans="1:20" ht="30.75" customHeight="1" thickBot="1">
      <c r="A6" s="612"/>
    </row>
    <row r="7" spans="1:20" ht="27" customHeight="1" thickBot="1">
      <c r="A7" s="6552" t="s">
        <v>1</v>
      </c>
      <c r="B7" s="6553" t="s">
        <v>36</v>
      </c>
      <c r="C7" s="6554"/>
      <c r="D7" s="6555"/>
      <c r="E7" s="6553" t="s">
        <v>37</v>
      </c>
      <c r="F7" s="6554"/>
      <c r="G7" s="6555"/>
      <c r="H7" s="6553" t="s">
        <v>45</v>
      </c>
      <c r="I7" s="6554"/>
      <c r="J7" s="6555"/>
      <c r="K7" s="6556" t="s">
        <v>38</v>
      </c>
      <c r="L7" s="6557"/>
      <c r="M7" s="6558"/>
      <c r="N7" s="756"/>
      <c r="O7" s="756"/>
    </row>
    <row r="8" spans="1:20" ht="31.5" customHeight="1" thickBot="1">
      <c r="A8" s="6095"/>
      <c r="B8" s="6601" t="s">
        <v>39</v>
      </c>
      <c r="C8" s="6602"/>
      <c r="D8" s="6603"/>
      <c r="E8" s="6601" t="s">
        <v>39</v>
      </c>
      <c r="F8" s="6602"/>
      <c r="G8" s="6603"/>
      <c r="H8" s="6601" t="s">
        <v>39</v>
      </c>
      <c r="I8" s="6602"/>
      <c r="J8" s="6603"/>
      <c r="K8" s="6562"/>
      <c r="L8" s="6563"/>
      <c r="M8" s="6099"/>
      <c r="N8" s="756"/>
      <c r="O8" s="756"/>
    </row>
    <row r="9" spans="1:20" ht="71.25" customHeight="1" thickBot="1">
      <c r="A9" s="6095"/>
      <c r="B9" s="6564" t="s">
        <v>7</v>
      </c>
      <c r="C9" s="6565" t="s">
        <v>8</v>
      </c>
      <c r="D9" s="6566" t="s">
        <v>9</v>
      </c>
      <c r="E9" s="6564" t="s">
        <v>7</v>
      </c>
      <c r="F9" s="6565" t="s">
        <v>8</v>
      </c>
      <c r="G9" s="6566" t="s">
        <v>9</v>
      </c>
      <c r="H9" s="6564" t="s">
        <v>7</v>
      </c>
      <c r="I9" s="6565" t="s">
        <v>8</v>
      </c>
      <c r="J9" s="6566" t="s">
        <v>9</v>
      </c>
      <c r="K9" s="6564" t="s">
        <v>7</v>
      </c>
      <c r="L9" s="6565" t="s">
        <v>8</v>
      </c>
      <c r="M9" s="6566" t="s">
        <v>9</v>
      </c>
      <c r="N9" s="756"/>
      <c r="O9" s="756"/>
    </row>
    <row r="10" spans="1:20" ht="33.75" customHeight="1">
      <c r="A10" s="6608" t="s">
        <v>10</v>
      </c>
      <c r="B10" s="6609"/>
      <c r="C10" s="6610"/>
      <c r="D10" s="6611"/>
      <c r="E10" s="6609"/>
      <c r="F10" s="6610"/>
      <c r="G10" s="6611"/>
      <c r="H10" s="6609"/>
      <c r="I10" s="6610"/>
      <c r="J10" s="6611"/>
      <c r="K10" s="6590"/>
      <c r="L10" s="6612"/>
      <c r="M10" s="6613"/>
      <c r="N10" s="756"/>
      <c r="O10" s="756"/>
    </row>
    <row r="11" spans="1:20" ht="24.95" customHeight="1">
      <c r="A11" s="6604" t="s">
        <v>101</v>
      </c>
      <c r="B11" s="5045">
        <f t="shared" ref="B11:C15" si="0">B19+B26</f>
        <v>15</v>
      </c>
      <c r="C11" s="5019">
        <f t="shared" si="0"/>
        <v>9</v>
      </c>
      <c r="D11" s="6455">
        <f>B11+C11</f>
        <v>24</v>
      </c>
      <c r="E11" s="5045">
        <f t="shared" ref="E11:F15" si="1">E19+E26</f>
        <v>13</v>
      </c>
      <c r="F11" s="5019">
        <f t="shared" si="1"/>
        <v>28</v>
      </c>
      <c r="G11" s="6455">
        <f>E11+F11</f>
        <v>41</v>
      </c>
      <c r="H11" s="5045">
        <f t="shared" ref="H11:I15" si="2">H19+H26</f>
        <v>24</v>
      </c>
      <c r="I11" s="5019">
        <f t="shared" si="2"/>
        <v>20</v>
      </c>
      <c r="J11" s="6455">
        <f>H11+I11</f>
        <v>44</v>
      </c>
      <c r="K11" s="6487">
        <f>SUM(B11+E11+H11)</f>
        <v>52</v>
      </c>
      <c r="L11" s="6488">
        <f>SUM(C11+F11+I11)</f>
        <v>57</v>
      </c>
      <c r="M11" s="6489">
        <f>SUM(K11:L11)</f>
        <v>109</v>
      </c>
      <c r="N11" s="756"/>
      <c r="O11" s="756"/>
    </row>
    <row r="12" spans="1:20" ht="29.25" customHeight="1">
      <c r="A12" s="6605" t="s">
        <v>102</v>
      </c>
      <c r="B12" s="5045">
        <f t="shared" si="0"/>
        <v>0</v>
      </c>
      <c r="C12" s="5019">
        <f t="shared" si="0"/>
        <v>0</v>
      </c>
      <c r="D12" s="6455">
        <f>B12+C12</f>
        <v>0</v>
      </c>
      <c r="E12" s="5045">
        <f t="shared" si="1"/>
        <v>0</v>
      </c>
      <c r="F12" s="5019">
        <f t="shared" si="1"/>
        <v>21</v>
      </c>
      <c r="G12" s="6455">
        <f>E12+F12</f>
        <v>21</v>
      </c>
      <c r="H12" s="5045">
        <f t="shared" si="2"/>
        <v>0</v>
      </c>
      <c r="I12" s="5019">
        <f t="shared" si="2"/>
        <v>6</v>
      </c>
      <c r="J12" s="6455">
        <f>H12+I12</f>
        <v>6</v>
      </c>
      <c r="K12" s="6487">
        <f>SUM(B12+E12+H12)</f>
        <v>0</v>
      </c>
      <c r="L12" s="6488">
        <f>SUM(C12+F12+I12)</f>
        <v>27</v>
      </c>
      <c r="M12" s="6489">
        <f t="shared" ref="M12:M14" si="3">SUM(K12:L12)</f>
        <v>27</v>
      </c>
      <c r="N12" s="756"/>
      <c r="O12" s="756"/>
    </row>
    <row r="13" spans="1:20" ht="33.75" customHeight="1">
      <c r="A13" s="6604" t="s">
        <v>103</v>
      </c>
      <c r="B13" s="5045">
        <f t="shared" si="0"/>
        <v>0</v>
      </c>
      <c r="C13" s="5019">
        <f t="shared" si="0"/>
        <v>23</v>
      </c>
      <c r="D13" s="6455">
        <f t="shared" ref="D13" si="4">B13+C13</f>
        <v>23</v>
      </c>
      <c r="E13" s="5045">
        <f t="shared" si="1"/>
        <v>0</v>
      </c>
      <c r="F13" s="5019">
        <f t="shared" si="1"/>
        <v>0</v>
      </c>
      <c r="G13" s="6455">
        <f t="shared" ref="G13" si="5">E13+F13</f>
        <v>0</v>
      </c>
      <c r="H13" s="5045">
        <f t="shared" si="2"/>
        <v>0</v>
      </c>
      <c r="I13" s="5019">
        <f t="shared" si="2"/>
        <v>8</v>
      </c>
      <c r="J13" s="6455">
        <f t="shared" ref="J13" si="6">H13+I13</f>
        <v>8</v>
      </c>
      <c r="K13" s="6487">
        <f t="shared" ref="K13:L13" si="7">SUM(B13+E13+H13)</f>
        <v>0</v>
      </c>
      <c r="L13" s="6488">
        <f t="shared" si="7"/>
        <v>31</v>
      </c>
      <c r="M13" s="6489">
        <f t="shared" si="3"/>
        <v>31</v>
      </c>
      <c r="N13" s="756"/>
      <c r="O13" s="756"/>
    </row>
    <row r="14" spans="1:20" ht="29.25" customHeight="1">
      <c r="A14" s="6606" t="s">
        <v>104</v>
      </c>
      <c r="B14" s="5045">
        <f t="shared" si="0"/>
        <v>0</v>
      </c>
      <c r="C14" s="5019">
        <f t="shared" si="0"/>
        <v>45</v>
      </c>
      <c r="D14" s="6455">
        <f>B14+C14</f>
        <v>45</v>
      </c>
      <c r="E14" s="5045">
        <f t="shared" si="1"/>
        <v>0</v>
      </c>
      <c r="F14" s="5019">
        <f t="shared" si="1"/>
        <v>48</v>
      </c>
      <c r="G14" s="6455">
        <f>E14+F14</f>
        <v>48</v>
      </c>
      <c r="H14" s="5045">
        <f t="shared" si="2"/>
        <v>6</v>
      </c>
      <c r="I14" s="5019">
        <f t="shared" si="2"/>
        <v>64</v>
      </c>
      <c r="J14" s="6455">
        <f>H14+I14</f>
        <v>70</v>
      </c>
      <c r="K14" s="6487">
        <f>SUM(B14+E14+H14)</f>
        <v>6</v>
      </c>
      <c r="L14" s="6488">
        <f>SUM(C14+F14+I14)</f>
        <v>157</v>
      </c>
      <c r="M14" s="6489">
        <f t="shared" si="3"/>
        <v>163</v>
      </c>
      <c r="N14" s="756"/>
      <c r="O14" s="756"/>
    </row>
    <row r="15" spans="1:20" ht="29.25" customHeight="1">
      <c r="A15" s="6605" t="s">
        <v>106</v>
      </c>
      <c r="B15" s="5045">
        <f t="shared" si="0"/>
        <v>15</v>
      </c>
      <c r="C15" s="5019">
        <f t="shared" si="0"/>
        <v>3</v>
      </c>
      <c r="D15" s="6455">
        <f>B15+C15</f>
        <v>18</v>
      </c>
      <c r="E15" s="5045">
        <f t="shared" si="1"/>
        <v>10</v>
      </c>
      <c r="F15" s="5019">
        <f t="shared" si="1"/>
        <v>6</v>
      </c>
      <c r="G15" s="6455">
        <f>E15+F15</f>
        <v>16</v>
      </c>
      <c r="H15" s="5045">
        <f t="shared" si="2"/>
        <v>14</v>
      </c>
      <c r="I15" s="5019">
        <f t="shared" si="2"/>
        <v>3</v>
      </c>
      <c r="J15" s="6455">
        <f>H15+I15</f>
        <v>17</v>
      </c>
      <c r="K15" s="6487">
        <f>SUM(B15+E15+H15)</f>
        <v>39</v>
      </c>
      <c r="L15" s="6488">
        <f>SUM(C15+F15+I15)</f>
        <v>12</v>
      </c>
      <c r="M15" s="6489">
        <f>SUM(K15:L15)</f>
        <v>51</v>
      </c>
      <c r="N15" s="756"/>
      <c r="O15" s="756"/>
    </row>
    <row r="16" spans="1:20" ht="24.95" customHeight="1" thickBot="1">
      <c r="A16" s="6516" t="s">
        <v>27</v>
      </c>
      <c r="B16" s="6475">
        <f t="shared" ref="B16:M16" si="8">SUM(B11:B15)</f>
        <v>30</v>
      </c>
      <c r="C16" s="6476">
        <f t="shared" si="8"/>
        <v>80</v>
      </c>
      <c r="D16" s="6477">
        <f t="shared" si="8"/>
        <v>110</v>
      </c>
      <c r="E16" s="6475">
        <f t="shared" si="8"/>
        <v>23</v>
      </c>
      <c r="F16" s="6476">
        <f t="shared" si="8"/>
        <v>103</v>
      </c>
      <c r="G16" s="6477">
        <f t="shared" si="8"/>
        <v>126</v>
      </c>
      <c r="H16" s="6475">
        <f t="shared" si="8"/>
        <v>44</v>
      </c>
      <c r="I16" s="6476">
        <f t="shared" si="8"/>
        <v>101</v>
      </c>
      <c r="J16" s="6477">
        <f t="shared" si="8"/>
        <v>145</v>
      </c>
      <c r="K16" s="6475">
        <f t="shared" si="8"/>
        <v>97</v>
      </c>
      <c r="L16" s="6476">
        <f t="shared" si="8"/>
        <v>284</v>
      </c>
      <c r="M16" s="6477">
        <f t="shared" si="8"/>
        <v>381</v>
      </c>
      <c r="N16" s="756"/>
      <c r="O16" s="756"/>
    </row>
    <row r="17" spans="1:18" ht="24.95" customHeight="1">
      <c r="A17" s="6515" t="s">
        <v>15</v>
      </c>
      <c r="B17" s="6614"/>
      <c r="C17" s="6592"/>
      <c r="D17" s="6593"/>
      <c r="E17" s="6614"/>
      <c r="F17" s="6592"/>
      <c r="G17" s="6593"/>
      <c r="H17" s="6614"/>
      <c r="I17" s="6592"/>
      <c r="J17" s="6593"/>
      <c r="K17" s="6614"/>
      <c r="L17" s="6592"/>
      <c r="M17" s="6593"/>
      <c r="N17" s="756"/>
      <c r="O17" s="756"/>
    </row>
    <row r="18" spans="1:18" ht="24.95" customHeight="1">
      <c r="A18" s="6615" t="s">
        <v>16</v>
      </c>
      <c r="B18" s="6616"/>
      <c r="C18" s="6567"/>
      <c r="D18" s="6467"/>
      <c r="E18" s="6616"/>
      <c r="F18" s="6567"/>
      <c r="G18" s="6467"/>
      <c r="H18" s="6616"/>
      <c r="I18" s="6567"/>
      <c r="J18" s="6467"/>
      <c r="K18" s="6616"/>
      <c r="L18" s="6466"/>
      <c r="M18" s="6617"/>
      <c r="N18" s="758"/>
      <c r="O18" s="758"/>
    </row>
    <row r="19" spans="1:18" ht="33" customHeight="1">
      <c r="A19" s="6604" t="s">
        <v>101</v>
      </c>
      <c r="B19" s="5045">
        <v>14</v>
      </c>
      <c r="C19" s="5019">
        <v>9</v>
      </c>
      <c r="D19" s="6455">
        <f>SUM(B19:C19)</f>
        <v>23</v>
      </c>
      <c r="E19" s="5045">
        <v>13</v>
      </c>
      <c r="F19" s="5019">
        <v>27</v>
      </c>
      <c r="G19" s="6455">
        <f>SUM(E19:F19)</f>
        <v>40</v>
      </c>
      <c r="H19" s="5045">
        <v>24</v>
      </c>
      <c r="I19" s="5019">
        <v>20</v>
      </c>
      <c r="J19" s="6455">
        <f>SUM(H19:I19)</f>
        <v>44</v>
      </c>
      <c r="K19" s="6487">
        <f t="shared" ref="K19:M22" si="9">B19+E19+H19</f>
        <v>51</v>
      </c>
      <c r="L19" s="6488">
        <f t="shared" si="9"/>
        <v>56</v>
      </c>
      <c r="M19" s="6489">
        <f t="shared" si="9"/>
        <v>107</v>
      </c>
      <c r="N19" s="637"/>
      <c r="O19" s="637"/>
    </row>
    <row r="20" spans="1:18" ht="24.95" customHeight="1">
      <c r="A20" s="6605" t="s">
        <v>102</v>
      </c>
      <c r="B20" s="5045">
        <v>0</v>
      </c>
      <c r="C20" s="5019">
        <v>0</v>
      </c>
      <c r="D20" s="6455">
        <f t="shared" ref="D20:D23" si="10">SUM(B20:C20)</f>
        <v>0</v>
      </c>
      <c r="E20" s="5045">
        <v>0</v>
      </c>
      <c r="F20" s="5019">
        <v>21</v>
      </c>
      <c r="G20" s="6455">
        <f>SUM(E20:F20)</f>
        <v>21</v>
      </c>
      <c r="H20" s="5045">
        <v>0</v>
      </c>
      <c r="I20" s="5019">
        <v>6</v>
      </c>
      <c r="J20" s="6455">
        <f>SUM(H20:I20)</f>
        <v>6</v>
      </c>
      <c r="K20" s="6487">
        <f t="shared" si="9"/>
        <v>0</v>
      </c>
      <c r="L20" s="6488">
        <f t="shared" si="9"/>
        <v>27</v>
      </c>
      <c r="M20" s="6489">
        <f t="shared" si="9"/>
        <v>27</v>
      </c>
      <c r="N20" s="637"/>
      <c r="O20" s="637"/>
    </row>
    <row r="21" spans="1:18" ht="24.95" customHeight="1">
      <c r="A21" s="6604" t="s">
        <v>103</v>
      </c>
      <c r="B21" s="5045">
        <v>0</v>
      </c>
      <c r="C21" s="5019">
        <v>22</v>
      </c>
      <c r="D21" s="6455">
        <f t="shared" si="10"/>
        <v>22</v>
      </c>
      <c r="E21" s="5045">
        <v>0</v>
      </c>
      <c r="F21" s="5019">
        <v>0</v>
      </c>
      <c r="G21" s="6455">
        <f>SUM(E21:F21)</f>
        <v>0</v>
      </c>
      <c r="H21" s="5045">
        <v>0</v>
      </c>
      <c r="I21" s="5019">
        <v>7</v>
      </c>
      <c r="J21" s="6455">
        <f>SUM(H21:I21)</f>
        <v>7</v>
      </c>
      <c r="K21" s="6487">
        <f t="shared" si="9"/>
        <v>0</v>
      </c>
      <c r="L21" s="6488">
        <f t="shared" si="9"/>
        <v>29</v>
      </c>
      <c r="M21" s="6489">
        <f t="shared" si="9"/>
        <v>29</v>
      </c>
      <c r="N21" s="637"/>
      <c r="O21" s="637"/>
    </row>
    <row r="22" spans="1:18" ht="30.75" customHeight="1">
      <c r="A22" s="6606" t="s">
        <v>104</v>
      </c>
      <c r="B22" s="5045">
        <v>0</v>
      </c>
      <c r="C22" s="5019">
        <v>45</v>
      </c>
      <c r="D22" s="6455">
        <f t="shared" si="10"/>
        <v>45</v>
      </c>
      <c r="E22" s="5045">
        <v>0</v>
      </c>
      <c r="F22" s="5019">
        <v>48</v>
      </c>
      <c r="G22" s="6455">
        <f>SUM(E22:F22)</f>
        <v>48</v>
      </c>
      <c r="H22" s="5045">
        <v>6</v>
      </c>
      <c r="I22" s="5019">
        <v>63</v>
      </c>
      <c r="J22" s="6455">
        <f>SUM(H22:I22)</f>
        <v>69</v>
      </c>
      <c r="K22" s="6487">
        <f t="shared" si="9"/>
        <v>6</v>
      </c>
      <c r="L22" s="6488">
        <f t="shared" si="9"/>
        <v>156</v>
      </c>
      <c r="M22" s="6489">
        <f t="shared" si="9"/>
        <v>162</v>
      </c>
      <c r="N22" s="637"/>
      <c r="O22" s="637"/>
    </row>
    <row r="23" spans="1:18" s="297" customFormat="1" ht="32.25" customHeight="1" thickBot="1">
      <c r="A23" s="6629" t="s">
        <v>106</v>
      </c>
      <c r="B23" s="6508">
        <v>15</v>
      </c>
      <c r="C23" s="1245">
        <v>3</v>
      </c>
      <c r="D23" s="3136">
        <f t="shared" si="10"/>
        <v>18</v>
      </c>
      <c r="E23" s="6508">
        <v>10</v>
      </c>
      <c r="F23" s="1245">
        <v>6</v>
      </c>
      <c r="G23" s="3136">
        <f>SUM(E23:F23)</f>
        <v>16</v>
      </c>
      <c r="H23" s="6508">
        <v>14</v>
      </c>
      <c r="I23" s="1245">
        <v>3</v>
      </c>
      <c r="J23" s="3136">
        <f>SUM(H23:I23)</f>
        <v>17</v>
      </c>
      <c r="K23" s="6630">
        <f>B23+E23+H23</f>
        <v>39</v>
      </c>
      <c r="L23" s="1244">
        <f>C23+F23+I23</f>
        <v>12</v>
      </c>
      <c r="M23" s="6631">
        <f>D23+G23+J23</f>
        <v>51</v>
      </c>
      <c r="N23" s="5288"/>
      <c r="O23" s="5288"/>
    </row>
    <row r="24" spans="1:18" ht="32.25" customHeight="1" thickBot="1">
      <c r="A24" s="6632" t="s">
        <v>17</v>
      </c>
      <c r="B24" s="6633">
        <f t="shared" ref="B24:M24" si="11">SUM(B19:B23)</f>
        <v>29</v>
      </c>
      <c r="C24" s="6596">
        <f t="shared" si="11"/>
        <v>79</v>
      </c>
      <c r="D24" s="6597">
        <f t="shared" si="11"/>
        <v>108</v>
      </c>
      <c r="E24" s="6633">
        <f t="shared" si="11"/>
        <v>23</v>
      </c>
      <c r="F24" s="6596">
        <f t="shared" si="11"/>
        <v>102</v>
      </c>
      <c r="G24" s="6597">
        <f t="shared" si="11"/>
        <v>125</v>
      </c>
      <c r="H24" s="6633">
        <f t="shared" si="11"/>
        <v>44</v>
      </c>
      <c r="I24" s="6596">
        <f t="shared" si="11"/>
        <v>99</v>
      </c>
      <c r="J24" s="6597">
        <f t="shared" si="11"/>
        <v>143</v>
      </c>
      <c r="K24" s="6633">
        <f t="shared" si="11"/>
        <v>96</v>
      </c>
      <c r="L24" s="6596">
        <f t="shared" si="11"/>
        <v>280</v>
      </c>
      <c r="M24" s="6597">
        <f t="shared" si="11"/>
        <v>376</v>
      </c>
      <c r="N24" s="759"/>
      <c r="O24" s="759"/>
    </row>
    <row r="25" spans="1:18" ht="29.25" customHeight="1">
      <c r="A25" s="6618" t="s">
        <v>18</v>
      </c>
      <c r="B25" s="6619"/>
      <c r="C25" s="6587"/>
      <c r="D25" s="6620"/>
      <c r="E25" s="6619"/>
      <c r="F25" s="6587"/>
      <c r="G25" s="6620"/>
      <c r="H25" s="6619"/>
      <c r="I25" s="6587"/>
      <c r="J25" s="6620"/>
      <c r="K25" s="6621"/>
      <c r="L25" s="6622"/>
      <c r="M25" s="6623"/>
      <c r="N25" s="637"/>
      <c r="O25" s="637"/>
    </row>
    <row r="26" spans="1:18" ht="28.5" customHeight="1">
      <c r="A26" s="6604" t="s">
        <v>101</v>
      </c>
      <c r="B26" s="5045">
        <v>1</v>
      </c>
      <c r="C26" s="5019">
        <v>0</v>
      </c>
      <c r="D26" s="6455">
        <f>SUM(B26:C26)</f>
        <v>1</v>
      </c>
      <c r="E26" s="5045">
        <v>0</v>
      </c>
      <c r="F26" s="5019">
        <v>1</v>
      </c>
      <c r="G26" s="6455">
        <f>SUM(E26:F26)</f>
        <v>1</v>
      </c>
      <c r="H26" s="5045">
        <v>0</v>
      </c>
      <c r="I26" s="5019">
        <v>0</v>
      </c>
      <c r="J26" s="6455">
        <f>SUM(H26:I26)</f>
        <v>0</v>
      </c>
      <c r="K26" s="6487">
        <f>B26+E26+H26</f>
        <v>1</v>
      </c>
      <c r="L26" s="6488">
        <f>C26+F26+I26</f>
        <v>1</v>
      </c>
      <c r="M26" s="6489">
        <f>D26+G26+J26</f>
        <v>2</v>
      </c>
      <c r="N26" s="637"/>
      <c r="O26" s="637"/>
    </row>
    <row r="27" spans="1:18" ht="30" customHeight="1">
      <c r="A27" s="6605" t="s">
        <v>102</v>
      </c>
      <c r="B27" s="5045">
        <v>0</v>
      </c>
      <c r="C27" s="5019">
        <v>0</v>
      </c>
      <c r="D27" s="6455">
        <f>SUM(B27:C27)</f>
        <v>0</v>
      </c>
      <c r="E27" s="5045">
        <v>0</v>
      </c>
      <c r="F27" s="5019">
        <v>0</v>
      </c>
      <c r="G27" s="6455">
        <f>SUM(E27:F27)</f>
        <v>0</v>
      </c>
      <c r="H27" s="5045">
        <v>0</v>
      </c>
      <c r="I27" s="5019">
        <v>0</v>
      </c>
      <c r="J27" s="6455">
        <f>SUM(H27:I27)</f>
        <v>0</v>
      </c>
      <c r="K27" s="6487">
        <f t="shared" ref="K27:M30" si="12">B27+E27+H27</f>
        <v>0</v>
      </c>
      <c r="L27" s="6488">
        <f t="shared" si="12"/>
        <v>0</v>
      </c>
      <c r="M27" s="6489">
        <f t="shared" si="12"/>
        <v>0</v>
      </c>
      <c r="N27" s="761"/>
      <c r="O27" s="761"/>
    </row>
    <row r="28" spans="1:18" ht="27" thickBot="1">
      <c r="A28" s="6604" t="s">
        <v>103</v>
      </c>
      <c r="B28" s="5045">
        <v>0</v>
      </c>
      <c r="C28" s="5019">
        <v>1</v>
      </c>
      <c r="D28" s="6455">
        <f>SUM(B28:C28)</f>
        <v>1</v>
      </c>
      <c r="E28" s="5045">
        <v>0</v>
      </c>
      <c r="F28" s="5019">
        <v>0</v>
      </c>
      <c r="G28" s="6455">
        <f>SUM(E28:F28)</f>
        <v>0</v>
      </c>
      <c r="H28" s="5045">
        <v>0</v>
      </c>
      <c r="I28" s="5019">
        <v>1</v>
      </c>
      <c r="J28" s="6455">
        <f>SUM(H28:I28)</f>
        <v>1</v>
      </c>
      <c r="K28" s="6487">
        <f t="shared" si="12"/>
        <v>0</v>
      </c>
      <c r="L28" s="6488">
        <f t="shared" si="12"/>
        <v>2</v>
      </c>
      <c r="M28" s="6489">
        <f t="shared" si="12"/>
        <v>2</v>
      </c>
      <c r="N28" s="759"/>
      <c r="O28" s="759"/>
    </row>
    <row r="29" spans="1:18" ht="27" thickBot="1">
      <c r="A29" s="6606" t="s">
        <v>104</v>
      </c>
      <c r="B29" s="5045">
        <v>0</v>
      </c>
      <c r="C29" s="5019">
        <v>0</v>
      </c>
      <c r="D29" s="6455">
        <f>SUM(B29:C29)</f>
        <v>0</v>
      </c>
      <c r="E29" s="5045">
        <v>0</v>
      </c>
      <c r="F29" s="5019">
        <v>0</v>
      </c>
      <c r="G29" s="6455">
        <f>SUM(E29:F29)</f>
        <v>0</v>
      </c>
      <c r="H29" s="5045">
        <v>0</v>
      </c>
      <c r="I29" s="5019">
        <v>1</v>
      </c>
      <c r="J29" s="6455">
        <f>SUM(H29:I29)</f>
        <v>1</v>
      </c>
      <c r="K29" s="6487">
        <f t="shared" si="12"/>
        <v>0</v>
      </c>
      <c r="L29" s="6488">
        <f t="shared" si="12"/>
        <v>1</v>
      </c>
      <c r="M29" s="6489">
        <f t="shared" si="12"/>
        <v>1</v>
      </c>
      <c r="N29" s="761"/>
      <c r="O29" s="761"/>
      <c r="R29" s="6607"/>
    </row>
    <row r="30" spans="1:18" ht="26.25" hidden="1" customHeight="1">
      <c r="A30" s="6605" t="s">
        <v>106</v>
      </c>
      <c r="B30" s="5045">
        <v>0</v>
      </c>
      <c r="C30" s="5019">
        <v>0</v>
      </c>
      <c r="D30" s="6455">
        <f>SUM(B30:C30)</f>
        <v>0</v>
      </c>
      <c r="E30" s="5045">
        <v>0</v>
      </c>
      <c r="F30" s="5019">
        <v>0</v>
      </c>
      <c r="G30" s="6455">
        <f>SUM(E30:F30)</f>
        <v>0</v>
      </c>
      <c r="H30" s="5045">
        <v>0</v>
      </c>
      <c r="I30" s="5019">
        <v>0</v>
      </c>
      <c r="J30" s="6455">
        <f>SUM(H30:I30)</f>
        <v>0</v>
      </c>
      <c r="K30" s="6487">
        <f>B30+E30+H30</f>
        <v>0</v>
      </c>
      <c r="L30" s="6488">
        <f>C30+F30+I30</f>
        <v>0</v>
      </c>
      <c r="M30" s="6489">
        <f t="shared" si="12"/>
        <v>0</v>
      </c>
      <c r="N30" s="637"/>
      <c r="O30" s="637"/>
    </row>
    <row r="31" spans="1:18" ht="26.25" hidden="1" customHeight="1">
      <c r="A31" s="6624" t="s">
        <v>19</v>
      </c>
      <c r="B31" s="6475">
        <f t="shared" ref="B31:M31" si="13">SUM(B26:B30)</f>
        <v>1</v>
      </c>
      <c r="C31" s="6476">
        <f t="shared" si="13"/>
        <v>1</v>
      </c>
      <c r="D31" s="6477">
        <f t="shared" si="13"/>
        <v>2</v>
      </c>
      <c r="E31" s="6475">
        <f t="shared" si="13"/>
        <v>0</v>
      </c>
      <c r="F31" s="6476">
        <f t="shared" si="13"/>
        <v>1</v>
      </c>
      <c r="G31" s="6477">
        <f t="shared" si="13"/>
        <v>1</v>
      </c>
      <c r="H31" s="6475">
        <f t="shared" si="13"/>
        <v>0</v>
      </c>
      <c r="I31" s="6476">
        <f t="shared" si="13"/>
        <v>2</v>
      </c>
      <c r="J31" s="6477">
        <f t="shared" si="13"/>
        <v>2</v>
      </c>
      <c r="K31" s="6475">
        <f t="shared" si="13"/>
        <v>1</v>
      </c>
      <c r="L31" s="6476">
        <f t="shared" si="13"/>
        <v>4</v>
      </c>
      <c r="M31" s="6477">
        <f t="shared" si="13"/>
        <v>5</v>
      </c>
      <c r="N31" s="637"/>
      <c r="O31" s="637"/>
    </row>
    <row r="32" spans="1:18" ht="25.5" hidden="1" customHeight="1">
      <c r="A32" s="1690" t="s">
        <v>29</v>
      </c>
      <c r="B32" s="6625">
        <f t="shared" ref="B32:M32" si="14">B24</f>
        <v>29</v>
      </c>
      <c r="C32" s="6626">
        <f t="shared" si="14"/>
        <v>79</v>
      </c>
      <c r="D32" s="6627">
        <f t="shared" si="14"/>
        <v>108</v>
      </c>
      <c r="E32" s="6625">
        <f t="shared" si="14"/>
        <v>23</v>
      </c>
      <c r="F32" s="6626">
        <f t="shared" si="14"/>
        <v>102</v>
      </c>
      <c r="G32" s="6627">
        <f t="shared" si="14"/>
        <v>125</v>
      </c>
      <c r="H32" s="6625">
        <f t="shared" si="14"/>
        <v>44</v>
      </c>
      <c r="I32" s="6626">
        <f t="shared" si="14"/>
        <v>99</v>
      </c>
      <c r="J32" s="6627">
        <f t="shared" si="14"/>
        <v>143</v>
      </c>
      <c r="K32" s="6625">
        <f t="shared" si="14"/>
        <v>96</v>
      </c>
      <c r="L32" s="6626">
        <f t="shared" si="14"/>
        <v>280</v>
      </c>
      <c r="M32" s="6627">
        <f t="shared" si="14"/>
        <v>376</v>
      </c>
      <c r="N32" s="805"/>
      <c r="O32" s="805"/>
    </row>
    <row r="33" spans="1:16" ht="32.25" customHeight="1" thickBot="1">
      <c r="A33" s="6493" t="s">
        <v>30</v>
      </c>
      <c r="B33" s="6502">
        <f t="shared" ref="B33:M33" si="15">B31</f>
        <v>1</v>
      </c>
      <c r="C33" s="6503">
        <f t="shared" si="15"/>
        <v>1</v>
      </c>
      <c r="D33" s="6504">
        <f t="shared" si="15"/>
        <v>2</v>
      </c>
      <c r="E33" s="6502">
        <f t="shared" si="15"/>
        <v>0</v>
      </c>
      <c r="F33" s="6503">
        <f t="shared" si="15"/>
        <v>1</v>
      </c>
      <c r="G33" s="6504">
        <f t="shared" si="15"/>
        <v>1</v>
      </c>
      <c r="H33" s="6502">
        <f t="shared" si="15"/>
        <v>0</v>
      </c>
      <c r="I33" s="6503">
        <f t="shared" si="15"/>
        <v>2</v>
      </c>
      <c r="J33" s="6504">
        <f t="shared" si="15"/>
        <v>2</v>
      </c>
      <c r="K33" s="6502">
        <f t="shared" si="15"/>
        <v>1</v>
      </c>
      <c r="L33" s="6503">
        <f t="shared" si="15"/>
        <v>4</v>
      </c>
      <c r="M33" s="6504">
        <f t="shared" si="15"/>
        <v>5</v>
      </c>
      <c r="N33" s="109"/>
      <c r="O33" s="109"/>
    </row>
    <row r="34" spans="1:16" ht="32.25" customHeight="1" thickBot="1">
      <c r="A34" s="6493" t="s">
        <v>31</v>
      </c>
      <c r="B34" s="6628">
        <f t="shared" ref="B34:M34" si="16">SUM(B32:B33)</f>
        <v>30</v>
      </c>
      <c r="C34" s="6599">
        <f t="shared" si="16"/>
        <v>80</v>
      </c>
      <c r="D34" s="6600">
        <f t="shared" si="16"/>
        <v>110</v>
      </c>
      <c r="E34" s="6628">
        <f t="shared" si="16"/>
        <v>23</v>
      </c>
      <c r="F34" s="6599">
        <f t="shared" si="16"/>
        <v>103</v>
      </c>
      <c r="G34" s="6600">
        <f t="shared" si="16"/>
        <v>126</v>
      </c>
      <c r="H34" s="6628">
        <f t="shared" si="16"/>
        <v>44</v>
      </c>
      <c r="I34" s="6599">
        <f>SUM(I32:I33)</f>
        <v>101</v>
      </c>
      <c r="J34" s="6600">
        <f>SUM(J32:J33)</f>
        <v>145</v>
      </c>
      <c r="K34" s="6628">
        <f t="shared" si="16"/>
        <v>97</v>
      </c>
      <c r="L34" s="6599">
        <f t="shared" si="16"/>
        <v>284</v>
      </c>
      <c r="M34" s="6600">
        <f t="shared" si="16"/>
        <v>381</v>
      </c>
      <c r="N34" s="109"/>
      <c r="O34" s="109"/>
    </row>
    <row r="35" spans="1:16" ht="30.75" customHeight="1">
      <c r="A35" s="5507"/>
      <c r="B35" s="5507"/>
      <c r="C35" s="5507"/>
      <c r="D35" s="5507"/>
      <c r="E35" s="5507"/>
      <c r="F35" s="5507"/>
      <c r="G35" s="5507"/>
      <c r="H35" s="5507"/>
      <c r="I35" s="5507"/>
      <c r="J35" s="5507"/>
      <c r="K35" s="5507"/>
      <c r="L35" s="5507"/>
      <c r="M35" s="5507"/>
      <c r="N35" s="5507"/>
      <c r="O35" s="5507"/>
      <c r="P35" s="5507"/>
    </row>
    <row r="36" spans="1:16" ht="32.25" customHeight="1">
      <c r="A36" s="5507"/>
      <c r="B36" s="5507"/>
      <c r="C36" s="5507"/>
      <c r="D36" s="5507"/>
      <c r="E36" s="5507"/>
      <c r="F36" s="5507"/>
      <c r="G36" s="5507"/>
      <c r="H36" s="5507"/>
      <c r="I36" s="5507"/>
      <c r="J36" s="5507"/>
      <c r="K36" s="5507"/>
      <c r="L36" s="5507"/>
      <c r="M36" s="5507"/>
      <c r="N36" s="5507"/>
      <c r="O36" s="5507"/>
      <c r="P36" s="5507"/>
    </row>
    <row r="37" spans="1:16" ht="34.5" customHeight="1">
      <c r="A37" s="5507"/>
      <c r="B37" s="5507"/>
      <c r="C37" s="5507"/>
      <c r="D37" s="5507"/>
      <c r="E37" s="5507"/>
      <c r="F37" s="5507"/>
      <c r="G37" s="5507"/>
      <c r="H37" s="5507"/>
      <c r="I37" s="5507"/>
      <c r="J37" s="5507"/>
      <c r="K37" s="5507"/>
      <c r="L37" s="5507"/>
      <c r="M37" s="5507"/>
      <c r="N37" s="5507"/>
      <c r="O37" s="5507"/>
      <c r="P37" s="5507"/>
    </row>
    <row r="38" spans="1:16" ht="28.5" customHeight="1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</row>
    <row r="39" spans="1:16" ht="27" customHeight="1"/>
    <row r="40" spans="1:16" ht="38.25" customHeight="1"/>
  </sheetData>
  <mergeCells count="16">
    <mergeCell ref="A1:T1"/>
    <mergeCell ref="A2:M2"/>
    <mergeCell ref="A3:M3"/>
    <mergeCell ref="A4:M4"/>
    <mergeCell ref="A5:M5"/>
    <mergeCell ref="A35:P35"/>
    <mergeCell ref="A36:P36"/>
    <mergeCell ref="A37:P37"/>
    <mergeCell ref="A7:A9"/>
    <mergeCell ref="K7:M8"/>
    <mergeCell ref="B7:D7"/>
    <mergeCell ref="E7:G7"/>
    <mergeCell ref="H7:J7"/>
    <mergeCell ref="B8:D8"/>
    <mergeCell ref="E8:G8"/>
    <mergeCell ref="H8:J8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ColWidth="9" defaultRowHeight="42.75" customHeight="1" outlineLevelRow="1"/>
  <cols>
    <col min="1" max="1" width="4.42578125" style="438" customWidth="1"/>
    <col min="2" max="2" width="13.7109375" style="438" customWidth="1"/>
    <col min="3" max="3" width="53" style="438" customWidth="1"/>
    <col min="4" max="4" width="16.140625" style="438" customWidth="1"/>
    <col min="5" max="5" width="11.140625" style="438" customWidth="1"/>
    <col min="6" max="6" width="11.28515625" style="439" customWidth="1"/>
    <col min="7" max="7" width="13.42578125" style="438" customWidth="1"/>
    <col min="8" max="8" width="11.85546875" style="438" customWidth="1"/>
    <col min="9" max="9" width="10.5703125" style="439" customWidth="1"/>
    <col min="10" max="10" width="13.42578125" style="438" customWidth="1"/>
    <col min="11" max="11" width="10.85546875" style="438" customWidth="1"/>
    <col min="12" max="12" width="10.85546875" style="439" customWidth="1"/>
    <col min="13" max="13" width="14.42578125" style="438" customWidth="1"/>
    <col min="14" max="14" width="13.140625" style="438" customWidth="1"/>
    <col min="15" max="15" width="11.140625" style="439" customWidth="1"/>
    <col min="16" max="16" width="14.7109375" style="440" customWidth="1"/>
    <col min="17" max="17" width="12.85546875" style="440" customWidth="1"/>
    <col min="18" max="18" width="12.140625" style="440" customWidth="1"/>
    <col min="19" max="19" width="14.85546875" style="438" customWidth="1"/>
    <col min="20" max="20" width="12.7109375" style="438" customWidth="1"/>
    <col min="21" max="21" width="14.140625" style="439" customWidth="1"/>
    <col min="22" max="22" width="15.42578125" style="438" customWidth="1"/>
    <col min="23" max="256" width="9.140625" style="438"/>
    <col min="257" max="257" width="4.42578125" style="438" customWidth="1"/>
    <col min="258" max="258" width="13.7109375" style="438" customWidth="1"/>
    <col min="259" max="259" width="53" style="438" customWidth="1"/>
    <col min="260" max="260" width="10.140625" style="438" customWidth="1"/>
    <col min="261" max="261" width="11.140625" style="438" customWidth="1"/>
    <col min="262" max="262" width="11.28515625" style="438" customWidth="1"/>
    <col min="263" max="263" width="9.42578125" style="438" customWidth="1"/>
    <col min="264" max="264" width="11.85546875" style="438" customWidth="1"/>
    <col min="265" max="265" width="10.5703125" style="438" customWidth="1"/>
    <col min="266" max="266" width="9.42578125" style="438" customWidth="1"/>
    <col min="267" max="268" width="10.85546875" style="438" customWidth="1"/>
    <col min="269" max="269" width="9.42578125" style="438" customWidth="1"/>
    <col min="270" max="270" width="13.140625" style="438" customWidth="1"/>
    <col min="271" max="271" width="11.140625" style="438" customWidth="1"/>
    <col min="272" max="272" width="9.42578125" style="438" customWidth="1"/>
    <col min="273" max="273" width="12.85546875" style="438" customWidth="1"/>
    <col min="274" max="274" width="12.140625" style="438" customWidth="1"/>
    <col min="275" max="275" width="9.42578125" style="438" customWidth="1"/>
    <col min="276" max="276" width="12" style="438" customWidth="1"/>
    <col min="277" max="277" width="12.28515625" style="438" customWidth="1"/>
    <col min="278" max="278" width="15.42578125" style="438" customWidth="1"/>
    <col min="279" max="512" width="9.140625" style="438"/>
    <col min="513" max="513" width="4.42578125" style="438" customWidth="1"/>
    <col min="514" max="514" width="13.7109375" style="438" customWidth="1"/>
    <col min="515" max="515" width="53" style="438" customWidth="1"/>
    <col min="516" max="516" width="10.140625" style="438" customWidth="1"/>
    <col min="517" max="517" width="11.140625" style="438" customWidth="1"/>
    <col min="518" max="518" width="11.28515625" style="438" customWidth="1"/>
    <col min="519" max="519" width="9.42578125" style="438" customWidth="1"/>
    <col min="520" max="520" width="11.85546875" style="438" customWidth="1"/>
    <col min="521" max="521" width="10.5703125" style="438" customWidth="1"/>
    <col min="522" max="522" width="9.42578125" style="438" customWidth="1"/>
    <col min="523" max="524" width="10.85546875" style="438" customWidth="1"/>
    <col min="525" max="525" width="9.42578125" style="438" customWidth="1"/>
    <col min="526" max="526" width="13.140625" style="438" customWidth="1"/>
    <col min="527" max="527" width="11.140625" style="438" customWidth="1"/>
    <col min="528" max="528" width="9.42578125" style="438" customWidth="1"/>
    <col min="529" max="529" width="12.85546875" style="438" customWidth="1"/>
    <col min="530" max="530" width="12.140625" style="438" customWidth="1"/>
    <col min="531" max="531" width="9.42578125" style="438" customWidth="1"/>
    <col min="532" max="532" width="12" style="438" customWidth="1"/>
    <col min="533" max="533" width="12.28515625" style="438" customWidth="1"/>
    <col min="534" max="534" width="15.42578125" style="438" customWidth="1"/>
    <col min="535" max="768" width="9.140625" style="438"/>
    <col min="769" max="769" width="4.42578125" style="438" customWidth="1"/>
    <col min="770" max="770" width="13.7109375" style="438" customWidth="1"/>
    <col min="771" max="771" width="53" style="438" customWidth="1"/>
    <col min="772" max="772" width="10.140625" style="438" customWidth="1"/>
    <col min="773" max="773" width="11.140625" style="438" customWidth="1"/>
    <col min="774" max="774" width="11.28515625" style="438" customWidth="1"/>
    <col min="775" max="775" width="9.42578125" style="438" customWidth="1"/>
    <col min="776" max="776" width="11.85546875" style="438" customWidth="1"/>
    <col min="777" max="777" width="10.5703125" style="438" customWidth="1"/>
    <col min="778" max="778" width="9.42578125" style="438" customWidth="1"/>
    <col min="779" max="780" width="10.85546875" style="438" customWidth="1"/>
    <col min="781" max="781" width="9.42578125" style="438" customWidth="1"/>
    <col min="782" max="782" width="13.140625" style="438" customWidth="1"/>
    <col min="783" max="783" width="11.140625" style="438" customWidth="1"/>
    <col min="784" max="784" width="9.42578125" style="438" customWidth="1"/>
    <col min="785" max="785" width="12.85546875" style="438" customWidth="1"/>
    <col min="786" max="786" width="12.140625" style="438" customWidth="1"/>
    <col min="787" max="787" width="9.42578125" style="438" customWidth="1"/>
    <col min="788" max="788" width="12" style="438" customWidth="1"/>
    <col min="789" max="789" width="12.28515625" style="438" customWidth="1"/>
    <col min="790" max="790" width="15.42578125" style="438" customWidth="1"/>
    <col min="791" max="1024" width="9.140625" style="438"/>
    <col min="1025" max="1025" width="4.42578125" style="438" customWidth="1"/>
    <col min="1026" max="1026" width="13.7109375" style="438" customWidth="1"/>
    <col min="1027" max="1027" width="53" style="438" customWidth="1"/>
    <col min="1028" max="1028" width="10.140625" style="438" customWidth="1"/>
    <col min="1029" max="1029" width="11.140625" style="438" customWidth="1"/>
    <col min="1030" max="1030" width="11.28515625" style="438" customWidth="1"/>
    <col min="1031" max="1031" width="9.42578125" style="438" customWidth="1"/>
    <col min="1032" max="1032" width="11.85546875" style="438" customWidth="1"/>
    <col min="1033" max="1033" width="10.5703125" style="438" customWidth="1"/>
    <col min="1034" max="1034" width="9.42578125" style="438" customWidth="1"/>
    <col min="1035" max="1036" width="10.85546875" style="438" customWidth="1"/>
    <col min="1037" max="1037" width="9.42578125" style="438" customWidth="1"/>
    <col min="1038" max="1038" width="13.140625" style="438" customWidth="1"/>
    <col min="1039" max="1039" width="11.140625" style="438" customWidth="1"/>
    <col min="1040" max="1040" width="9.42578125" style="438" customWidth="1"/>
    <col min="1041" max="1041" width="12.85546875" style="438" customWidth="1"/>
    <col min="1042" max="1042" width="12.140625" style="438" customWidth="1"/>
    <col min="1043" max="1043" width="9.42578125" style="438" customWidth="1"/>
    <col min="1044" max="1044" width="12" style="438" customWidth="1"/>
    <col min="1045" max="1045" width="12.28515625" style="438" customWidth="1"/>
    <col min="1046" max="1046" width="15.42578125" style="438" customWidth="1"/>
    <col min="1047" max="1280" width="9.140625" style="438"/>
    <col min="1281" max="1281" width="4.42578125" style="438" customWidth="1"/>
    <col min="1282" max="1282" width="13.7109375" style="438" customWidth="1"/>
    <col min="1283" max="1283" width="53" style="438" customWidth="1"/>
    <col min="1284" max="1284" width="10.140625" style="438" customWidth="1"/>
    <col min="1285" max="1285" width="11.140625" style="438" customWidth="1"/>
    <col min="1286" max="1286" width="11.28515625" style="438" customWidth="1"/>
    <col min="1287" max="1287" width="9.42578125" style="438" customWidth="1"/>
    <col min="1288" max="1288" width="11.85546875" style="438" customWidth="1"/>
    <col min="1289" max="1289" width="10.5703125" style="438" customWidth="1"/>
    <col min="1290" max="1290" width="9.42578125" style="438" customWidth="1"/>
    <col min="1291" max="1292" width="10.85546875" style="438" customWidth="1"/>
    <col min="1293" max="1293" width="9.42578125" style="438" customWidth="1"/>
    <col min="1294" max="1294" width="13.140625" style="438" customWidth="1"/>
    <col min="1295" max="1295" width="11.140625" style="438" customWidth="1"/>
    <col min="1296" max="1296" width="9.42578125" style="438" customWidth="1"/>
    <col min="1297" max="1297" width="12.85546875" style="438" customWidth="1"/>
    <col min="1298" max="1298" width="12.140625" style="438" customWidth="1"/>
    <col min="1299" max="1299" width="9.42578125" style="438" customWidth="1"/>
    <col min="1300" max="1300" width="12" style="438" customWidth="1"/>
    <col min="1301" max="1301" width="12.28515625" style="438" customWidth="1"/>
    <col min="1302" max="1302" width="15.42578125" style="438" customWidth="1"/>
    <col min="1303" max="1536" width="9.140625" style="438"/>
    <col min="1537" max="1537" width="4.42578125" style="438" customWidth="1"/>
    <col min="1538" max="1538" width="13.7109375" style="438" customWidth="1"/>
    <col min="1539" max="1539" width="53" style="438" customWidth="1"/>
    <col min="1540" max="1540" width="10.140625" style="438" customWidth="1"/>
    <col min="1541" max="1541" width="11.140625" style="438" customWidth="1"/>
    <col min="1542" max="1542" width="11.28515625" style="438" customWidth="1"/>
    <col min="1543" max="1543" width="9.42578125" style="438" customWidth="1"/>
    <col min="1544" max="1544" width="11.85546875" style="438" customWidth="1"/>
    <col min="1545" max="1545" width="10.5703125" style="438" customWidth="1"/>
    <col min="1546" max="1546" width="9.42578125" style="438" customWidth="1"/>
    <col min="1547" max="1548" width="10.85546875" style="438" customWidth="1"/>
    <col min="1549" max="1549" width="9.42578125" style="438" customWidth="1"/>
    <col min="1550" max="1550" width="13.140625" style="438" customWidth="1"/>
    <col min="1551" max="1551" width="11.140625" style="438" customWidth="1"/>
    <col min="1552" max="1552" width="9.42578125" style="438" customWidth="1"/>
    <col min="1553" max="1553" width="12.85546875" style="438" customWidth="1"/>
    <col min="1554" max="1554" width="12.140625" style="438" customWidth="1"/>
    <col min="1555" max="1555" width="9.42578125" style="438" customWidth="1"/>
    <col min="1556" max="1556" width="12" style="438" customWidth="1"/>
    <col min="1557" max="1557" width="12.28515625" style="438" customWidth="1"/>
    <col min="1558" max="1558" width="15.42578125" style="438" customWidth="1"/>
    <col min="1559" max="1792" width="9.140625" style="438"/>
    <col min="1793" max="1793" width="4.42578125" style="438" customWidth="1"/>
    <col min="1794" max="1794" width="13.7109375" style="438" customWidth="1"/>
    <col min="1795" max="1795" width="53" style="438" customWidth="1"/>
    <col min="1796" max="1796" width="10.140625" style="438" customWidth="1"/>
    <col min="1797" max="1797" width="11.140625" style="438" customWidth="1"/>
    <col min="1798" max="1798" width="11.28515625" style="438" customWidth="1"/>
    <col min="1799" max="1799" width="9.42578125" style="438" customWidth="1"/>
    <col min="1800" max="1800" width="11.85546875" style="438" customWidth="1"/>
    <col min="1801" max="1801" width="10.5703125" style="438" customWidth="1"/>
    <col min="1802" max="1802" width="9.42578125" style="438" customWidth="1"/>
    <col min="1803" max="1804" width="10.85546875" style="438" customWidth="1"/>
    <col min="1805" max="1805" width="9.42578125" style="438" customWidth="1"/>
    <col min="1806" max="1806" width="13.140625" style="438" customWidth="1"/>
    <col min="1807" max="1807" width="11.140625" style="438" customWidth="1"/>
    <col min="1808" max="1808" width="9.42578125" style="438" customWidth="1"/>
    <col min="1809" max="1809" width="12.85546875" style="438" customWidth="1"/>
    <col min="1810" max="1810" width="12.140625" style="438" customWidth="1"/>
    <col min="1811" max="1811" width="9.42578125" style="438" customWidth="1"/>
    <col min="1812" max="1812" width="12" style="438" customWidth="1"/>
    <col min="1813" max="1813" width="12.28515625" style="438" customWidth="1"/>
    <col min="1814" max="1814" width="15.42578125" style="438" customWidth="1"/>
    <col min="1815" max="2048" width="9.140625" style="438"/>
    <col min="2049" max="2049" width="4.42578125" style="438" customWidth="1"/>
    <col min="2050" max="2050" width="13.7109375" style="438" customWidth="1"/>
    <col min="2051" max="2051" width="53" style="438" customWidth="1"/>
    <col min="2052" max="2052" width="10.140625" style="438" customWidth="1"/>
    <col min="2053" max="2053" width="11.140625" style="438" customWidth="1"/>
    <col min="2054" max="2054" width="11.28515625" style="438" customWidth="1"/>
    <col min="2055" max="2055" width="9.42578125" style="438" customWidth="1"/>
    <col min="2056" max="2056" width="11.85546875" style="438" customWidth="1"/>
    <col min="2057" max="2057" width="10.5703125" style="438" customWidth="1"/>
    <col min="2058" max="2058" width="9.42578125" style="438" customWidth="1"/>
    <col min="2059" max="2060" width="10.85546875" style="438" customWidth="1"/>
    <col min="2061" max="2061" width="9.42578125" style="438" customWidth="1"/>
    <col min="2062" max="2062" width="13.140625" style="438" customWidth="1"/>
    <col min="2063" max="2063" width="11.140625" style="438" customWidth="1"/>
    <col min="2064" max="2064" width="9.42578125" style="438" customWidth="1"/>
    <col min="2065" max="2065" width="12.85546875" style="438" customWidth="1"/>
    <col min="2066" max="2066" width="12.140625" style="438" customWidth="1"/>
    <col min="2067" max="2067" width="9.42578125" style="438" customWidth="1"/>
    <col min="2068" max="2068" width="12" style="438" customWidth="1"/>
    <col min="2069" max="2069" width="12.28515625" style="438" customWidth="1"/>
    <col min="2070" max="2070" width="15.42578125" style="438" customWidth="1"/>
    <col min="2071" max="2304" width="9.140625" style="438"/>
    <col min="2305" max="2305" width="4.42578125" style="438" customWidth="1"/>
    <col min="2306" max="2306" width="13.7109375" style="438" customWidth="1"/>
    <col min="2307" max="2307" width="53" style="438" customWidth="1"/>
    <col min="2308" max="2308" width="10.140625" style="438" customWidth="1"/>
    <col min="2309" max="2309" width="11.140625" style="438" customWidth="1"/>
    <col min="2310" max="2310" width="11.28515625" style="438" customWidth="1"/>
    <col min="2311" max="2311" width="9.42578125" style="438" customWidth="1"/>
    <col min="2312" max="2312" width="11.85546875" style="438" customWidth="1"/>
    <col min="2313" max="2313" width="10.5703125" style="438" customWidth="1"/>
    <col min="2314" max="2314" width="9.42578125" style="438" customWidth="1"/>
    <col min="2315" max="2316" width="10.85546875" style="438" customWidth="1"/>
    <col min="2317" max="2317" width="9.42578125" style="438" customWidth="1"/>
    <col min="2318" max="2318" width="13.140625" style="438" customWidth="1"/>
    <col min="2319" max="2319" width="11.140625" style="438" customWidth="1"/>
    <col min="2320" max="2320" width="9.42578125" style="438" customWidth="1"/>
    <col min="2321" max="2321" width="12.85546875" style="438" customWidth="1"/>
    <col min="2322" max="2322" width="12.140625" style="438" customWidth="1"/>
    <col min="2323" max="2323" width="9.42578125" style="438" customWidth="1"/>
    <col min="2324" max="2324" width="12" style="438" customWidth="1"/>
    <col min="2325" max="2325" width="12.28515625" style="438" customWidth="1"/>
    <col min="2326" max="2326" width="15.42578125" style="438" customWidth="1"/>
    <col min="2327" max="2560" width="9.140625" style="438"/>
    <col min="2561" max="2561" width="4.42578125" style="438" customWidth="1"/>
    <col min="2562" max="2562" width="13.7109375" style="438" customWidth="1"/>
    <col min="2563" max="2563" width="53" style="438" customWidth="1"/>
    <col min="2564" max="2564" width="10.140625" style="438" customWidth="1"/>
    <col min="2565" max="2565" width="11.140625" style="438" customWidth="1"/>
    <col min="2566" max="2566" width="11.28515625" style="438" customWidth="1"/>
    <col min="2567" max="2567" width="9.42578125" style="438" customWidth="1"/>
    <col min="2568" max="2568" width="11.85546875" style="438" customWidth="1"/>
    <col min="2569" max="2569" width="10.5703125" style="438" customWidth="1"/>
    <col min="2570" max="2570" width="9.42578125" style="438" customWidth="1"/>
    <col min="2571" max="2572" width="10.85546875" style="438" customWidth="1"/>
    <col min="2573" max="2573" width="9.42578125" style="438" customWidth="1"/>
    <col min="2574" max="2574" width="13.140625" style="438" customWidth="1"/>
    <col min="2575" max="2575" width="11.140625" style="438" customWidth="1"/>
    <col min="2576" max="2576" width="9.42578125" style="438" customWidth="1"/>
    <col min="2577" max="2577" width="12.85546875" style="438" customWidth="1"/>
    <col min="2578" max="2578" width="12.140625" style="438" customWidth="1"/>
    <col min="2579" max="2579" width="9.42578125" style="438" customWidth="1"/>
    <col min="2580" max="2580" width="12" style="438" customWidth="1"/>
    <col min="2581" max="2581" width="12.28515625" style="438" customWidth="1"/>
    <col min="2582" max="2582" width="15.42578125" style="438" customWidth="1"/>
    <col min="2583" max="2816" width="9.140625" style="438"/>
    <col min="2817" max="2817" width="4.42578125" style="438" customWidth="1"/>
    <col min="2818" max="2818" width="13.7109375" style="438" customWidth="1"/>
    <col min="2819" max="2819" width="53" style="438" customWidth="1"/>
    <col min="2820" max="2820" width="10.140625" style="438" customWidth="1"/>
    <col min="2821" max="2821" width="11.140625" style="438" customWidth="1"/>
    <col min="2822" max="2822" width="11.28515625" style="438" customWidth="1"/>
    <col min="2823" max="2823" width="9.42578125" style="438" customWidth="1"/>
    <col min="2824" max="2824" width="11.85546875" style="438" customWidth="1"/>
    <col min="2825" max="2825" width="10.5703125" style="438" customWidth="1"/>
    <col min="2826" max="2826" width="9.42578125" style="438" customWidth="1"/>
    <col min="2827" max="2828" width="10.85546875" style="438" customWidth="1"/>
    <col min="2829" max="2829" width="9.42578125" style="438" customWidth="1"/>
    <col min="2830" max="2830" width="13.140625" style="438" customWidth="1"/>
    <col min="2831" max="2831" width="11.140625" style="438" customWidth="1"/>
    <col min="2832" max="2832" width="9.42578125" style="438" customWidth="1"/>
    <col min="2833" max="2833" width="12.85546875" style="438" customWidth="1"/>
    <col min="2834" max="2834" width="12.140625" style="438" customWidth="1"/>
    <col min="2835" max="2835" width="9.42578125" style="438" customWidth="1"/>
    <col min="2836" max="2836" width="12" style="438" customWidth="1"/>
    <col min="2837" max="2837" width="12.28515625" style="438" customWidth="1"/>
    <col min="2838" max="2838" width="15.42578125" style="438" customWidth="1"/>
    <col min="2839" max="3072" width="9.140625" style="438"/>
    <col min="3073" max="3073" width="4.42578125" style="438" customWidth="1"/>
    <col min="3074" max="3074" width="13.7109375" style="438" customWidth="1"/>
    <col min="3075" max="3075" width="53" style="438" customWidth="1"/>
    <col min="3076" max="3076" width="10.140625" style="438" customWidth="1"/>
    <col min="3077" max="3077" width="11.140625" style="438" customWidth="1"/>
    <col min="3078" max="3078" width="11.28515625" style="438" customWidth="1"/>
    <col min="3079" max="3079" width="9.42578125" style="438" customWidth="1"/>
    <col min="3080" max="3080" width="11.85546875" style="438" customWidth="1"/>
    <col min="3081" max="3081" width="10.5703125" style="438" customWidth="1"/>
    <col min="3082" max="3082" width="9.42578125" style="438" customWidth="1"/>
    <col min="3083" max="3084" width="10.85546875" style="438" customWidth="1"/>
    <col min="3085" max="3085" width="9.42578125" style="438" customWidth="1"/>
    <col min="3086" max="3086" width="13.140625" style="438" customWidth="1"/>
    <col min="3087" max="3087" width="11.140625" style="438" customWidth="1"/>
    <col min="3088" max="3088" width="9.42578125" style="438" customWidth="1"/>
    <col min="3089" max="3089" width="12.85546875" style="438" customWidth="1"/>
    <col min="3090" max="3090" width="12.140625" style="438" customWidth="1"/>
    <col min="3091" max="3091" width="9.42578125" style="438" customWidth="1"/>
    <col min="3092" max="3092" width="12" style="438" customWidth="1"/>
    <col min="3093" max="3093" width="12.28515625" style="438" customWidth="1"/>
    <col min="3094" max="3094" width="15.42578125" style="438" customWidth="1"/>
    <col min="3095" max="3328" width="9.140625" style="438"/>
    <col min="3329" max="3329" width="4.42578125" style="438" customWidth="1"/>
    <col min="3330" max="3330" width="13.7109375" style="438" customWidth="1"/>
    <col min="3331" max="3331" width="53" style="438" customWidth="1"/>
    <col min="3332" max="3332" width="10.140625" style="438" customWidth="1"/>
    <col min="3333" max="3333" width="11.140625" style="438" customWidth="1"/>
    <col min="3334" max="3334" width="11.28515625" style="438" customWidth="1"/>
    <col min="3335" max="3335" width="9.42578125" style="438" customWidth="1"/>
    <col min="3336" max="3336" width="11.85546875" style="438" customWidth="1"/>
    <col min="3337" max="3337" width="10.5703125" style="438" customWidth="1"/>
    <col min="3338" max="3338" width="9.42578125" style="438" customWidth="1"/>
    <col min="3339" max="3340" width="10.85546875" style="438" customWidth="1"/>
    <col min="3341" max="3341" width="9.42578125" style="438" customWidth="1"/>
    <col min="3342" max="3342" width="13.140625" style="438" customWidth="1"/>
    <col min="3343" max="3343" width="11.140625" style="438" customWidth="1"/>
    <col min="3344" max="3344" width="9.42578125" style="438" customWidth="1"/>
    <col min="3345" max="3345" width="12.85546875" style="438" customWidth="1"/>
    <col min="3346" max="3346" width="12.140625" style="438" customWidth="1"/>
    <col min="3347" max="3347" width="9.42578125" style="438" customWidth="1"/>
    <col min="3348" max="3348" width="12" style="438" customWidth="1"/>
    <col min="3349" max="3349" width="12.28515625" style="438" customWidth="1"/>
    <col min="3350" max="3350" width="15.42578125" style="438" customWidth="1"/>
    <col min="3351" max="3584" width="9.140625" style="438"/>
    <col min="3585" max="3585" width="4.42578125" style="438" customWidth="1"/>
    <col min="3586" max="3586" width="13.7109375" style="438" customWidth="1"/>
    <col min="3587" max="3587" width="53" style="438" customWidth="1"/>
    <col min="3588" max="3588" width="10.140625" style="438" customWidth="1"/>
    <col min="3589" max="3589" width="11.140625" style="438" customWidth="1"/>
    <col min="3590" max="3590" width="11.28515625" style="438" customWidth="1"/>
    <col min="3591" max="3591" width="9.42578125" style="438" customWidth="1"/>
    <col min="3592" max="3592" width="11.85546875" style="438" customWidth="1"/>
    <col min="3593" max="3593" width="10.5703125" style="438" customWidth="1"/>
    <col min="3594" max="3594" width="9.42578125" style="438" customWidth="1"/>
    <col min="3595" max="3596" width="10.85546875" style="438" customWidth="1"/>
    <col min="3597" max="3597" width="9.42578125" style="438" customWidth="1"/>
    <col min="3598" max="3598" width="13.140625" style="438" customWidth="1"/>
    <col min="3599" max="3599" width="11.140625" style="438" customWidth="1"/>
    <col min="3600" max="3600" width="9.42578125" style="438" customWidth="1"/>
    <col min="3601" max="3601" width="12.85546875" style="438" customWidth="1"/>
    <col min="3602" max="3602" width="12.140625" style="438" customWidth="1"/>
    <col min="3603" max="3603" width="9.42578125" style="438" customWidth="1"/>
    <col min="3604" max="3604" width="12" style="438" customWidth="1"/>
    <col min="3605" max="3605" width="12.28515625" style="438" customWidth="1"/>
    <col min="3606" max="3606" width="15.42578125" style="438" customWidth="1"/>
    <col min="3607" max="3840" width="9.140625" style="438"/>
    <col min="3841" max="3841" width="4.42578125" style="438" customWidth="1"/>
    <col min="3842" max="3842" width="13.7109375" style="438" customWidth="1"/>
    <col min="3843" max="3843" width="53" style="438" customWidth="1"/>
    <col min="3844" max="3844" width="10.140625" style="438" customWidth="1"/>
    <col min="3845" max="3845" width="11.140625" style="438" customWidth="1"/>
    <col min="3846" max="3846" width="11.28515625" style="438" customWidth="1"/>
    <col min="3847" max="3847" width="9.42578125" style="438" customWidth="1"/>
    <col min="3848" max="3848" width="11.85546875" style="438" customWidth="1"/>
    <col min="3849" max="3849" width="10.5703125" style="438" customWidth="1"/>
    <col min="3850" max="3850" width="9.42578125" style="438" customWidth="1"/>
    <col min="3851" max="3852" width="10.85546875" style="438" customWidth="1"/>
    <col min="3853" max="3853" width="9.42578125" style="438" customWidth="1"/>
    <col min="3854" max="3854" width="13.140625" style="438" customWidth="1"/>
    <col min="3855" max="3855" width="11.140625" style="438" customWidth="1"/>
    <col min="3856" max="3856" width="9.42578125" style="438" customWidth="1"/>
    <col min="3857" max="3857" width="12.85546875" style="438" customWidth="1"/>
    <col min="3858" max="3858" width="12.140625" style="438" customWidth="1"/>
    <col min="3859" max="3859" width="9.42578125" style="438" customWidth="1"/>
    <col min="3860" max="3860" width="12" style="438" customWidth="1"/>
    <col min="3861" max="3861" width="12.28515625" style="438" customWidth="1"/>
    <col min="3862" max="3862" width="15.42578125" style="438" customWidth="1"/>
    <col min="3863" max="4096" width="9.140625" style="438"/>
    <col min="4097" max="4097" width="4.42578125" style="438" customWidth="1"/>
    <col min="4098" max="4098" width="13.7109375" style="438" customWidth="1"/>
    <col min="4099" max="4099" width="53" style="438" customWidth="1"/>
    <col min="4100" max="4100" width="10.140625" style="438" customWidth="1"/>
    <col min="4101" max="4101" width="11.140625" style="438" customWidth="1"/>
    <col min="4102" max="4102" width="11.28515625" style="438" customWidth="1"/>
    <col min="4103" max="4103" width="9.42578125" style="438" customWidth="1"/>
    <col min="4104" max="4104" width="11.85546875" style="438" customWidth="1"/>
    <col min="4105" max="4105" width="10.5703125" style="438" customWidth="1"/>
    <col min="4106" max="4106" width="9.42578125" style="438" customWidth="1"/>
    <col min="4107" max="4108" width="10.85546875" style="438" customWidth="1"/>
    <col min="4109" max="4109" width="9.42578125" style="438" customWidth="1"/>
    <col min="4110" max="4110" width="13.140625" style="438" customWidth="1"/>
    <col min="4111" max="4111" width="11.140625" style="438" customWidth="1"/>
    <col min="4112" max="4112" width="9.42578125" style="438" customWidth="1"/>
    <col min="4113" max="4113" width="12.85546875" style="438" customWidth="1"/>
    <col min="4114" max="4114" width="12.140625" style="438" customWidth="1"/>
    <col min="4115" max="4115" width="9.42578125" style="438" customWidth="1"/>
    <col min="4116" max="4116" width="12" style="438" customWidth="1"/>
    <col min="4117" max="4117" width="12.28515625" style="438" customWidth="1"/>
    <col min="4118" max="4118" width="15.42578125" style="438" customWidth="1"/>
    <col min="4119" max="4352" width="9.140625" style="438"/>
    <col min="4353" max="4353" width="4.42578125" style="438" customWidth="1"/>
    <col min="4354" max="4354" width="13.7109375" style="438" customWidth="1"/>
    <col min="4355" max="4355" width="53" style="438" customWidth="1"/>
    <col min="4356" max="4356" width="10.140625" style="438" customWidth="1"/>
    <col min="4357" max="4357" width="11.140625" style="438" customWidth="1"/>
    <col min="4358" max="4358" width="11.28515625" style="438" customWidth="1"/>
    <col min="4359" max="4359" width="9.42578125" style="438" customWidth="1"/>
    <col min="4360" max="4360" width="11.85546875" style="438" customWidth="1"/>
    <col min="4361" max="4361" width="10.5703125" style="438" customWidth="1"/>
    <col min="4362" max="4362" width="9.42578125" style="438" customWidth="1"/>
    <col min="4363" max="4364" width="10.85546875" style="438" customWidth="1"/>
    <col min="4365" max="4365" width="9.42578125" style="438" customWidth="1"/>
    <col min="4366" max="4366" width="13.140625" style="438" customWidth="1"/>
    <col min="4367" max="4367" width="11.140625" style="438" customWidth="1"/>
    <col min="4368" max="4368" width="9.42578125" style="438" customWidth="1"/>
    <col min="4369" max="4369" width="12.85546875" style="438" customWidth="1"/>
    <col min="4370" max="4370" width="12.140625" style="438" customWidth="1"/>
    <col min="4371" max="4371" width="9.42578125" style="438" customWidth="1"/>
    <col min="4372" max="4372" width="12" style="438" customWidth="1"/>
    <col min="4373" max="4373" width="12.28515625" style="438" customWidth="1"/>
    <col min="4374" max="4374" width="15.42578125" style="438" customWidth="1"/>
    <col min="4375" max="4608" width="9.140625" style="438"/>
    <col min="4609" max="4609" width="4.42578125" style="438" customWidth="1"/>
    <col min="4610" max="4610" width="13.7109375" style="438" customWidth="1"/>
    <col min="4611" max="4611" width="53" style="438" customWidth="1"/>
    <col min="4612" max="4612" width="10.140625" style="438" customWidth="1"/>
    <col min="4613" max="4613" width="11.140625" style="438" customWidth="1"/>
    <col min="4614" max="4614" width="11.28515625" style="438" customWidth="1"/>
    <col min="4615" max="4615" width="9.42578125" style="438" customWidth="1"/>
    <col min="4616" max="4616" width="11.85546875" style="438" customWidth="1"/>
    <col min="4617" max="4617" width="10.5703125" style="438" customWidth="1"/>
    <col min="4618" max="4618" width="9.42578125" style="438" customWidth="1"/>
    <col min="4619" max="4620" width="10.85546875" style="438" customWidth="1"/>
    <col min="4621" max="4621" width="9.42578125" style="438" customWidth="1"/>
    <col min="4622" max="4622" width="13.140625" style="438" customWidth="1"/>
    <col min="4623" max="4623" width="11.140625" style="438" customWidth="1"/>
    <col min="4624" max="4624" width="9.42578125" style="438" customWidth="1"/>
    <col min="4625" max="4625" width="12.85546875" style="438" customWidth="1"/>
    <col min="4626" max="4626" width="12.140625" style="438" customWidth="1"/>
    <col min="4627" max="4627" width="9.42578125" style="438" customWidth="1"/>
    <col min="4628" max="4628" width="12" style="438" customWidth="1"/>
    <col min="4629" max="4629" width="12.28515625" style="438" customWidth="1"/>
    <col min="4630" max="4630" width="15.42578125" style="438" customWidth="1"/>
    <col min="4631" max="4864" width="9.140625" style="438"/>
    <col min="4865" max="4865" width="4.42578125" style="438" customWidth="1"/>
    <col min="4866" max="4866" width="13.7109375" style="438" customWidth="1"/>
    <col min="4867" max="4867" width="53" style="438" customWidth="1"/>
    <col min="4868" max="4868" width="10.140625" style="438" customWidth="1"/>
    <col min="4869" max="4869" width="11.140625" style="438" customWidth="1"/>
    <col min="4870" max="4870" width="11.28515625" style="438" customWidth="1"/>
    <col min="4871" max="4871" width="9.42578125" style="438" customWidth="1"/>
    <col min="4872" max="4872" width="11.85546875" style="438" customWidth="1"/>
    <col min="4873" max="4873" width="10.5703125" style="438" customWidth="1"/>
    <col min="4874" max="4874" width="9.42578125" style="438" customWidth="1"/>
    <col min="4875" max="4876" width="10.85546875" style="438" customWidth="1"/>
    <col min="4877" max="4877" width="9.42578125" style="438" customWidth="1"/>
    <col min="4878" max="4878" width="13.140625" style="438" customWidth="1"/>
    <col min="4879" max="4879" width="11.140625" style="438" customWidth="1"/>
    <col min="4880" max="4880" width="9.42578125" style="438" customWidth="1"/>
    <col min="4881" max="4881" width="12.85546875" style="438" customWidth="1"/>
    <col min="4882" max="4882" width="12.140625" style="438" customWidth="1"/>
    <col min="4883" max="4883" width="9.42578125" style="438" customWidth="1"/>
    <col min="4884" max="4884" width="12" style="438" customWidth="1"/>
    <col min="4885" max="4885" width="12.28515625" style="438" customWidth="1"/>
    <col min="4886" max="4886" width="15.42578125" style="438" customWidth="1"/>
    <col min="4887" max="5120" width="9.140625" style="438"/>
    <col min="5121" max="5121" width="4.42578125" style="438" customWidth="1"/>
    <col min="5122" max="5122" width="13.7109375" style="438" customWidth="1"/>
    <col min="5123" max="5123" width="53" style="438" customWidth="1"/>
    <col min="5124" max="5124" width="10.140625" style="438" customWidth="1"/>
    <col min="5125" max="5125" width="11.140625" style="438" customWidth="1"/>
    <col min="5126" max="5126" width="11.28515625" style="438" customWidth="1"/>
    <col min="5127" max="5127" width="9.42578125" style="438" customWidth="1"/>
    <col min="5128" max="5128" width="11.85546875" style="438" customWidth="1"/>
    <col min="5129" max="5129" width="10.5703125" style="438" customWidth="1"/>
    <col min="5130" max="5130" width="9.42578125" style="438" customWidth="1"/>
    <col min="5131" max="5132" width="10.85546875" style="438" customWidth="1"/>
    <col min="5133" max="5133" width="9.42578125" style="438" customWidth="1"/>
    <col min="5134" max="5134" width="13.140625" style="438" customWidth="1"/>
    <col min="5135" max="5135" width="11.140625" style="438" customWidth="1"/>
    <col min="5136" max="5136" width="9.42578125" style="438" customWidth="1"/>
    <col min="5137" max="5137" width="12.85546875" style="438" customWidth="1"/>
    <col min="5138" max="5138" width="12.140625" style="438" customWidth="1"/>
    <col min="5139" max="5139" width="9.42578125" style="438" customWidth="1"/>
    <col min="5140" max="5140" width="12" style="438" customWidth="1"/>
    <col min="5141" max="5141" width="12.28515625" style="438" customWidth="1"/>
    <col min="5142" max="5142" width="15.42578125" style="438" customWidth="1"/>
    <col min="5143" max="5376" width="9.140625" style="438"/>
    <col min="5377" max="5377" width="4.42578125" style="438" customWidth="1"/>
    <col min="5378" max="5378" width="13.7109375" style="438" customWidth="1"/>
    <col min="5379" max="5379" width="53" style="438" customWidth="1"/>
    <col min="5380" max="5380" width="10.140625" style="438" customWidth="1"/>
    <col min="5381" max="5381" width="11.140625" style="438" customWidth="1"/>
    <col min="5382" max="5382" width="11.28515625" style="438" customWidth="1"/>
    <col min="5383" max="5383" width="9.42578125" style="438" customWidth="1"/>
    <col min="5384" max="5384" width="11.85546875" style="438" customWidth="1"/>
    <col min="5385" max="5385" width="10.5703125" style="438" customWidth="1"/>
    <col min="5386" max="5386" width="9.42578125" style="438" customWidth="1"/>
    <col min="5387" max="5388" width="10.85546875" style="438" customWidth="1"/>
    <col min="5389" max="5389" width="9.42578125" style="438" customWidth="1"/>
    <col min="5390" max="5390" width="13.140625" style="438" customWidth="1"/>
    <col min="5391" max="5391" width="11.140625" style="438" customWidth="1"/>
    <col min="5392" max="5392" width="9.42578125" style="438" customWidth="1"/>
    <col min="5393" max="5393" width="12.85546875" style="438" customWidth="1"/>
    <col min="5394" max="5394" width="12.140625" style="438" customWidth="1"/>
    <col min="5395" max="5395" width="9.42578125" style="438" customWidth="1"/>
    <col min="5396" max="5396" width="12" style="438" customWidth="1"/>
    <col min="5397" max="5397" width="12.28515625" style="438" customWidth="1"/>
    <col min="5398" max="5398" width="15.42578125" style="438" customWidth="1"/>
    <col min="5399" max="5632" width="9.140625" style="438"/>
    <col min="5633" max="5633" width="4.42578125" style="438" customWidth="1"/>
    <col min="5634" max="5634" width="13.7109375" style="438" customWidth="1"/>
    <col min="5635" max="5635" width="53" style="438" customWidth="1"/>
    <col min="5636" max="5636" width="10.140625" style="438" customWidth="1"/>
    <col min="5637" max="5637" width="11.140625" style="438" customWidth="1"/>
    <col min="5638" max="5638" width="11.28515625" style="438" customWidth="1"/>
    <col min="5639" max="5639" width="9.42578125" style="438" customWidth="1"/>
    <col min="5640" max="5640" width="11.85546875" style="438" customWidth="1"/>
    <col min="5641" max="5641" width="10.5703125" style="438" customWidth="1"/>
    <col min="5642" max="5642" width="9.42578125" style="438" customWidth="1"/>
    <col min="5643" max="5644" width="10.85546875" style="438" customWidth="1"/>
    <col min="5645" max="5645" width="9.42578125" style="438" customWidth="1"/>
    <col min="5646" max="5646" width="13.140625" style="438" customWidth="1"/>
    <col min="5647" max="5647" width="11.140625" style="438" customWidth="1"/>
    <col min="5648" max="5648" width="9.42578125" style="438" customWidth="1"/>
    <col min="5649" max="5649" width="12.85546875" style="438" customWidth="1"/>
    <col min="5650" max="5650" width="12.140625" style="438" customWidth="1"/>
    <col min="5651" max="5651" width="9.42578125" style="438" customWidth="1"/>
    <col min="5652" max="5652" width="12" style="438" customWidth="1"/>
    <col min="5653" max="5653" width="12.28515625" style="438" customWidth="1"/>
    <col min="5654" max="5654" width="15.42578125" style="438" customWidth="1"/>
    <col min="5655" max="5888" width="9.140625" style="438"/>
    <col min="5889" max="5889" width="4.42578125" style="438" customWidth="1"/>
    <col min="5890" max="5890" width="13.7109375" style="438" customWidth="1"/>
    <col min="5891" max="5891" width="53" style="438" customWidth="1"/>
    <col min="5892" max="5892" width="10.140625" style="438" customWidth="1"/>
    <col min="5893" max="5893" width="11.140625" style="438" customWidth="1"/>
    <col min="5894" max="5894" width="11.28515625" style="438" customWidth="1"/>
    <col min="5895" max="5895" width="9.42578125" style="438" customWidth="1"/>
    <col min="5896" max="5896" width="11.85546875" style="438" customWidth="1"/>
    <col min="5897" max="5897" width="10.5703125" style="438" customWidth="1"/>
    <col min="5898" max="5898" width="9.42578125" style="438" customWidth="1"/>
    <col min="5899" max="5900" width="10.85546875" style="438" customWidth="1"/>
    <col min="5901" max="5901" width="9.42578125" style="438" customWidth="1"/>
    <col min="5902" max="5902" width="13.140625" style="438" customWidth="1"/>
    <col min="5903" max="5903" width="11.140625" style="438" customWidth="1"/>
    <col min="5904" max="5904" width="9.42578125" style="438" customWidth="1"/>
    <col min="5905" max="5905" width="12.85546875" style="438" customWidth="1"/>
    <col min="5906" max="5906" width="12.140625" style="438" customWidth="1"/>
    <col min="5907" max="5907" width="9.42578125" style="438" customWidth="1"/>
    <col min="5908" max="5908" width="12" style="438" customWidth="1"/>
    <col min="5909" max="5909" width="12.28515625" style="438" customWidth="1"/>
    <col min="5910" max="5910" width="15.42578125" style="438" customWidth="1"/>
    <col min="5911" max="6144" width="9.140625" style="438"/>
    <col min="6145" max="6145" width="4.42578125" style="438" customWidth="1"/>
    <col min="6146" max="6146" width="13.7109375" style="438" customWidth="1"/>
    <col min="6147" max="6147" width="53" style="438" customWidth="1"/>
    <col min="6148" max="6148" width="10.140625" style="438" customWidth="1"/>
    <col min="6149" max="6149" width="11.140625" style="438" customWidth="1"/>
    <col min="6150" max="6150" width="11.28515625" style="438" customWidth="1"/>
    <col min="6151" max="6151" width="9.42578125" style="438" customWidth="1"/>
    <col min="6152" max="6152" width="11.85546875" style="438" customWidth="1"/>
    <col min="6153" max="6153" width="10.5703125" style="438" customWidth="1"/>
    <col min="6154" max="6154" width="9.42578125" style="438" customWidth="1"/>
    <col min="6155" max="6156" width="10.85546875" style="438" customWidth="1"/>
    <col min="6157" max="6157" width="9.42578125" style="438" customWidth="1"/>
    <col min="6158" max="6158" width="13.140625" style="438" customWidth="1"/>
    <col min="6159" max="6159" width="11.140625" style="438" customWidth="1"/>
    <col min="6160" max="6160" width="9.42578125" style="438" customWidth="1"/>
    <col min="6161" max="6161" width="12.85546875" style="438" customWidth="1"/>
    <col min="6162" max="6162" width="12.140625" style="438" customWidth="1"/>
    <col min="6163" max="6163" width="9.42578125" style="438" customWidth="1"/>
    <col min="6164" max="6164" width="12" style="438" customWidth="1"/>
    <col min="6165" max="6165" width="12.28515625" style="438" customWidth="1"/>
    <col min="6166" max="6166" width="15.42578125" style="438" customWidth="1"/>
    <col min="6167" max="6400" width="9.140625" style="438"/>
    <col min="6401" max="6401" width="4.42578125" style="438" customWidth="1"/>
    <col min="6402" max="6402" width="13.7109375" style="438" customWidth="1"/>
    <col min="6403" max="6403" width="53" style="438" customWidth="1"/>
    <col min="6404" max="6404" width="10.140625" style="438" customWidth="1"/>
    <col min="6405" max="6405" width="11.140625" style="438" customWidth="1"/>
    <col min="6406" max="6406" width="11.28515625" style="438" customWidth="1"/>
    <col min="6407" max="6407" width="9.42578125" style="438" customWidth="1"/>
    <col min="6408" max="6408" width="11.85546875" style="438" customWidth="1"/>
    <col min="6409" max="6409" width="10.5703125" style="438" customWidth="1"/>
    <col min="6410" max="6410" width="9.42578125" style="438" customWidth="1"/>
    <col min="6411" max="6412" width="10.85546875" style="438" customWidth="1"/>
    <col min="6413" max="6413" width="9.42578125" style="438" customWidth="1"/>
    <col min="6414" max="6414" width="13.140625" style="438" customWidth="1"/>
    <col min="6415" max="6415" width="11.140625" style="438" customWidth="1"/>
    <col min="6416" max="6416" width="9.42578125" style="438" customWidth="1"/>
    <col min="6417" max="6417" width="12.85546875" style="438" customWidth="1"/>
    <col min="6418" max="6418" width="12.140625" style="438" customWidth="1"/>
    <col min="6419" max="6419" width="9.42578125" style="438" customWidth="1"/>
    <col min="6420" max="6420" width="12" style="438" customWidth="1"/>
    <col min="6421" max="6421" width="12.28515625" style="438" customWidth="1"/>
    <col min="6422" max="6422" width="15.42578125" style="438" customWidth="1"/>
    <col min="6423" max="6656" width="9.140625" style="438"/>
    <col min="6657" max="6657" width="4.42578125" style="438" customWidth="1"/>
    <col min="6658" max="6658" width="13.7109375" style="438" customWidth="1"/>
    <col min="6659" max="6659" width="53" style="438" customWidth="1"/>
    <col min="6660" max="6660" width="10.140625" style="438" customWidth="1"/>
    <col min="6661" max="6661" width="11.140625" style="438" customWidth="1"/>
    <col min="6662" max="6662" width="11.28515625" style="438" customWidth="1"/>
    <col min="6663" max="6663" width="9.42578125" style="438" customWidth="1"/>
    <col min="6664" max="6664" width="11.85546875" style="438" customWidth="1"/>
    <col min="6665" max="6665" width="10.5703125" style="438" customWidth="1"/>
    <col min="6666" max="6666" width="9.42578125" style="438" customWidth="1"/>
    <col min="6667" max="6668" width="10.85546875" style="438" customWidth="1"/>
    <col min="6669" max="6669" width="9.42578125" style="438" customWidth="1"/>
    <col min="6670" max="6670" width="13.140625" style="438" customWidth="1"/>
    <col min="6671" max="6671" width="11.140625" style="438" customWidth="1"/>
    <col min="6672" max="6672" width="9.42578125" style="438" customWidth="1"/>
    <col min="6673" max="6673" width="12.85546875" style="438" customWidth="1"/>
    <col min="6674" max="6674" width="12.140625" style="438" customWidth="1"/>
    <col min="6675" max="6675" width="9.42578125" style="438" customWidth="1"/>
    <col min="6676" max="6676" width="12" style="438" customWidth="1"/>
    <col min="6677" max="6677" width="12.28515625" style="438" customWidth="1"/>
    <col min="6678" max="6678" width="15.42578125" style="438" customWidth="1"/>
    <col min="6679" max="6912" width="9.140625" style="438"/>
    <col min="6913" max="6913" width="4.42578125" style="438" customWidth="1"/>
    <col min="6914" max="6914" width="13.7109375" style="438" customWidth="1"/>
    <col min="6915" max="6915" width="53" style="438" customWidth="1"/>
    <col min="6916" max="6916" width="10.140625" style="438" customWidth="1"/>
    <col min="6917" max="6917" width="11.140625" style="438" customWidth="1"/>
    <col min="6918" max="6918" width="11.28515625" style="438" customWidth="1"/>
    <col min="6919" max="6919" width="9.42578125" style="438" customWidth="1"/>
    <col min="6920" max="6920" width="11.85546875" style="438" customWidth="1"/>
    <col min="6921" max="6921" width="10.5703125" style="438" customWidth="1"/>
    <col min="6922" max="6922" width="9.42578125" style="438" customWidth="1"/>
    <col min="6923" max="6924" width="10.85546875" style="438" customWidth="1"/>
    <col min="6925" max="6925" width="9.42578125" style="438" customWidth="1"/>
    <col min="6926" max="6926" width="13.140625" style="438" customWidth="1"/>
    <col min="6927" max="6927" width="11.140625" style="438" customWidth="1"/>
    <col min="6928" max="6928" width="9.42578125" style="438" customWidth="1"/>
    <col min="6929" max="6929" width="12.85546875" style="438" customWidth="1"/>
    <col min="6930" max="6930" width="12.140625" style="438" customWidth="1"/>
    <col min="6931" max="6931" width="9.42578125" style="438" customWidth="1"/>
    <col min="6932" max="6932" width="12" style="438" customWidth="1"/>
    <col min="6933" max="6933" width="12.28515625" style="438" customWidth="1"/>
    <col min="6934" max="6934" width="15.42578125" style="438" customWidth="1"/>
    <col min="6935" max="7168" width="9.140625" style="438"/>
    <col min="7169" max="7169" width="4.42578125" style="438" customWidth="1"/>
    <col min="7170" max="7170" width="13.7109375" style="438" customWidth="1"/>
    <col min="7171" max="7171" width="53" style="438" customWidth="1"/>
    <col min="7172" max="7172" width="10.140625" style="438" customWidth="1"/>
    <col min="7173" max="7173" width="11.140625" style="438" customWidth="1"/>
    <col min="7174" max="7174" width="11.28515625" style="438" customWidth="1"/>
    <col min="7175" max="7175" width="9.42578125" style="438" customWidth="1"/>
    <col min="7176" max="7176" width="11.85546875" style="438" customWidth="1"/>
    <col min="7177" max="7177" width="10.5703125" style="438" customWidth="1"/>
    <col min="7178" max="7178" width="9.42578125" style="438" customWidth="1"/>
    <col min="7179" max="7180" width="10.85546875" style="438" customWidth="1"/>
    <col min="7181" max="7181" width="9.42578125" style="438" customWidth="1"/>
    <col min="7182" max="7182" width="13.140625" style="438" customWidth="1"/>
    <col min="7183" max="7183" width="11.140625" style="438" customWidth="1"/>
    <col min="7184" max="7184" width="9.42578125" style="438" customWidth="1"/>
    <col min="7185" max="7185" width="12.85546875" style="438" customWidth="1"/>
    <col min="7186" max="7186" width="12.140625" style="438" customWidth="1"/>
    <col min="7187" max="7187" width="9.42578125" style="438" customWidth="1"/>
    <col min="7188" max="7188" width="12" style="438" customWidth="1"/>
    <col min="7189" max="7189" width="12.28515625" style="438" customWidth="1"/>
    <col min="7190" max="7190" width="15.42578125" style="438" customWidth="1"/>
    <col min="7191" max="7424" width="9.140625" style="438"/>
    <col min="7425" max="7425" width="4.42578125" style="438" customWidth="1"/>
    <col min="7426" max="7426" width="13.7109375" style="438" customWidth="1"/>
    <col min="7427" max="7427" width="53" style="438" customWidth="1"/>
    <col min="7428" max="7428" width="10.140625" style="438" customWidth="1"/>
    <col min="7429" max="7429" width="11.140625" style="438" customWidth="1"/>
    <col min="7430" max="7430" width="11.28515625" style="438" customWidth="1"/>
    <col min="7431" max="7431" width="9.42578125" style="438" customWidth="1"/>
    <col min="7432" max="7432" width="11.85546875" style="438" customWidth="1"/>
    <col min="7433" max="7433" width="10.5703125" style="438" customWidth="1"/>
    <col min="7434" max="7434" width="9.42578125" style="438" customWidth="1"/>
    <col min="7435" max="7436" width="10.85546875" style="438" customWidth="1"/>
    <col min="7437" max="7437" width="9.42578125" style="438" customWidth="1"/>
    <col min="7438" max="7438" width="13.140625" style="438" customWidth="1"/>
    <col min="7439" max="7439" width="11.140625" style="438" customWidth="1"/>
    <col min="7440" max="7440" width="9.42578125" style="438" customWidth="1"/>
    <col min="7441" max="7441" width="12.85546875" style="438" customWidth="1"/>
    <col min="7442" max="7442" width="12.140625" style="438" customWidth="1"/>
    <col min="7443" max="7443" width="9.42578125" style="438" customWidth="1"/>
    <col min="7444" max="7444" width="12" style="438" customWidth="1"/>
    <col min="7445" max="7445" width="12.28515625" style="438" customWidth="1"/>
    <col min="7446" max="7446" width="15.42578125" style="438" customWidth="1"/>
    <col min="7447" max="7680" width="9.140625" style="438"/>
    <col min="7681" max="7681" width="4.42578125" style="438" customWidth="1"/>
    <col min="7682" max="7682" width="13.7109375" style="438" customWidth="1"/>
    <col min="7683" max="7683" width="53" style="438" customWidth="1"/>
    <col min="7684" max="7684" width="10.140625" style="438" customWidth="1"/>
    <col min="7685" max="7685" width="11.140625" style="438" customWidth="1"/>
    <col min="7686" max="7686" width="11.28515625" style="438" customWidth="1"/>
    <col min="7687" max="7687" width="9.42578125" style="438" customWidth="1"/>
    <col min="7688" max="7688" width="11.85546875" style="438" customWidth="1"/>
    <col min="7689" max="7689" width="10.5703125" style="438" customWidth="1"/>
    <col min="7690" max="7690" width="9.42578125" style="438" customWidth="1"/>
    <col min="7691" max="7692" width="10.85546875" style="438" customWidth="1"/>
    <col min="7693" max="7693" width="9.42578125" style="438" customWidth="1"/>
    <col min="7694" max="7694" width="13.140625" style="438" customWidth="1"/>
    <col min="7695" max="7695" width="11.140625" style="438" customWidth="1"/>
    <col min="7696" max="7696" width="9.42578125" style="438" customWidth="1"/>
    <col min="7697" max="7697" width="12.85546875" style="438" customWidth="1"/>
    <col min="7698" max="7698" width="12.140625" style="438" customWidth="1"/>
    <col min="7699" max="7699" width="9.42578125" style="438" customWidth="1"/>
    <col min="7700" max="7700" width="12" style="438" customWidth="1"/>
    <col min="7701" max="7701" width="12.28515625" style="438" customWidth="1"/>
    <col min="7702" max="7702" width="15.42578125" style="438" customWidth="1"/>
    <col min="7703" max="7936" width="9.140625" style="438"/>
    <col min="7937" max="7937" width="4.42578125" style="438" customWidth="1"/>
    <col min="7938" max="7938" width="13.7109375" style="438" customWidth="1"/>
    <col min="7939" max="7939" width="53" style="438" customWidth="1"/>
    <col min="7940" max="7940" width="10.140625" style="438" customWidth="1"/>
    <col min="7941" max="7941" width="11.140625" style="438" customWidth="1"/>
    <col min="7942" max="7942" width="11.28515625" style="438" customWidth="1"/>
    <col min="7943" max="7943" width="9.42578125" style="438" customWidth="1"/>
    <col min="7944" max="7944" width="11.85546875" style="438" customWidth="1"/>
    <col min="7945" max="7945" width="10.5703125" style="438" customWidth="1"/>
    <col min="7946" max="7946" width="9.42578125" style="438" customWidth="1"/>
    <col min="7947" max="7948" width="10.85546875" style="438" customWidth="1"/>
    <col min="7949" max="7949" width="9.42578125" style="438" customWidth="1"/>
    <col min="7950" max="7950" width="13.140625" style="438" customWidth="1"/>
    <col min="7951" max="7951" width="11.140625" style="438" customWidth="1"/>
    <col min="7952" max="7952" width="9.42578125" style="438" customWidth="1"/>
    <col min="7953" max="7953" width="12.85546875" style="438" customWidth="1"/>
    <col min="7954" max="7954" width="12.140625" style="438" customWidth="1"/>
    <col min="7955" max="7955" width="9.42578125" style="438" customWidth="1"/>
    <col min="7956" max="7956" width="12" style="438" customWidth="1"/>
    <col min="7957" max="7957" width="12.28515625" style="438" customWidth="1"/>
    <col min="7958" max="7958" width="15.42578125" style="438" customWidth="1"/>
    <col min="7959" max="8192" width="9.140625" style="438"/>
    <col min="8193" max="8193" width="4.42578125" style="438" customWidth="1"/>
    <col min="8194" max="8194" width="13.7109375" style="438" customWidth="1"/>
    <col min="8195" max="8195" width="53" style="438" customWidth="1"/>
    <col min="8196" max="8196" width="10.140625" style="438" customWidth="1"/>
    <col min="8197" max="8197" width="11.140625" style="438" customWidth="1"/>
    <col min="8198" max="8198" width="11.28515625" style="438" customWidth="1"/>
    <col min="8199" max="8199" width="9.42578125" style="438" customWidth="1"/>
    <col min="8200" max="8200" width="11.85546875" style="438" customWidth="1"/>
    <col min="8201" max="8201" width="10.5703125" style="438" customWidth="1"/>
    <col min="8202" max="8202" width="9.42578125" style="438" customWidth="1"/>
    <col min="8203" max="8204" width="10.85546875" style="438" customWidth="1"/>
    <col min="8205" max="8205" width="9.42578125" style="438" customWidth="1"/>
    <col min="8206" max="8206" width="13.140625" style="438" customWidth="1"/>
    <col min="8207" max="8207" width="11.140625" style="438" customWidth="1"/>
    <col min="8208" max="8208" width="9.42578125" style="438" customWidth="1"/>
    <col min="8209" max="8209" width="12.85546875" style="438" customWidth="1"/>
    <col min="8210" max="8210" width="12.140625" style="438" customWidth="1"/>
    <col min="8211" max="8211" width="9.42578125" style="438" customWidth="1"/>
    <col min="8212" max="8212" width="12" style="438" customWidth="1"/>
    <col min="8213" max="8213" width="12.28515625" style="438" customWidth="1"/>
    <col min="8214" max="8214" width="15.42578125" style="438" customWidth="1"/>
    <col min="8215" max="8448" width="9.140625" style="438"/>
    <col min="8449" max="8449" width="4.42578125" style="438" customWidth="1"/>
    <col min="8450" max="8450" width="13.7109375" style="438" customWidth="1"/>
    <col min="8451" max="8451" width="53" style="438" customWidth="1"/>
    <col min="8452" max="8452" width="10.140625" style="438" customWidth="1"/>
    <col min="8453" max="8453" width="11.140625" style="438" customWidth="1"/>
    <col min="8454" max="8454" width="11.28515625" style="438" customWidth="1"/>
    <col min="8455" max="8455" width="9.42578125" style="438" customWidth="1"/>
    <col min="8456" max="8456" width="11.85546875" style="438" customWidth="1"/>
    <col min="8457" max="8457" width="10.5703125" style="438" customWidth="1"/>
    <col min="8458" max="8458" width="9.42578125" style="438" customWidth="1"/>
    <col min="8459" max="8460" width="10.85546875" style="438" customWidth="1"/>
    <col min="8461" max="8461" width="9.42578125" style="438" customWidth="1"/>
    <col min="8462" max="8462" width="13.140625" style="438" customWidth="1"/>
    <col min="8463" max="8463" width="11.140625" style="438" customWidth="1"/>
    <col min="8464" max="8464" width="9.42578125" style="438" customWidth="1"/>
    <col min="8465" max="8465" width="12.85546875" style="438" customWidth="1"/>
    <col min="8466" max="8466" width="12.140625" style="438" customWidth="1"/>
    <col min="8467" max="8467" width="9.42578125" style="438" customWidth="1"/>
    <col min="8468" max="8468" width="12" style="438" customWidth="1"/>
    <col min="8469" max="8469" width="12.28515625" style="438" customWidth="1"/>
    <col min="8470" max="8470" width="15.42578125" style="438" customWidth="1"/>
    <col min="8471" max="8704" width="9.140625" style="438"/>
    <col min="8705" max="8705" width="4.42578125" style="438" customWidth="1"/>
    <col min="8706" max="8706" width="13.7109375" style="438" customWidth="1"/>
    <col min="8707" max="8707" width="53" style="438" customWidth="1"/>
    <col min="8708" max="8708" width="10.140625" style="438" customWidth="1"/>
    <col min="8709" max="8709" width="11.140625" style="438" customWidth="1"/>
    <col min="8710" max="8710" width="11.28515625" style="438" customWidth="1"/>
    <col min="8711" max="8711" width="9.42578125" style="438" customWidth="1"/>
    <col min="8712" max="8712" width="11.85546875" style="438" customWidth="1"/>
    <col min="8713" max="8713" width="10.5703125" style="438" customWidth="1"/>
    <col min="8714" max="8714" width="9.42578125" style="438" customWidth="1"/>
    <col min="8715" max="8716" width="10.85546875" style="438" customWidth="1"/>
    <col min="8717" max="8717" width="9.42578125" style="438" customWidth="1"/>
    <col min="8718" max="8718" width="13.140625" style="438" customWidth="1"/>
    <col min="8719" max="8719" width="11.140625" style="438" customWidth="1"/>
    <col min="8720" max="8720" width="9.42578125" style="438" customWidth="1"/>
    <col min="8721" max="8721" width="12.85546875" style="438" customWidth="1"/>
    <col min="8722" max="8722" width="12.140625" style="438" customWidth="1"/>
    <col min="8723" max="8723" width="9.42578125" style="438" customWidth="1"/>
    <col min="8724" max="8724" width="12" style="438" customWidth="1"/>
    <col min="8725" max="8725" width="12.28515625" style="438" customWidth="1"/>
    <col min="8726" max="8726" width="15.42578125" style="438" customWidth="1"/>
    <col min="8727" max="8960" width="9.140625" style="438"/>
    <col min="8961" max="8961" width="4.42578125" style="438" customWidth="1"/>
    <col min="8962" max="8962" width="13.7109375" style="438" customWidth="1"/>
    <col min="8963" max="8963" width="53" style="438" customWidth="1"/>
    <col min="8964" max="8964" width="10.140625" style="438" customWidth="1"/>
    <col min="8965" max="8965" width="11.140625" style="438" customWidth="1"/>
    <col min="8966" max="8966" width="11.28515625" style="438" customWidth="1"/>
    <col min="8967" max="8967" width="9.42578125" style="438" customWidth="1"/>
    <col min="8968" max="8968" width="11.85546875" style="438" customWidth="1"/>
    <col min="8969" max="8969" width="10.5703125" style="438" customWidth="1"/>
    <col min="8970" max="8970" width="9.42578125" style="438" customWidth="1"/>
    <col min="8971" max="8972" width="10.85546875" style="438" customWidth="1"/>
    <col min="8973" max="8973" width="9.42578125" style="438" customWidth="1"/>
    <col min="8974" max="8974" width="13.140625" style="438" customWidth="1"/>
    <col min="8975" max="8975" width="11.140625" style="438" customWidth="1"/>
    <col min="8976" max="8976" width="9.42578125" style="438" customWidth="1"/>
    <col min="8977" max="8977" width="12.85546875" style="438" customWidth="1"/>
    <col min="8978" max="8978" width="12.140625" style="438" customWidth="1"/>
    <col min="8979" max="8979" width="9.42578125" style="438" customWidth="1"/>
    <col min="8980" max="8980" width="12" style="438" customWidth="1"/>
    <col min="8981" max="8981" width="12.28515625" style="438" customWidth="1"/>
    <col min="8982" max="8982" width="15.42578125" style="438" customWidth="1"/>
    <col min="8983" max="9216" width="9.140625" style="438"/>
    <col min="9217" max="9217" width="4.42578125" style="438" customWidth="1"/>
    <col min="9218" max="9218" width="13.7109375" style="438" customWidth="1"/>
    <col min="9219" max="9219" width="53" style="438" customWidth="1"/>
    <col min="9220" max="9220" width="10.140625" style="438" customWidth="1"/>
    <col min="9221" max="9221" width="11.140625" style="438" customWidth="1"/>
    <col min="9222" max="9222" width="11.28515625" style="438" customWidth="1"/>
    <col min="9223" max="9223" width="9.42578125" style="438" customWidth="1"/>
    <col min="9224" max="9224" width="11.85546875" style="438" customWidth="1"/>
    <col min="9225" max="9225" width="10.5703125" style="438" customWidth="1"/>
    <col min="9226" max="9226" width="9.42578125" style="438" customWidth="1"/>
    <col min="9227" max="9228" width="10.85546875" style="438" customWidth="1"/>
    <col min="9229" max="9229" width="9.42578125" style="438" customWidth="1"/>
    <col min="9230" max="9230" width="13.140625" style="438" customWidth="1"/>
    <col min="9231" max="9231" width="11.140625" style="438" customWidth="1"/>
    <col min="9232" max="9232" width="9.42578125" style="438" customWidth="1"/>
    <col min="9233" max="9233" width="12.85546875" style="438" customWidth="1"/>
    <col min="9234" max="9234" width="12.140625" style="438" customWidth="1"/>
    <col min="9235" max="9235" width="9.42578125" style="438" customWidth="1"/>
    <col min="9236" max="9236" width="12" style="438" customWidth="1"/>
    <col min="9237" max="9237" width="12.28515625" style="438" customWidth="1"/>
    <col min="9238" max="9238" width="15.42578125" style="438" customWidth="1"/>
    <col min="9239" max="9472" width="9.140625" style="438"/>
    <col min="9473" max="9473" width="4.42578125" style="438" customWidth="1"/>
    <col min="9474" max="9474" width="13.7109375" style="438" customWidth="1"/>
    <col min="9475" max="9475" width="53" style="438" customWidth="1"/>
    <col min="9476" max="9476" width="10.140625" style="438" customWidth="1"/>
    <col min="9477" max="9477" width="11.140625" style="438" customWidth="1"/>
    <col min="9478" max="9478" width="11.28515625" style="438" customWidth="1"/>
    <col min="9479" max="9479" width="9.42578125" style="438" customWidth="1"/>
    <col min="9480" max="9480" width="11.85546875" style="438" customWidth="1"/>
    <col min="9481" max="9481" width="10.5703125" style="438" customWidth="1"/>
    <col min="9482" max="9482" width="9.42578125" style="438" customWidth="1"/>
    <col min="9483" max="9484" width="10.85546875" style="438" customWidth="1"/>
    <col min="9485" max="9485" width="9.42578125" style="438" customWidth="1"/>
    <col min="9486" max="9486" width="13.140625" style="438" customWidth="1"/>
    <col min="9487" max="9487" width="11.140625" style="438" customWidth="1"/>
    <col min="9488" max="9488" width="9.42578125" style="438" customWidth="1"/>
    <col min="9489" max="9489" width="12.85546875" style="438" customWidth="1"/>
    <col min="9490" max="9490" width="12.140625" style="438" customWidth="1"/>
    <col min="9491" max="9491" width="9.42578125" style="438" customWidth="1"/>
    <col min="9492" max="9492" width="12" style="438" customWidth="1"/>
    <col min="9493" max="9493" width="12.28515625" style="438" customWidth="1"/>
    <col min="9494" max="9494" width="15.42578125" style="438" customWidth="1"/>
    <col min="9495" max="9728" width="9.140625" style="438"/>
    <col min="9729" max="9729" width="4.42578125" style="438" customWidth="1"/>
    <col min="9730" max="9730" width="13.7109375" style="438" customWidth="1"/>
    <col min="9731" max="9731" width="53" style="438" customWidth="1"/>
    <col min="9732" max="9732" width="10.140625" style="438" customWidth="1"/>
    <col min="9733" max="9733" width="11.140625" style="438" customWidth="1"/>
    <col min="9734" max="9734" width="11.28515625" style="438" customWidth="1"/>
    <col min="9735" max="9735" width="9.42578125" style="438" customWidth="1"/>
    <col min="9736" max="9736" width="11.85546875" style="438" customWidth="1"/>
    <col min="9737" max="9737" width="10.5703125" style="438" customWidth="1"/>
    <col min="9738" max="9738" width="9.42578125" style="438" customWidth="1"/>
    <col min="9739" max="9740" width="10.85546875" style="438" customWidth="1"/>
    <col min="9741" max="9741" width="9.42578125" style="438" customWidth="1"/>
    <col min="9742" max="9742" width="13.140625" style="438" customWidth="1"/>
    <col min="9743" max="9743" width="11.140625" style="438" customWidth="1"/>
    <col min="9744" max="9744" width="9.42578125" style="438" customWidth="1"/>
    <col min="9745" max="9745" width="12.85546875" style="438" customWidth="1"/>
    <col min="9746" max="9746" width="12.140625" style="438" customWidth="1"/>
    <col min="9747" max="9747" width="9.42578125" style="438" customWidth="1"/>
    <col min="9748" max="9748" width="12" style="438" customWidth="1"/>
    <col min="9749" max="9749" width="12.28515625" style="438" customWidth="1"/>
    <col min="9750" max="9750" width="15.42578125" style="438" customWidth="1"/>
    <col min="9751" max="9984" width="9.140625" style="438"/>
    <col min="9985" max="9985" width="4.42578125" style="438" customWidth="1"/>
    <col min="9986" max="9986" width="13.7109375" style="438" customWidth="1"/>
    <col min="9987" max="9987" width="53" style="438" customWidth="1"/>
    <col min="9988" max="9988" width="10.140625" style="438" customWidth="1"/>
    <col min="9989" max="9989" width="11.140625" style="438" customWidth="1"/>
    <col min="9990" max="9990" width="11.28515625" style="438" customWidth="1"/>
    <col min="9991" max="9991" width="9.42578125" style="438" customWidth="1"/>
    <col min="9992" max="9992" width="11.85546875" style="438" customWidth="1"/>
    <col min="9993" max="9993" width="10.5703125" style="438" customWidth="1"/>
    <col min="9994" max="9994" width="9.42578125" style="438" customWidth="1"/>
    <col min="9995" max="9996" width="10.85546875" style="438" customWidth="1"/>
    <col min="9997" max="9997" width="9.42578125" style="438" customWidth="1"/>
    <col min="9998" max="9998" width="13.140625" style="438" customWidth="1"/>
    <col min="9999" max="9999" width="11.140625" style="438" customWidth="1"/>
    <col min="10000" max="10000" width="9.42578125" style="438" customWidth="1"/>
    <col min="10001" max="10001" width="12.85546875" style="438" customWidth="1"/>
    <col min="10002" max="10002" width="12.140625" style="438" customWidth="1"/>
    <col min="10003" max="10003" width="9.42578125" style="438" customWidth="1"/>
    <col min="10004" max="10004" width="12" style="438" customWidth="1"/>
    <col min="10005" max="10005" width="12.28515625" style="438" customWidth="1"/>
    <col min="10006" max="10006" width="15.42578125" style="438" customWidth="1"/>
    <col min="10007" max="10240" width="9.140625" style="438"/>
    <col min="10241" max="10241" width="4.42578125" style="438" customWidth="1"/>
    <col min="10242" max="10242" width="13.7109375" style="438" customWidth="1"/>
    <col min="10243" max="10243" width="53" style="438" customWidth="1"/>
    <col min="10244" max="10244" width="10.140625" style="438" customWidth="1"/>
    <col min="10245" max="10245" width="11.140625" style="438" customWidth="1"/>
    <col min="10246" max="10246" width="11.28515625" style="438" customWidth="1"/>
    <col min="10247" max="10247" width="9.42578125" style="438" customWidth="1"/>
    <col min="10248" max="10248" width="11.85546875" style="438" customWidth="1"/>
    <col min="10249" max="10249" width="10.5703125" style="438" customWidth="1"/>
    <col min="10250" max="10250" width="9.42578125" style="438" customWidth="1"/>
    <col min="10251" max="10252" width="10.85546875" style="438" customWidth="1"/>
    <col min="10253" max="10253" width="9.42578125" style="438" customWidth="1"/>
    <col min="10254" max="10254" width="13.140625" style="438" customWidth="1"/>
    <col min="10255" max="10255" width="11.140625" style="438" customWidth="1"/>
    <col min="10256" max="10256" width="9.42578125" style="438" customWidth="1"/>
    <col min="10257" max="10257" width="12.85546875" style="438" customWidth="1"/>
    <col min="10258" max="10258" width="12.140625" style="438" customWidth="1"/>
    <col min="10259" max="10259" width="9.42578125" style="438" customWidth="1"/>
    <col min="10260" max="10260" width="12" style="438" customWidth="1"/>
    <col min="10261" max="10261" width="12.28515625" style="438" customWidth="1"/>
    <col min="10262" max="10262" width="15.42578125" style="438" customWidth="1"/>
    <col min="10263" max="10496" width="9.140625" style="438"/>
    <col min="10497" max="10497" width="4.42578125" style="438" customWidth="1"/>
    <col min="10498" max="10498" width="13.7109375" style="438" customWidth="1"/>
    <col min="10499" max="10499" width="53" style="438" customWidth="1"/>
    <col min="10500" max="10500" width="10.140625" style="438" customWidth="1"/>
    <col min="10501" max="10501" width="11.140625" style="438" customWidth="1"/>
    <col min="10502" max="10502" width="11.28515625" style="438" customWidth="1"/>
    <col min="10503" max="10503" width="9.42578125" style="438" customWidth="1"/>
    <col min="10504" max="10504" width="11.85546875" style="438" customWidth="1"/>
    <col min="10505" max="10505" width="10.5703125" style="438" customWidth="1"/>
    <col min="10506" max="10506" width="9.42578125" style="438" customWidth="1"/>
    <col min="10507" max="10508" width="10.85546875" style="438" customWidth="1"/>
    <col min="10509" max="10509" width="9.42578125" style="438" customWidth="1"/>
    <col min="10510" max="10510" width="13.140625" style="438" customWidth="1"/>
    <col min="10511" max="10511" width="11.140625" style="438" customWidth="1"/>
    <col min="10512" max="10512" width="9.42578125" style="438" customWidth="1"/>
    <col min="10513" max="10513" width="12.85546875" style="438" customWidth="1"/>
    <col min="10514" max="10514" width="12.140625" style="438" customWidth="1"/>
    <col min="10515" max="10515" width="9.42578125" style="438" customWidth="1"/>
    <col min="10516" max="10516" width="12" style="438" customWidth="1"/>
    <col min="10517" max="10517" width="12.28515625" style="438" customWidth="1"/>
    <col min="10518" max="10518" width="15.42578125" style="438" customWidth="1"/>
    <col min="10519" max="10752" width="9.140625" style="438"/>
    <col min="10753" max="10753" width="4.42578125" style="438" customWidth="1"/>
    <col min="10754" max="10754" width="13.7109375" style="438" customWidth="1"/>
    <col min="10755" max="10755" width="53" style="438" customWidth="1"/>
    <col min="10756" max="10756" width="10.140625" style="438" customWidth="1"/>
    <col min="10757" max="10757" width="11.140625" style="438" customWidth="1"/>
    <col min="10758" max="10758" width="11.28515625" style="438" customWidth="1"/>
    <col min="10759" max="10759" width="9.42578125" style="438" customWidth="1"/>
    <col min="10760" max="10760" width="11.85546875" style="438" customWidth="1"/>
    <col min="10761" max="10761" width="10.5703125" style="438" customWidth="1"/>
    <col min="10762" max="10762" width="9.42578125" style="438" customWidth="1"/>
    <col min="10763" max="10764" width="10.85546875" style="438" customWidth="1"/>
    <col min="10765" max="10765" width="9.42578125" style="438" customWidth="1"/>
    <col min="10766" max="10766" width="13.140625" style="438" customWidth="1"/>
    <col min="10767" max="10767" width="11.140625" style="438" customWidth="1"/>
    <col min="10768" max="10768" width="9.42578125" style="438" customWidth="1"/>
    <col min="10769" max="10769" width="12.85546875" style="438" customWidth="1"/>
    <col min="10770" max="10770" width="12.140625" style="438" customWidth="1"/>
    <col min="10771" max="10771" width="9.42578125" style="438" customWidth="1"/>
    <col min="10772" max="10772" width="12" style="438" customWidth="1"/>
    <col min="10773" max="10773" width="12.28515625" style="438" customWidth="1"/>
    <col min="10774" max="10774" width="15.42578125" style="438" customWidth="1"/>
    <col min="10775" max="11008" width="9.140625" style="438"/>
    <col min="11009" max="11009" width="4.42578125" style="438" customWidth="1"/>
    <col min="11010" max="11010" width="13.7109375" style="438" customWidth="1"/>
    <col min="11011" max="11011" width="53" style="438" customWidth="1"/>
    <col min="11012" max="11012" width="10.140625" style="438" customWidth="1"/>
    <col min="11013" max="11013" width="11.140625" style="438" customWidth="1"/>
    <col min="11014" max="11014" width="11.28515625" style="438" customWidth="1"/>
    <col min="11015" max="11015" width="9.42578125" style="438" customWidth="1"/>
    <col min="11016" max="11016" width="11.85546875" style="438" customWidth="1"/>
    <col min="11017" max="11017" width="10.5703125" style="438" customWidth="1"/>
    <col min="11018" max="11018" width="9.42578125" style="438" customWidth="1"/>
    <col min="11019" max="11020" width="10.85546875" style="438" customWidth="1"/>
    <col min="11021" max="11021" width="9.42578125" style="438" customWidth="1"/>
    <col min="11022" max="11022" width="13.140625" style="438" customWidth="1"/>
    <col min="11023" max="11023" width="11.140625" style="438" customWidth="1"/>
    <col min="11024" max="11024" width="9.42578125" style="438" customWidth="1"/>
    <col min="11025" max="11025" width="12.85546875" style="438" customWidth="1"/>
    <col min="11026" max="11026" width="12.140625" style="438" customWidth="1"/>
    <col min="11027" max="11027" width="9.42578125" style="438" customWidth="1"/>
    <col min="11028" max="11028" width="12" style="438" customWidth="1"/>
    <col min="11029" max="11029" width="12.28515625" style="438" customWidth="1"/>
    <col min="11030" max="11030" width="15.42578125" style="438" customWidth="1"/>
    <col min="11031" max="11264" width="9.140625" style="438"/>
    <col min="11265" max="11265" width="4.42578125" style="438" customWidth="1"/>
    <col min="11266" max="11266" width="13.7109375" style="438" customWidth="1"/>
    <col min="11267" max="11267" width="53" style="438" customWidth="1"/>
    <col min="11268" max="11268" width="10.140625" style="438" customWidth="1"/>
    <col min="11269" max="11269" width="11.140625" style="438" customWidth="1"/>
    <col min="11270" max="11270" width="11.28515625" style="438" customWidth="1"/>
    <col min="11271" max="11271" width="9.42578125" style="438" customWidth="1"/>
    <col min="11272" max="11272" width="11.85546875" style="438" customWidth="1"/>
    <col min="11273" max="11273" width="10.5703125" style="438" customWidth="1"/>
    <col min="11274" max="11274" width="9.42578125" style="438" customWidth="1"/>
    <col min="11275" max="11276" width="10.85546875" style="438" customWidth="1"/>
    <col min="11277" max="11277" width="9.42578125" style="438" customWidth="1"/>
    <col min="11278" max="11278" width="13.140625" style="438" customWidth="1"/>
    <col min="11279" max="11279" width="11.140625" style="438" customWidth="1"/>
    <col min="11280" max="11280" width="9.42578125" style="438" customWidth="1"/>
    <col min="11281" max="11281" width="12.85546875" style="438" customWidth="1"/>
    <col min="11282" max="11282" width="12.140625" style="438" customWidth="1"/>
    <col min="11283" max="11283" width="9.42578125" style="438" customWidth="1"/>
    <col min="11284" max="11284" width="12" style="438" customWidth="1"/>
    <col min="11285" max="11285" width="12.28515625" style="438" customWidth="1"/>
    <col min="11286" max="11286" width="15.42578125" style="438" customWidth="1"/>
    <col min="11287" max="11520" width="9.140625" style="438"/>
    <col min="11521" max="11521" width="4.42578125" style="438" customWidth="1"/>
    <col min="11522" max="11522" width="13.7109375" style="438" customWidth="1"/>
    <col min="11523" max="11523" width="53" style="438" customWidth="1"/>
    <col min="11524" max="11524" width="10.140625" style="438" customWidth="1"/>
    <col min="11525" max="11525" width="11.140625" style="438" customWidth="1"/>
    <col min="11526" max="11526" width="11.28515625" style="438" customWidth="1"/>
    <col min="11527" max="11527" width="9.42578125" style="438" customWidth="1"/>
    <col min="11528" max="11528" width="11.85546875" style="438" customWidth="1"/>
    <col min="11529" max="11529" width="10.5703125" style="438" customWidth="1"/>
    <col min="11530" max="11530" width="9.42578125" style="438" customWidth="1"/>
    <col min="11531" max="11532" width="10.85546875" style="438" customWidth="1"/>
    <col min="11533" max="11533" width="9.42578125" style="438" customWidth="1"/>
    <col min="11534" max="11534" width="13.140625" style="438" customWidth="1"/>
    <col min="11535" max="11535" width="11.140625" style="438" customWidth="1"/>
    <col min="11536" max="11536" width="9.42578125" style="438" customWidth="1"/>
    <col min="11537" max="11537" width="12.85546875" style="438" customWidth="1"/>
    <col min="11538" max="11538" width="12.140625" style="438" customWidth="1"/>
    <col min="11539" max="11539" width="9.42578125" style="438" customWidth="1"/>
    <col min="11540" max="11540" width="12" style="438" customWidth="1"/>
    <col min="11541" max="11541" width="12.28515625" style="438" customWidth="1"/>
    <col min="11542" max="11542" width="15.42578125" style="438" customWidth="1"/>
    <col min="11543" max="11776" width="9.140625" style="438"/>
    <col min="11777" max="11777" width="4.42578125" style="438" customWidth="1"/>
    <col min="11778" max="11778" width="13.7109375" style="438" customWidth="1"/>
    <col min="11779" max="11779" width="53" style="438" customWidth="1"/>
    <col min="11780" max="11780" width="10.140625" style="438" customWidth="1"/>
    <col min="11781" max="11781" width="11.140625" style="438" customWidth="1"/>
    <col min="11782" max="11782" width="11.28515625" style="438" customWidth="1"/>
    <col min="11783" max="11783" width="9.42578125" style="438" customWidth="1"/>
    <col min="11784" max="11784" width="11.85546875" style="438" customWidth="1"/>
    <col min="11785" max="11785" width="10.5703125" style="438" customWidth="1"/>
    <col min="11786" max="11786" width="9.42578125" style="438" customWidth="1"/>
    <col min="11787" max="11788" width="10.85546875" style="438" customWidth="1"/>
    <col min="11789" max="11789" width="9.42578125" style="438" customWidth="1"/>
    <col min="11790" max="11790" width="13.140625" style="438" customWidth="1"/>
    <col min="11791" max="11791" width="11.140625" style="438" customWidth="1"/>
    <col min="11792" max="11792" width="9.42578125" style="438" customWidth="1"/>
    <col min="11793" max="11793" width="12.85546875" style="438" customWidth="1"/>
    <col min="11794" max="11794" width="12.140625" style="438" customWidth="1"/>
    <col min="11795" max="11795" width="9.42578125" style="438" customWidth="1"/>
    <col min="11796" max="11796" width="12" style="438" customWidth="1"/>
    <col min="11797" max="11797" width="12.28515625" style="438" customWidth="1"/>
    <col min="11798" max="11798" width="15.42578125" style="438" customWidth="1"/>
    <col min="11799" max="12032" width="9.140625" style="438"/>
    <col min="12033" max="12033" width="4.42578125" style="438" customWidth="1"/>
    <col min="12034" max="12034" width="13.7109375" style="438" customWidth="1"/>
    <col min="12035" max="12035" width="53" style="438" customWidth="1"/>
    <col min="12036" max="12036" width="10.140625" style="438" customWidth="1"/>
    <col min="12037" max="12037" width="11.140625" style="438" customWidth="1"/>
    <col min="12038" max="12038" width="11.28515625" style="438" customWidth="1"/>
    <col min="12039" max="12039" width="9.42578125" style="438" customWidth="1"/>
    <col min="12040" max="12040" width="11.85546875" style="438" customWidth="1"/>
    <col min="12041" max="12041" width="10.5703125" style="438" customWidth="1"/>
    <col min="12042" max="12042" width="9.42578125" style="438" customWidth="1"/>
    <col min="12043" max="12044" width="10.85546875" style="438" customWidth="1"/>
    <col min="12045" max="12045" width="9.42578125" style="438" customWidth="1"/>
    <col min="12046" max="12046" width="13.140625" style="438" customWidth="1"/>
    <col min="12047" max="12047" width="11.140625" style="438" customWidth="1"/>
    <col min="12048" max="12048" width="9.42578125" style="438" customWidth="1"/>
    <col min="12049" max="12049" width="12.85546875" style="438" customWidth="1"/>
    <col min="12050" max="12050" width="12.140625" style="438" customWidth="1"/>
    <col min="12051" max="12051" width="9.42578125" style="438" customWidth="1"/>
    <col min="12052" max="12052" width="12" style="438" customWidth="1"/>
    <col min="12053" max="12053" width="12.28515625" style="438" customWidth="1"/>
    <col min="12054" max="12054" width="15.42578125" style="438" customWidth="1"/>
    <col min="12055" max="12288" width="9.140625" style="438"/>
    <col min="12289" max="12289" width="4.42578125" style="438" customWidth="1"/>
    <col min="12290" max="12290" width="13.7109375" style="438" customWidth="1"/>
    <col min="12291" max="12291" width="53" style="438" customWidth="1"/>
    <col min="12292" max="12292" width="10.140625" style="438" customWidth="1"/>
    <col min="12293" max="12293" width="11.140625" style="438" customWidth="1"/>
    <col min="12294" max="12294" width="11.28515625" style="438" customWidth="1"/>
    <col min="12295" max="12295" width="9.42578125" style="438" customWidth="1"/>
    <col min="12296" max="12296" width="11.85546875" style="438" customWidth="1"/>
    <col min="12297" max="12297" width="10.5703125" style="438" customWidth="1"/>
    <col min="12298" max="12298" width="9.42578125" style="438" customWidth="1"/>
    <col min="12299" max="12300" width="10.85546875" style="438" customWidth="1"/>
    <col min="12301" max="12301" width="9.42578125" style="438" customWidth="1"/>
    <col min="12302" max="12302" width="13.140625" style="438" customWidth="1"/>
    <col min="12303" max="12303" width="11.140625" style="438" customWidth="1"/>
    <col min="12304" max="12304" width="9.42578125" style="438" customWidth="1"/>
    <col min="12305" max="12305" width="12.85546875" style="438" customWidth="1"/>
    <col min="12306" max="12306" width="12.140625" style="438" customWidth="1"/>
    <col min="12307" max="12307" width="9.42578125" style="438" customWidth="1"/>
    <col min="12308" max="12308" width="12" style="438" customWidth="1"/>
    <col min="12309" max="12309" width="12.28515625" style="438" customWidth="1"/>
    <col min="12310" max="12310" width="15.42578125" style="438" customWidth="1"/>
    <col min="12311" max="12544" width="9.140625" style="438"/>
    <col min="12545" max="12545" width="4.42578125" style="438" customWidth="1"/>
    <col min="12546" max="12546" width="13.7109375" style="438" customWidth="1"/>
    <col min="12547" max="12547" width="53" style="438" customWidth="1"/>
    <col min="12548" max="12548" width="10.140625" style="438" customWidth="1"/>
    <col min="12549" max="12549" width="11.140625" style="438" customWidth="1"/>
    <col min="12550" max="12550" width="11.28515625" style="438" customWidth="1"/>
    <col min="12551" max="12551" width="9.42578125" style="438" customWidth="1"/>
    <col min="12552" max="12552" width="11.85546875" style="438" customWidth="1"/>
    <col min="12553" max="12553" width="10.5703125" style="438" customWidth="1"/>
    <col min="12554" max="12554" width="9.42578125" style="438" customWidth="1"/>
    <col min="12555" max="12556" width="10.85546875" style="438" customWidth="1"/>
    <col min="12557" max="12557" width="9.42578125" style="438" customWidth="1"/>
    <col min="12558" max="12558" width="13.140625" style="438" customWidth="1"/>
    <col min="12559" max="12559" width="11.140625" style="438" customWidth="1"/>
    <col min="12560" max="12560" width="9.42578125" style="438" customWidth="1"/>
    <col min="12561" max="12561" width="12.85546875" style="438" customWidth="1"/>
    <col min="12562" max="12562" width="12.140625" style="438" customWidth="1"/>
    <col min="12563" max="12563" width="9.42578125" style="438" customWidth="1"/>
    <col min="12564" max="12564" width="12" style="438" customWidth="1"/>
    <col min="12565" max="12565" width="12.28515625" style="438" customWidth="1"/>
    <col min="12566" max="12566" width="15.42578125" style="438" customWidth="1"/>
    <col min="12567" max="12800" width="9.140625" style="438"/>
    <col min="12801" max="12801" width="4.42578125" style="438" customWidth="1"/>
    <col min="12802" max="12802" width="13.7109375" style="438" customWidth="1"/>
    <col min="12803" max="12803" width="53" style="438" customWidth="1"/>
    <col min="12804" max="12804" width="10.140625" style="438" customWidth="1"/>
    <col min="12805" max="12805" width="11.140625" style="438" customWidth="1"/>
    <col min="12806" max="12806" width="11.28515625" style="438" customWidth="1"/>
    <col min="12807" max="12807" width="9.42578125" style="438" customWidth="1"/>
    <col min="12808" max="12808" width="11.85546875" style="438" customWidth="1"/>
    <col min="12809" max="12809" width="10.5703125" style="438" customWidth="1"/>
    <col min="12810" max="12810" width="9.42578125" style="438" customWidth="1"/>
    <col min="12811" max="12812" width="10.85546875" style="438" customWidth="1"/>
    <col min="12813" max="12813" width="9.42578125" style="438" customWidth="1"/>
    <col min="12814" max="12814" width="13.140625" style="438" customWidth="1"/>
    <col min="12815" max="12815" width="11.140625" style="438" customWidth="1"/>
    <col min="12816" max="12816" width="9.42578125" style="438" customWidth="1"/>
    <col min="12817" max="12817" width="12.85546875" style="438" customWidth="1"/>
    <col min="12818" max="12818" width="12.140625" style="438" customWidth="1"/>
    <col min="12819" max="12819" width="9.42578125" style="438" customWidth="1"/>
    <col min="12820" max="12820" width="12" style="438" customWidth="1"/>
    <col min="12821" max="12821" width="12.28515625" style="438" customWidth="1"/>
    <col min="12822" max="12822" width="15.42578125" style="438" customWidth="1"/>
    <col min="12823" max="13056" width="9.140625" style="438"/>
    <col min="13057" max="13057" width="4.42578125" style="438" customWidth="1"/>
    <col min="13058" max="13058" width="13.7109375" style="438" customWidth="1"/>
    <col min="13059" max="13059" width="53" style="438" customWidth="1"/>
    <col min="13060" max="13060" width="10.140625" style="438" customWidth="1"/>
    <col min="13061" max="13061" width="11.140625" style="438" customWidth="1"/>
    <col min="13062" max="13062" width="11.28515625" style="438" customWidth="1"/>
    <col min="13063" max="13063" width="9.42578125" style="438" customWidth="1"/>
    <col min="13064" max="13064" width="11.85546875" style="438" customWidth="1"/>
    <col min="13065" max="13065" width="10.5703125" style="438" customWidth="1"/>
    <col min="13066" max="13066" width="9.42578125" style="438" customWidth="1"/>
    <col min="13067" max="13068" width="10.85546875" style="438" customWidth="1"/>
    <col min="13069" max="13069" width="9.42578125" style="438" customWidth="1"/>
    <col min="13070" max="13070" width="13.140625" style="438" customWidth="1"/>
    <col min="13071" max="13071" width="11.140625" style="438" customWidth="1"/>
    <col min="13072" max="13072" width="9.42578125" style="438" customWidth="1"/>
    <col min="13073" max="13073" width="12.85546875" style="438" customWidth="1"/>
    <col min="13074" max="13074" width="12.140625" style="438" customWidth="1"/>
    <col min="13075" max="13075" width="9.42578125" style="438" customWidth="1"/>
    <col min="13076" max="13076" width="12" style="438" customWidth="1"/>
    <col min="13077" max="13077" width="12.28515625" style="438" customWidth="1"/>
    <col min="13078" max="13078" width="15.42578125" style="438" customWidth="1"/>
    <col min="13079" max="13312" width="9.140625" style="438"/>
    <col min="13313" max="13313" width="4.42578125" style="438" customWidth="1"/>
    <col min="13314" max="13314" width="13.7109375" style="438" customWidth="1"/>
    <col min="13315" max="13315" width="53" style="438" customWidth="1"/>
    <col min="13316" max="13316" width="10.140625" style="438" customWidth="1"/>
    <col min="13317" max="13317" width="11.140625" style="438" customWidth="1"/>
    <col min="13318" max="13318" width="11.28515625" style="438" customWidth="1"/>
    <col min="13319" max="13319" width="9.42578125" style="438" customWidth="1"/>
    <col min="13320" max="13320" width="11.85546875" style="438" customWidth="1"/>
    <col min="13321" max="13321" width="10.5703125" style="438" customWidth="1"/>
    <col min="13322" max="13322" width="9.42578125" style="438" customWidth="1"/>
    <col min="13323" max="13324" width="10.85546875" style="438" customWidth="1"/>
    <col min="13325" max="13325" width="9.42578125" style="438" customWidth="1"/>
    <col min="13326" max="13326" width="13.140625" style="438" customWidth="1"/>
    <col min="13327" max="13327" width="11.140625" style="438" customWidth="1"/>
    <col min="13328" max="13328" width="9.42578125" style="438" customWidth="1"/>
    <col min="13329" max="13329" width="12.85546875" style="438" customWidth="1"/>
    <col min="13330" max="13330" width="12.140625" style="438" customWidth="1"/>
    <col min="13331" max="13331" width="9.42578125" style="438" customWidth="1"/>
    <col min="13332" max="13332" width="12" style="438" customWidth="1"/>
    <col min="13333" max="13333" width="12.28515625" style="438" customWidth="1"/>
    <col min="13334" max="13334" width="15.42578125" style="438" customWidth="1"/>
    <col min="13335" max="13568" width="9.140625" style="438"/>
    <col min="13569" max="13569" width="4.42578125" style="438" customWidth="1"/>
    <col min="13570" max="13570" width="13.7109375" style="438" customWidth="1"/>
    <col min="13571" max="13571" width="53" style="438" customWidth="1"/>
    <col min="13572" max="13572" width="10.140625" style="438" customWidth="1"/>
    <col min="13573" max="13573" width="11.140625" style="438" customWidth="1"/>
    <col min="13574" max="13574" width="11.28515625" style="438" customWidth="1"/>
    <col min="13575" max="13575" width="9.42578125" style="438" customWidth="1"/>
    <col min="13576" max="13576" width="11.85546875" style="438" customWidth="1"/>
    <col min="13577" max="13577" width="10.5703125" style="438" customWidth="1"/>
    <col min="13578" max="13578" width="9.42578125" style="438" customWidth="1"/>
    <col min="13579" max="13580" width="10.85546875" style="438" customWidth="1"/>
    <col min="13581" max="13581" width="9.42578125" style="438" customWidth="1"/>
    <col min="13582" max="13582" width="13.140625" style="438" customWidth="1"/>
    <col min="13583" max="13583" width="11.140625" style="438" customWidth="1"/>
    <col min="13584" max="13584" width="9.42578125" style="438" customWidth="1"/>
    <col min="13585" max="13585" width="12.85546875" style="438" customWidth="1"/>
    <col min="13586" max="13586" width="12.140625" style="438" customWidth="1"/>
    <col min="13587" max="13587" width="9.42578125" style="438" customWidth="1"/>
    <col min="13588" max="13588" width="12" style="438" customWidth="1"/>
    <col min="13589" max="13589" width="12.28515625" style="438" customWidth="1"/>
    <col min="13590" max="13590" width="15.42578125" style="438" customWidth="1"/>
    <col min="13591" max="13824" width="9.140625" style="438"/>
    <col min="13825" max="13825" width="4.42578125" style="438" customWidth="1"/>
    <col min="13826" max="13826" width="13.7109375" style="438" customWidth="1"/>
    <col min="13827" max="13827" width="53" style="438" customWidth="1"/>
    <col min="13828" max="13828" width="10.140625" style="438" customWidth="1"/>
    <col min="13829" max="13829" width="11.140625" style="438" customWidth="1"/>
    <col min="13830" max="13830" width="11.28515625" style="438" customWidth="1"/>
    <col min="13831" max="13831" width="9.42578125" style="438" customWidth="1"/>
    <col min="13832" max="13832" width="11.85546875" style="438" customWidth="1"/>
    <col min="13833" max="13833" width="10.5703125" style="438" customWidth="1"/>
    <col min="13834" max="13834" width="9.42578125" style="438" customWidth="1"/>
    <col min="13835" max="13836" width="10.85546875" style="438" customWidth="1"/>
    <col min="13837" max="13837" width="9.42578125" style="438" customWidth="1"/>
    <col min="13838" max="13838" width="13.140625" style="438" customWidth="1"/>
    <col min="13839" max="13839" width="11.140625" style="438" customWidth="1"/>
    <col min="13840" max="13840" width="9.42578125" style="438" customWidth="1"/>
    <col min="13841" max="13841" width="12.85546875" style="438" customWidth="1"/>
    <col min="13842" max="13842" width="12.140625" style="438" customWidth="1"/>
    <col min="13843" max="13843" width="9.42578125" style="438" customWidth="1"/>
    <col min="13844" max="13844" width="12" style="438" customWidth="1"/>
    <col min="13845" max="13845" width="12.28515625" style="438" customWidth="1"/>
    <col min="13846" max="13846" width="15.42578125" style="438" customWidth="1"/>
    <col min="13847" max="14080" width="9.140625" style="438"/>
    <col min="14081" max="14081" width="4.42578125" style="438" customWidth="1"/>
    <col min="14082" max="14082" width="13.7109375" style="438" customWidth="1"/>
    <col min="14083" max="14083" width="53" style="438" customWidth="1"/>
    <col min="14084" max="14084" width="10.140625" style="438" customWidth="1"/>
    <col min="14085" max="14085" width="11.140625" style="438" customWidth="1"/>
    <col min="14086" max="14086" width="11.28515625" style="438" customWidth="1"/>
    <col min="14087" max="14087" width="9.42578125" style="438" customWidth="1"/>
    <col min="14088" max="14088" width="11.85546875" style="438" customWidth="1"/>
    <col min="14089" max="14089" width="10.5703125" style="438" customWidth="1"/>
    <col min="14090" max="14090" width="9.42578125" style="438" customWidth="1"/>
    <col min="14091" max="14092" width="10.85546875" style="438" customWidth="1"/>
    <col min="14093" max="14093" width="9.42578125" style="438" customWidth="1"/>
    <col min="14094" max="14094" width="13.140625" style="438" customWidth="1"/>
    <col min="14095" max="14095" width="11.140625" style="438" customWidth="1"/>
    <col min="14096" max="14096" width="9.42578125" style="438" customWidth="1"/>
    <col min="14097" max="14097" width="12.85546875" style="438" customWidth="1"/>
    <col min="14098" max="14098" width="12.140625" style="438" customWidth="1"/>
    <col min="14099" max="14099" width="9.42578125" style="438" customWidth="1"/>
    <col min="14100" max="14100" width="12" style="438" customWidth="1"/>
    <col min="14101" max="14101" width="12.28515625" style="438" customWidth="1"/>
    <col min="14102" max="14102" width="15.42578125" style="438" customWidth="1"/>
    <col min="14103" max="14336" width="9.140625" style="438"/>
    <col min="14337" max="14337" width="4.42578125" style="438" customWidth="1"/>
    <col min="14338" max="14338" width="13.7109375" style="438" customWidth="1"/>
    <col min="14339" max="14339" width="53" style="438" customWidth="1"/>
    <col min="14340" max="14340" width="10.140625" style="438" customWidth="1"/>
    <col min="14341" max="14341" width="11.140625" style="438" customWidth="1"/>
    <col min="14342" max="14342" width="11.28515625" style="438" customWidth="1"/>
    <col min="14343" max="14343" width="9.42578125" style="438" customWidth="1"/>
    <col min="14344" max="14344" width="11.85546875" style="438" customWidth="1"/>
    <col min="14345" max="14345" width="10.5703125" style="438" customWidth="1"/>
    <col min="14346" max="14346" width="9.42578125" style="438" customWidth="1"/>
    <col min="14347" max="14348" width="10.85546875" style="438" customWidth="1"/>
    <col min="14349" max="14349" width="9.42578125" style="438" customWidth="1"/>
    <col min="14350" max="14350" width="13.140625" style="438" customWidth="1"/>
    <col min="14351" max="14351" width="11.140625" style="438" customWidth="1"/>
    <col min="14352" max="14352" width="9.42578125" style="438" customWidth="1"/>
    <col min="14353" max="14353" width="12.85546875" style="438" customWidth="1"/>
    <col min="14354" max="14354" width="12.140625" style="438" customWidth="1"/>
    <col min="14355" max="14355" width="9.42578125" style="438" customWidth="1"/>
    <col min="14356" max="14356" width="12" style="438" customWidth="1"/>
    <col min="14357" max="14357" width="12.28515625" style="438" customWidth="1"/>
    <col min="14358" max="14358" width="15.42578125" style="438" customWidth="1"/>
    <col min="14359" max="14592" width="9.140625" style="438"/>
    <col min="14593" max="14593" width="4.42578125" style="438" customWidth="1"/>
    <col min="14594" max="14594" width="13.7109375" style="438" customWidth="1"/>
    <col min="14595" max="14595" width="53" style="438" customWidth="1"/>
    <col min="14596" max="14596" width="10.140625" style="438" customWidth="1"/>
    <col min="14597" max="14597" width="11.140625" style="438" customWidth="1"/>
    <col min="14598" max="14598" width="11.28515625" style="438" customWidth="1"/>
    <col min="14599" max="14599" width="9.42578125" style="438" customWidth="1"/>
    <col min="14600" max="14600" width="11.85546875" style="438" customWidth="1"/>
    <col min="14601" max="14601" width="10.5703125" style="438" customWidth="1"/>
    <col min="14602" max="14602" width="9.42578125" style="438" customWidth="1"/>
    <col min="14603" max="14604" width="10.85546875" style="438" customWidth="1"/>
    <col min="14605" max="14605" width="9.42578125" style="438" customWidth="1"/>
    <col min="14606" max="14606" width="13.140625" style="438" customWidth="1"/>
    <col min="14607" max="14607" width="11.140625" style="438" customWidth="1"/>
    <col min="14608" max="14608" width="9.42578125" style="438" customWidth="1"/>
    <col min="14609" max="14609" width="12.85546875" style="438" customWidth="1"/>
    <col min="14610" max="14610" width="12.140625" style="438" customWidth="1"/>
    <col min="14611" max="14611" width="9.42578125" style="438" customWidth="1"/>
    <col min="14612" max="14612" width="12" style="438" customWidth="1"/>
    <col min="14613" max="14613" width="12.28515625" style="438" customWidth="1"/>
    <col min="14614" max="14614" width="15.42578125" style="438" customWidth="1"/>
    <col min="14615" max="14848" width="9.140625" style="438"/>
    <col min="14849" max="14849" width="4.42578125" style="438" customWidth="1"/>
    <col min="14850" max="14850" width="13.7109375" style="438" customWidth="1"/>
    <col min="14851" max="14851" width="53" style="438" customWidth="1"/>
    <col min="14852" max="14852" width="10.140625" style="438" customWidth="1"/>
    <col min="14853" max="14853" width="11.140625" style="438" customWidth="1"/>
    <col min="14854" max="14854" width="11.28515625" style="438" customWidth="1"/>
    <col min="14855" max="14855" width="9.42578125" style="438" customWidth="1"/>
    <col min="14856" max="14856" width="11.85546875" style="438" customWidth="1"/>
    <col min="14857" max="14857" width="10.5703125" style="438" customWidth="1"/>
    <col min="14858" max="14858" width="9.42578125" style="438" customWidth="1"/>
    <col min="14859" max="14860" width="10.85546875" style="438" customWidth="1"/>
    <col min="14861" max="14861" width="9.42578125" style="438" customWidth="1"/>
    <col min="14862" max="14862" width="13.140625" style="438" customWidth="1"/>
    <col min="14863" max="14863" width="11.140625" style="438" customWidth="1"/>
    <col min="14864" max="14864" width="9.42578125" style="438" customWidth="1"/>
    <col min="14865" max="14865" width="12.85546875" style="438" customWidth="1"/>
    <col min="14866" max="14866" width="12.140625" style="438" customWidth="1"/>
    <col min="14867" max="14867" width="9.42578125" style="438" customWidth="1"/>
    <col min="14868" max="14868" width="12" style="438" customWidth="1"/>
    <col min="14869" max="14869" width="12.28515625" style="438" customWidth="1"/>
    <col min="14870" max="14870" width="15.42578125" style="438" customWidth="1"/>
    <col min="14871" max="15104" width="9.140625" style="438"/>
    <col min="15105" max="15105" width="4.42578125" style="438" customWidth="1"/>
    <col min="15106" max="15106" width="13.7109375" style="438" customWidth="1"/>
    <col min="15107" max="15107" width="53" style="438" customWidth="1"/>
    <col min="15108" max="15108" width="10.140625" style="438" customWidth="1"/>
    <col min="15109" max="15109" width="11.140625" style="438" customWidth="1"/>
    <col min="15110" max="15110" width="11.28515625" style="438" customWidth="1"/>
    <col min="15111" max="15111" width="9.42578125" style="438" customWidth="1"/>
    <col min="15112" max="15112" width="11.85546875" style="438" customWidth="1"/>
    <col min="15113" max="15113" width="10.5703125" style="438" customWidth="1"/>
    <col min="15114" max="15114" width="9.42578125" style="438" customWidth="1"/>
    <col min="15115" max="15116" width="10.85546875" style="438" customWidth="1"/>
    <col min="15117" max="15117" width="9.42578125" style="438" customWidth="1"/>
    <col min="15118" max="15118" width="13.140625" style="438" customWidth="1"/>
    <col min="15119" max="15119" width="11.140625" style="438" customWidth="1"/>
    <col min="15120" max="15120" width="9.42578125" style="438" customWidth="1"/>
    <col min="15121" max="15121" width="12.85546875" style="438" customWidth="1"/>
    <col min="15122" max="15122" width="12.140625" style="438" customWidth="1"/>
    <col min="15123" max="15123" width="9.42578125" style="438" customWidth="1"/>
    <col min="15124" max="15124" width="12" style="438" customWidth="1"/>
    <col min="15125" max="15125" width="12.28515625" style="438" customWidth="1"/>
    <col min="15126" max="15126" width="15.42578125" style="438" customWidth="1"/>
    <col min="15127" max="15360" width="9.140625" style="438"/>
    <col min="15361" max="15361" width="4.42578125" style="438" customWidth="1"/>
    <col min="15362" max="15362" width="13.7109375" style="438" customWidth="1"/>
    <col min="15363" max="15363" width="53" style="438" customWidth="1"/>
    <col min="15364" max="15364" width="10.140625" style="438" customWidth="1"/>
    <col min="15365" max="15365" width="11.140625" style="438" customWidth="1"/>
    <col min="15366" max="15366" width="11.28515625" style="438" customWidth="1"/>
    <col min="15367" max="15367" width="9.42578125" style="438" customWidth="1"/>
    <col min="15368" max="15368" width="11.85546875" style="438" customWidth="1"/>
    <col min="15369" max="15369" width="10.5703125" style="438" customWidth="1"/>
    <col min="15370" max="15370" width="9.42578125" style="438" customWidth="1"/>
    <col min="15371" max="15372" width="10.85546875" style="438" customWidth="1"/>
    <col min="15373" max="15373" width="9.42578125" style="438" customWidth="1"/>
    <col min="15374" max="15374" width="13.140625" style="438" customWidth="1"/>
    <col min="15375" max="15375" width="11.140625" style="438" customWidth="1"/>
    <col min="15376" max="15376" width="9.42578125" style="438" customWidth="1"/>
    <col min="15377" max="15377" width="12.85546875" style="438" customWidth="1"/>
    <col min="15378" max="15378" width="12.140625" style="438" customWidth="1"/>
    <col min="15379" max="15379" width="9.42578125" style="438" customWidth="1"/>
    <col min="15380" max="15380" width="12" style="438" customWidth="1"/>
    <col min="15381" max="15381" width="12.28515625" style="438" customWidth="1"/>
    <col min="15382" max="15382" width="15.42578125" style="438" customWidth="1"/>
    <col min="15383" max="15616" width="9.140625" style="438"/>
    <col min="15617" max="15617" width="4.42578125" style="438" customWidth="1"/>
    <col min="15618" max="15618" width="13.7109375" style="438" customWidth="1"/>
    <col min="15619" max="15619" width="53" style="438" customWidth="1"/>
    <col min="15620" max="15620" width="10.140625" style="438" customWidth="1"/>
    <col min="15621" max="15621" width="11.140625" style="438" customWidth="1"/>
    <col min="15622" max="15622" width="11.28515625" style="438" customWidth="1"/>
    <col min="15623" max="15623" width="9.42578125" style="438" customWidth="1"/>
    <col min="15624" max="15624" width="11.85546875" style="438" customWidth="1"/>
    <col min="15625" max="15625" width="10.5703125" style="438" customWidth="1"/>
    <col min="15626" max="15626" width="9.42578125" style="438" customWidth="1"/>
    <col min="15627" max="15628" width="10.85546875" style="438" customWidth="1"/>
    <col min="15629" max="15629" width="9.42578125" style="438" customWidth="1"/>
    <col min="15630" max="15630" width="13.140625" style="438" customWidth="1"/>
    <col min="15631" max="15631" width="11.140625" style="438" customWidth="1"/>
    <col min="15632" max="15632" width="9.42578125" style="438" customWidth="1"/>
    <col min="15633" max="15633" width="12.85546875" style="438" customWidth="1"/>
    <col min="15634" max="15634" width="12.140625" style="438" customWidth="1"/>
    <col min="15635" max="15635" width="9.42578125" style="438" customWidth="1"/>
    <col min="15636" max="15636" width="12" style="438" customWidth="1"/>
    <col min="15637" max="15637" width="12.28515625" style="438" customWidth="1"/>
    <col min="15638" max="15638" width="15.42578125" style="438" customWidth="1"/>
    <col min="15639" max="15872" width="9.140625" style="438"/>
    <col min="15873" max="15873" width="4.42578125" style="438" customWidth="1"/>
    <col min="15874" max="15874" width="13.7109375" style="438" customWidth="1"/>
    <col min="15875" max="15875" width="53" style="438" customWidth="1"/>
    <col min="15876" max="15876" width="10.140625" style="438" customWidth="1"/>
    <col min="15877" max="15877" width="11.140625" style="438" customWidth="1"/>
    <col min="15878" max="15878" width="11.28515625" style="438" customWidth="1"/>
    <col min="15879" max="15879" width="9.42578125" style="438" customWidth="1"/>
    <col min="15880" max="15880" width="11.85546875" style="438" customWidth="1"/>
    <col min="15881" max="15881" width="10.5703125" style="438" customWidth="1"/>
    <col min="15882" max="15882" width="9.42578125" style="438" customWidth="1"/>
    <col min="15883" max="15884" width="10.85546875" style="438" customWidth="1"/>
    <col min="15885" max="15885" width="9.42578125" style="438" customWidth="1"/>
    <col min="15886" max="15886" width="13.140625" style="438" customWidth="1"/>
    <col min="15887" max="15887" width="11.140625" style="438" customWidth="1"/>
    <col min="15888" max="15888" width="9.42578125" style="438" customWidth="1"/>
    <col min="15889" max="15889" width="12.85546875" style="438" customWidth="1"/>
    <col min="15890" max="15890" width="12.140625" style="438" customWidth="1"/>
    <col min="15891" max="15891" width="9.42578125" style="438" customWidth="1"/>
    <col min="15892" max="15892" width="12" style="438" customWidth="1"/>
    <col min="15893" max="15893" width="12.28515625" style="438" customWidth="1"/>
    <col min="15894" max="15894" width="15.42578125" style="438" customWidth="1"/>
    <col min="15895" max="16128" width="9.140625" style="438"/>
    <col min="16129" max="16129" width="4.42578125" style="438" customWidth="1"/>
    <col min="16130" max="16130" width="13.7109375" style="438" customWidth="1"/>
    <col min="16131" max="16131" width="53" style="438" customWidth="1"/>
    <col min="16132" max="16132" width="10.140625" style="438" customWidth="1"/>
    <col min="16133" max="16133" width="11.140625" style="438" customWidth="1"/>
    <col min="16134" max="16134" width="11.28515625" style="438" customWidth="1"/>
    <col min="16135" max="16135" width="9.42578125" style="438" customWidth="1"/>
    <col min="16136" max="16136" width="11.85546875" style="438" customWidth="1"/>
    <col min="16137" max="16137" width="10.5703125" style="438" customWidth="1"/>
    <col min="16138" max="16138" width="9.42578125" style="438" customWidth="1"/>
    <col min="16139" max="16140" width="10.85546875" style="438" customWidth="1"/>
    <col min="16141" max="16141" width="9.42578125" style="438" customWidth="1"/>
    <col min="16142" max="16142" width="13.140625" style="438" customWidth="1"/>
    <col min="16143" max="16143" width="11.140625" style="438" customWidth="1"/>
    <col min="16144" max="16144" width="9.42578125" style="438" customWidth="1"/>
    <col min="16145" max="16145" width="12.85546875" style="438" customWidth="1"/>
    <col min="16146" max="16146" width="12.140625" style="438" customWidth="1"/>
    <col min="16147" max="16147" width="9.42578125" style="438" customWidth="1"/>
    <col min="16148" max="16148" width="12" style="438" customWidth="1"/>
    <col min="16149" max="16149" width="12.28515625" style="438" customWidth="1"/>
    <col min="16150" max="16150" width="15.42578125" style="438" customWidth="1"/>
    <col min="16151" max="16384" width="9.140625" style="438"/>
  </cols>
  <sheetData>
    <row r="1" spans="1:21" ht="18.75" customHeight="1">
      <c r="B1" s="5731" t="str">
        <f>[1]СПО!B1</f>
        <v>Гуманитарно-педагогическая академия (филиал) ФГАОУ ВО «КФУ им. В. И. Вернадского» в г. Ялте</v>
      </c>
      <c r="C1" s="5731"/>
      <c r="D1" s="5731"/>
      <c r="E1" s="5731"/>
      <c r="F1" s="5731"/>
      <c r="G1" s="5731"/>
      <c r="H1" s="5731"/>
      <c r="I1" s="5731"/>
      <c r="J1" s="5731"/>
      <c r="K1" s="5731"/>
      <c r="L1" s="5731"/>
      <c r="M1" s="5731"/>
      <c r="N1" s="5731"/>
      <c r="O1" s="5731"/>
      <c r="P1" s="5731"/>
      <c r="Q1" s="5731"/>
      <c r="R1" s="5731"/>
      <c r="S1" s="5731"/>
      <c r="T1" s="5731"/>
      <c r="U1" s="5731"/>
    </row>
    <row r="2" spans="1:21" ht="18.75">
      <c r="B2" s="393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</row>
    <row r="3" spans="1:21" ht="18.75" customHeight="1">
      <c r="B3" s="5732" t="s">
        <v>107</v>
      </c>
      <c r="C3" s="5732"/>
      <c r="D3" s="5732"/>
      <c r="E3" s="5732"/>
      <c r="F3" s="5732"/>
      <c r="G3" s="5731" t="str">
        <f>[1]СПО!F3</f>
        <v>01.06.2017 г.</v>
      </c>
      <c r="H3" s="5731"/>
      <c r="I3" s="5733" t="s">
        <v>108</v>
      </c>
      <c r="J3" s="5733"/>
      <c r="K3" s="5733"/>
      <c r="L3" s="5733"/>
      <c r="M3" s="5733"/>
      <c r="N3" s="5733"/>
      <c r="O3" s="5733"/>
      <c r="P3" s="5733"/>
      <c r="Q3" s="5733"/>
      <c r="R3" s="5733"/>
      <c r="S3" s="5733"/>
      <c r="T3" s="5733"/>
      <c r="U3" s="5733"/>
    </row>
    <row r="4" spans="1:21" ht="18.75"/>
    <row r="5" spans="1:21" ht="12.75" customHeight="1">
      <c r="B5" s="5743" t="s">
        <v>1</v>
      </c>
      <c r="C5" s="5743"/>
      <c r="D5" s="5735" t="s">
        <v>2</v>
      </c>
      <c r="E5" s="5735"/>
      <c r="F5" s="5735"/>
      <c r="G5" s="5736" t="s">
        <v>3</v>
      </c>
      <c r="H5" s="5736"/>
      <c r="I5" s="5736"/>
      <c r="J5" s="5735" t="s">
        <v>4</v>
      </c>
      <c r="K5" s="5735"/>
      <c r="L5" s="5735"/>
      <c r="M5" s="5738" t="s">
        <v>5</v>
      </c>
      <c r="N5" s="5738"/>
      <c r="O5" s="5738"/>
      <c r="P5" s="5739">
        <v>5</v>
      </c>
      <c r="Q5" s="5739"/>
      <c r="R5" s="5739"/>
      <c r="S5" s="5741" t="s">
        <v>22</v>
      </c>
      <c r="T5" s="5741"/>
      <c r="U5" s="5741"/>
    </row>
    <row r="6" spans="1:21" ht="18.75">
      <c r="B6" s="5743"/>
      <c r="C6" s="5743"/>
      <c r="D6" s="5735"/>
      <c r="E6" s="5735"/>
      <c r="F6" s="5735"/>
      <c r="G6" s="5736"/>
      <c r="H6" s="5736"/>
      <c r="I6" s="5737"/>
      <c r="J6" s="5735"/>
      <c r="K6" s="5735"/>
      <c r="L6" s="5735"/>
      <c r="M6" s="5738"/>
      <c r="N6" s="5738"/>
      <c r="O6" s="5735"/>
      <c r="P6" s="5739"/>
      <c r="Q6" s="5739"/>
      <c r="R6" s="5740"/>
      <c r="S6" s="5741"/>
      <c r="T6" s="5741"/>
      <c r="U6" s="5742"/>
    </row>
    <row r="7" spans="1:21" ht="134.44999999999999" customHeight="1">
      <c r="B7" s="5743"/>
      <c r="C7" s="5743"/>
      <c r="D7" s="443" t="s">
        <v>7</v>
      </c>
      <c r="E7" s="444" t="s">
        <v>8</v>
      </c>
      <c r="F7" s="445" t="s">
        <v>9</v>
      </c>
      <c r="G7" s="446" t="s">
        <v>7</v>
      </c>
      <c r="H7" s="447" t="s">
        <v>8</v>
      </c>
      <c r="I7" s="445" t="s">
        <v>9</v>
      </c>
      <c r="J7" s="446" t="s">
        <v>7</v>
      </c>
      <c r="K7" s="447" t="s">
        <v>8</v>
      </c>
      <c r="L7" s="445" t="s">
        <v>9</v>
      </c>
      <c r="M7" s="446" t="s">
        <v>7</v>
      </c>
      <c r="N7" s="447" t="s">
        <v>8</v>
      </c>
      <c r="O7" s="445" t="s">
        <v>9</v>
      </c>
      <c r="P7" s="446" t="s">
        <v>7</v>
      </c>
      <c r="Q7" s="447" t="s">
        <v>8</v>
      </c>
      <c r="R7" s="445" t="s">
        <v>9</v>
      </c>
      <c r="S7" s="446" t="s">
        <v>7</v>
      </c>
      <c r="T7" s="447" t="s">
        <v>8</v>
      </c>
      <c r="U7" s="445" t="s">
        <v>9</v>
      </c>
    </row>
    <row r="8" spans="1:21" ht="20.25" customHeight="1">
      <c r="B8" s="5734" t="s">
        <v>10</v>
      </c>
      <c r="C8" s="5734"/>
      <c r="D8" s="448">
        <f>SUM(D9:D30)</f>
        <v>320</v>
      </c>
      <c r="E8" s="448">
        <f t="shared" ref="E8:U8" si="0">SUM(E9:E30)</f>
        <v>14</v>
      </c>
      <c r="F8" s="449">
        <f t="shared" si="0"/>
        <v>334</v>
      </c>
      <c r="G8" s="450">
        <f t="shared" si="0"/>
        <v>278</v>
      </c>
      <c r="H8" s="448">
        <f t="shared" si="0"/>
        <v>13</v>
      </c>
      <c r="I8" s="449">
        <f t="shared" si="0"/>
        <v>291</v>
      </c>
      <c r="J8" s="450">
        <f t="shared" si="0"/>
        <v>285</v>
      </c>
      <c r="K8" s="448">
        <f t="shared" si="0"/>
        <v>56</v>
      </c>
      <c r="L8" s="449">
        <f t="shared" si="0"/>
        <v>341</v>
      </c>
      <c r="M8" s="450">
        <f t="shared" si="0"/>
        <v>206</v>
      </c>
      <c r="N8" s="448">
        <f t="shared" si="0"/>
        <v>23</v>
      </c>
      <c r="O8" s="449">
        <f t="shared" si="0"/>
        <v>229</v>
      </c>
      <c r="P8" s="465">
        <f t="shared" si="0"/>
        <v>14</v>
      </c>
      <c r="Q8" s="470">
        <f t="shared" si="0"/>
        <v>0</v>
      </c>
      <c r="R8" s="471">
        <f t="shared" si="0"/>
        <v>14</v>
      </c>
      <c r="S8" s="450">
        <f t="shared" si="0"/>
        <v>1103</v>
      </c>
      <c r="T8" s="448">
        <f t="shared" si="0"/>
        <v>106</v>
      </c>
      <c r="U8" s="449">
        <f t="shared" si="0"/>
        <v>1209</v>
      </c>
    </row>
    <row r="9" spans="1:21" ht="18.75">
      <c r="A9" s="393">
        <v>1</v>
      </c>
      <c r="B9" s="451" t="s">
        <v>109</v>
      </c>
      <c r="C9" s="414" t="s">
        <v>110</v>
      </c>
      <c r="D9" s="452">
        <v>0</v>
      </c>
      <c r="E9" s="453">
        <v>0</v>
      </c>
      <c r="F9" s="454">
        <v>0</v>
      </c>
      <c r="G9" s="455">
        <v>0</v>
      </c>
      <c r="H9" s="453">
        <v>0</v>
      </c>
      <c r="I9" s="454">
        <v>0</v>
      </c>
      <c r="J9" s="455">
        <v>0</v>
      </c>
      <c r="K9" s="453">
        <v>0</v>
      </c>
      <c r="L9" s="454">
        <v>0</v>
      </c>
      <c r="M9" s="455">
        <v>0</v>
      </c>
      <c r="N9" s="453">
        <v>0</v>
      </c>
      <c r="O9" s="454">
        <v>0</v>
      </c>
      <c r="P9" s="455">
        <v>0</v>
      </c>
      <c r="Q9" s="453">
        <v>0</v>
      </c>
      <c r="R9" s="454">
        <v>0</v>
      </c>
      <c r="S9" s="455">
        <v>0</v>
      </c>
      <c r="T9" s="453">
        <v>0</v>
      </c>
      <c r="U9" s="454">
        <v>0</v>
      </c>
    </row>
    <row r="10" spans="1:21" s="386" customFormat="1" ht="18.75">
      <c r="A10" s="393"/>
      <c r="B10" s="419" t="s">
        <v>111</v>
      </c>
      <c r="C10" s="420" t="s">
        <v>112</v>
      </c>
      <c r="D10" s="421">
        <v>19</v>
      </c>
      <c r="E10" s="422">
        <v>0</v>
      </c>
      <c r="F10" s="423">
        <v>19</v>
      </c>
      <c r="G10" s="424">
        <v>20</v>
      </c>
      <c r="H10" s="422">
        <v>0</v>
      </c>
      <c r="I10" s="423">
        <v>20</v>
      </c>
      <c r="J10" s="424">
        <v>17</v>
      </c>
      <c r="K10" s="422">
        <v>3</v>
      </c>
      <c r="L10" s="423">
        <v>20</v>
      </c>
      <c r="M10" s="424">
        <v>13</v>
      </c>
      <c r="N10" s="422">
        <v>0</v>
      </c>
      <c r="O10" s="423">
        <v>13</v>
      </c>
      <c r="P10" s="424">
        <v>0</v>
      </c>
      <c r="Q10" s="422">
        <v>0</v>
      </c>
      <c r="R10" s="423">
        <v>0</v>
      </c>
      <c r="S10" s="424">
        <v>69</v>
      </c>
      <c r="T10" s="422">
        <v>3</v>
      </c>
      <c r="U10" s="423">
        <v>72</v>
      </c>
    </row>
    <row r="11" spans="1:21" s="386" customFormat="1" ht="18.75">
      <c r="A11" s="393"/>
      <c r="B11" s="419" t="s">
        <v>113</v>
      </c>
      <c r="C11" s="420" t="s">
        <v>114</v>
      </c>
      <c r="D11" s="421">
        <v>13</v>
      </c>
      <c r="E11" s="422">
        <v>0</v>
      </c>
      <c r="F11" s="423">
        <v>13</v>
      </c>
      <c r="G11" s="424">
        <v>13</v>
      </c>
      <c r="H11" s="422">
        <v>1</v>
      </c>
      <c r="I11" s="423">
        <v>14</v>
      </c>
      <c r="J11" s="424">
        <v>17</v>
      </c>
      <c r="K11" s="422">
        <v>2</v>
      </c>
      <c r="L11" s="423">
        <v>19</v>
      </c>
      <c r="M11" s="424">
        <v>22</v>
      </c>
      <c r="N11" s="422">
        <v>2</v>
      </c>
      <c r="O11" s="423">
        <v>24</v>
      </c>
      <c r="P11" s="424">
        <v>0</v>
      </c>
      <c r="Q11" s="422">
        <v>0</v>
      </c>
      <c r="R11" s="423">
        <v>0</v>
      </c>
      <c r="S11" s="424">
        <v>65</v>
      </c>
      <c r="T11" s="422">
        <v>5</v>
      </c>
      <c r="U11" s="423">
        <v>70</v>
      </c>
    </row>
    <row r="12" spans="1:21" s="386" customFormat="1" ht="18.75">
      <c r="A12" s="393"/>
      <c r="B12" s="419" t="s">
        <v>115</v>
      </c>
      <c r="C12" s="420" t="s">
        <v>116</v>
      </c>
      <c r="D12" s="421">
        <v>17</v>
      </c>
      <c r="E12" s="422">
        <v>4</v>
      </c>
      <c r="F12" s="423">
        <v>21</v>
      </c>
      <c r="G12" s="424">
        <v>35</v>
      </c>
      <c r="H12" s="422">
        <v>0</v>
      </c>
      <c r="I12" s="423">
        <v>35</v>
      </c>
      <c r="J12" s="424">
        <v>14</v>
      </c>
      <c r="K12" s="422">
        <v>3</v>
      </c>
      <c r="L12" s="423">
        <v>17</v>
      </c>
      <c r="M12" s="424">
        <v>23</v>
      </c>
      <c r="N12" s="422">
        <v>3</v>
      </c>
      <c r="O12" s="423">
        <v>26</v>
      </c>
      <c r="P12" s="424">
        <v>0</v>
      </c>
      <c r="Q12" s="422">
        <v>0</v>
      </c>
      <c r="R12" s="423">
        <v>0</v>
      </c>
      <c r="S12" s="424">
        <v>89</v>
      </c>
      <c r="T12" s="422">
        <v>10</v>
      </c>
      <c r="U12" s="423">
        <v>99</v>
      </c>
    </row>
    <row r="13" spans="1:21" s="386" customFormat="1" ht="18.75">
      <c r="A13" s="393"/>
      <c r="B13" s="419" t="s">
        <v>117</v>
      </c>
      <c r="C13" s="420" t="s">
        <v>118</v>
      </c>
      <c r="D13" s="421">
        <v>18</v>
      </c>
      <c r="E13" s="422">
        <v>0</v>
      </c>
      <c r="F13" s="423">
        <v>18</v>
      </c>
      <c r="G13" s="424">
        <v>23</v>
      </c>
      <c r="H13" s="422">
        <v>1</v>
      </c>
      <c r="I13" s="423">
        <v>24</v>
      </c>
      <c r="J13" s="424">
        <v>20</v>
      </c>
      <c r="K13" s="422">
        <v>16</v>
      </c>
      <c r="L13" s="423">
        <v>36</v>
      </c>
      <c r="M13" s="424">
        <v>13</v>
      </c>
      <c r="N13" s="422">
        <v>2</v>
      </c>
      <c r="O13" s="423">
        <v>15</v>
      </c>
      <c r="P13" s="424">
        <v>0</v>
      </c>
      <c r="Q13" s="422">
        <v>0</v>
      </c>
      <c r="R13" s="423">
        <v>0</v>
      </c>
      <c r="S13" s="424">
        <v>74</v>
      </c>
      <c r="T13" s="422">
        <v>19</v>
      </c>
      <c r="U13" s="423">
        <v>93</v>
      </c>
    </row>
    <row r="14" spans="1:21" s="386" customFormat="1" ht="18.75">
      <c r="A14" s="393"/>
      <c r="B14" s="419" t="s">
        <v>119</v>
      </c>
      <c r="C14" s="420" t="s">
        <v>120</v>
      </c>
      <c r="D14" s="421">
        <v>19</v>
      </c>
      <c r="E14" s="422">
        <v>1</v>
      </c>
      <c r="F14" s="423">
        <v>20</v>
      </c>
      <c r="G14" s="424">
        <v>8</v>
      </c>
      <c r="H14" s="422">
        <v>3</v>
      </c>
      <c r="I14" s="423">
        <v>11</v>
      </c>
      <c r="J14" s="424">
        <v>17</v>
      </c>
      <c r="K14" s="422">
        <v>2</v>
      </c>
      <c r="L14" s="423">
        <v>19</v>
      </c>
      <c r="M14" s="424">
        <v>11</v>
      </c>
      <c r="N14" s="422">
        <v>0</v>
      </c>
      <c r="O14" s="423">
        <v>11</v>
      </c>
      <c r="P14" s="424">
        <v>0</v>
      </c>
      <c r="Q14" s="422">
        <v>0</v>
      </c>
      <c r="R14" s="423">
        <v>0</v>
      </c>
      <c r="S14" s="424">
        <v>55</v>
      </c>
      <c r="T14" s="422">
        <v>6</v>
      </c>
      <c r="U14" s="423">
        <v>61</v>
      </c>
    </row>
    <row r="15" spans="1:21" s="386" customFormat="1" ht="18.75">
      <c r="A15" s="393"/>
      <c r="B15" s="419" t="s">
        <v>121</v>
      </c>
      <c r="C15" s="420" t="s">
        <v>122</v>
      </c>
      <c r="D15" s="421">
        <v>52</v>
      </c>
      <c r="E15" s="422">
        <v>0</v>
      </c>
      <c r="F15" s="423">
        <v>52</v>
      </c>
      <c r="G15" s="424">
        <v>41</v>
      </c>
      <c r="H15" s="422">
        <v>0</v>
      </c>
      <c r="I15" s="423">
        <v>41</v>
      </c>
      <c r="J15" s="424">
        <v>45</v>
      </c>
      <c r="K15" s="422">
        <v>0</v>
      </c>
      <c r="L15" s="423">
        <v>45</v>
      </c>
      <c r="M15" s="424">
        <v>5</v>
      </c>
      <c r="N15" s="422">
        <v>0</v>
      </c>
      <c r="O15" s="423">
        <v>5</v>
      </c>
      <c r="P15" s="424">
        <v>0</v>
      </c>
      <c r="Q15" s="422">
        <v>0</v>
      </c>
      <c r="R15" s="423">
        <v>0</v>
      </c>
      <c r="S15" s="424">
        <v>143</v>
      </c>
      <c r="T15" s="422">
        <v>0</v>
      </c>
      <c r="U15" s="423">
        <v>143</v>
      </c>
    </row>
    <row r="16" spans="1:21" s="386" customFormat="1" ht="18.75">
      <c r="A16" s="393"/>
      <c r="B16" s="419" t="s">
        <v>123</v>
      </c>
      <c r="C16" s="420" t="s">
        <v>124</v>
      </c>
      <c r="D16" s="421">
        <v>15</v>
      </c>
      <c r="E16" s="422">
        <v>0</v>
      </c>
      <c r="F16" s="423">
        <v>15</v>
      </c>
      <c r="G16" s="424">
        <v>12</v>
      </c>
      <c r="H16" s="422">
        <v>0</v>
      </c>
      <c r="I16" s="423">
        <v>12</v>
      </c>
      <c r="J16" s="424">
        <v>15</v>
      </c>
      <c r="K16" s="422">
        <v>1</v>
      </c>
      <c r="L16" s="423">
        <v>16</v>
      </c>
      <c r="M16" s="424">
        <v>7</v>
      </c>
      <c r="N16" s="422">
        <v>0</v>
      </c>
      <c r="O16" s="423">
        <v>7</v>
      </c>
      <c r="P16" s="424">
        <v>0</v>
      </c>
      <c r="Q16" s="422">
        <v>0</v>
      </c>
      <c r="R16" s="423">
        <v>0</v>
      </c>
      <c r="S16" s="424">
        <v>49</v>
      </c>
      <c r="T16" s="422">
        <v>1</v>
      </c>
      <c r="U16" s="423">
        <v>50</v>
      </c>
    </row>
    <row r="17" spans="1:22" s="386" customFormat="1" ht="37.5">
      <c r="A17" s="393"/>
      <c r="B17" s="419" t="s">
        <v>125</v>
      </c>
      <c r="C17" s="420" t="s">
        <v>126</v>
      </c>
      <c r="D17" s="421">
        <v>16</v>
      </c>
      <c r="E17" s="422">
        <v>0</v>
      </c>
      <c r="F17" s="423">
        <v>16</v>
      </c>
      <c r="G17" s="424">
        <v>12</v>
      </c>
      <c r="H17" s="422">
        <v>0</v>
      </c>
      <c r="I17" s="423">
        <v>12</v>
      </c>
      <c r="J17" s="424">
        <v>15</v>
      </c>
      <c r="K17" s="422">
        <v>2</v>
      </c>
      <c r="L17" s="423">
        <v>17</v>
      </c>
      <c r="M17" s="424">
        <v>25</v>
      </c>
      <c r="N17" s="422">
        <v>2</v>
      </c>
      <c r="O17" s="423">
        <v>27</v>
      </c>
      <c r="P17" s="424">
        <v>14</v>
      </c>
      <c r="Q17" s="422">
        <v>0</v>
      </c>
      <c r="R17" s="423">
        <v>14</v>
      </c>
      <c r="S17" s="424">
        <v>82</v>
      </c>
      <c r="T17" s="422">
        <v>4</v>
      </c>
      <c r="U17" s="423">
        <v>86</v>
      </c>
    </row>
    <row r="18" spans="1:22" s="386" customFormat="1" ht="18.75">
      <c r="A18" s="393"/>
      <c r="B18" s="419" t="s">
        <v>127</v>
      </c>
      <c r="C18" s="420" t="s">
        <v>128</v>
      </c>
      <c r="D18" s="421">
        <v>50</v>
      </c>
      <c r="E18" s="422">
        <v>5</v>
      </c>
      <c r="F18" s="423">
        <v>55</v>
      </c>
      <c r="G18" s="424">
        <v>36</v>
      </c>
      <c r="H18" s="422">
        <v>4</v>
      </c>
      <c r="I18" s="423">
        <v>40</v>
      </c>
      <c r="J18" s="424">
        <v>40</v>
      </c>
      <c r="K18" s="422">
        <v>9</v>
      </c>
      <c r="L18" s="423">
        <v>49</v>
      </c>
      <c r="M18" s="424">
        <v>30</v>
      </c>
      <c r="N18" s="422">
        <v>4</v>
      </c>
      <c r="O18" s="423">
        <v>34</v>
      </c>
      <c r="P18" s="424">
        <v>0</v>
      </c>
      <c r="Q18" s="422">
        <v>0</v>
      </c>
      <c r="R18" s="423">
        <v>0</v>
      </c>
      <c r="S18" s="424">
        <v>156</v>
      </c>
      <c r="T18" s="422">
        <v>22</v>
      </c>
      <c r="U18" s="423">
        <v>178</v>
      </c>
    </row>
    <row r="19" spans="1:22" s="386" customFormat="1" ht="18.75">
      <c r="A19" s="393"/>
      <c r="B19" s="419" t="s">
        <v>129</v>
      </c>
      <c r="C19" s="420" t="s">
        <v>130</v>
      </c>
      <c r="D19" s="421">
        <v>14</v>
      </c>
      <c r="E19" s="422">
        <v>0</v>
      </c>
      <c r="F19" s="423">
        <v>14</v>
      </c>
      <c r="G19" s="424">
        <v>9</v>
      </c>
      <c r="H19" s="422">
        <v>0</v>
      </c>
      <c r="I19" s="423">
        <v>9</v>
      </c>
      <c r="J19" s="424">
        <v>8</v>
      </c>
      <c r="K19" s="422">
        <v>1</v>
      </c>
      <c r="L19" s="423">
        <v>9</v>
      </c>
      <c r="M19" s="424">
        <v>9</v>
      </c>
      <c r="N19" s="422">
        <v>0</v>
      </c>
      <c r="O19" s="423">
        <v>9</v>
      </c>
      <c r="P19" s="424">
        <v>0</v>
      </c>
      <c r="Q19" s="422">
        <v>0</v>
      </c>
      <c r="R19" s="423">
        <v>0</v>
      </c>
      <c r="S19" s="424">
        <v>40</v>
      </c>
      <c r="T19" s="422">
        <v>1</v>
      </c>
      <c r="U19" s="423">
        <v>41</v>
      </c>
    </row>
    <row r="20" spans="1:22" s="386" customFormat="1" ht="18.75">
      <c r="A20" s="393"/>
      <c r="B20" s="419" t="s">
        <v>131</v>
      </c>
      <c r="C20" s="420" t="s">
        <v>132</v>
      </c>
      <c r="D20" s="421">
        <v>10</v>
      </c>
      <c r="E20" s="422">
        <v>0</v>
      </c>
      <c r="F20" s="423">
        <v>10</v>
      </c>
      <c r="G20" s="424">
        <v>0</v>
      </c>
      <c r="H20" s="422">
        <v>0</v>
      </c>
      <c r="I20" s="423">
        <v>0</v>
      </c>
      <c r="J20" s="424">
        <v>6</v>
      </c>
      <c r="K20" s="422">
        <v>0</v>
      </c>
      <c r="L20" s="423">
        <v>6</v>
      </c>
      <c r="M20" s="424">
        <v>0</v>
      </c>
      <c r="N20" s="422">
        <v>0</v>
      </c>
      <c r="O20" s="423">
        <v>0</v>
      </c>
      <c r="P20" s="424">
        <v>0</v>
      </c>
      <c r="Q20" s="422">
        <v>0</v>
      </c>
      <c r="R20" s="423">
        <v>0</v>
      </c>
      <c r="S20" s="424">
        <v>16</v>
      </c>
      <c r="T20" s="422">
        <v>0</v>
      </c>
      <c r="U20" s="423">
        <v>16</v>
      </c>
    </row>
    <row r="21" spans="1:22" s="386" customFormat="1" ht="56.25">
      <c r="A21" s="393"/>
      <c r="B21" s="419" t="s">
        <v>133</v>
      </c>
      <c r="C21" s="420" t="s">
        <v>134</v>
      </c>
      <c r="D21" s="421">
        <v>15</v>
      </c>
      <c r="E21" s="422">
        <v>1</v>
      </c>
      <c r="F21" s="423">
        <v>16</v>
      </c>
      <c r="G21" s="424">
        <v>16</v>
      </c>
      <c r="H21" s="422">
        <v>1</v>
      </c>
      <c r="I21" s="423">
        <v>17</v>
      </c>
      <c r="J21" s="424">
        <v>7</v>
      </c>
      <c r="K21" s="422">
        <v>0</v>
      </c>
      <c r="L21" s="423">
        <v>7</v>
      </c>
      <c r="M21" s="424">
        <v>11</v>
      </c>
      <c r="N21" s="422">
        <v>4</v>
      </c>
      <c r="O21" s="423">
        <v>15</v>
      </c>
      <c r="P21" s="424">
        <v>0</v>
      </c>
      <c r="Q21" s="422">
        <v>0</v>
      </c>
      <c r="R21" s="423">
        <v>0</v>
      </c>
      <c r="S21" s="424">
        <v>49</v>
      </c>
      <c r="T21" s="422">
        <v>6</v>
      </c>
      <c r="U21" s="423">
        <v>55</v>
      </c>
    </row>
    <row r="22" spans="1:22" s="386" customFormat="1" ht="18.75">
      <c r="A22" s="393"/>
      <c r="B22" s="419" t="s">
        <v>135</v>
      </c>
      <c r="C22" s="420" t="s">
        <v>136</v>
      </c>
      <c r="D22" s="421">
        <v>14</v>
      </c>
      <c r="E22" s="422">
        <v>0</v>
      </c>
      <c r="F22" s="423">
        <v>14</v>
      </c>
      <c r="G22" s="424">
        <v>11</v>
      </c>
      <c r="H22" s="422">
        <v>0</v>
      </c>
      <c r="I22" s="423">
        <v>11</v>
      </c>
      <c r="J22" s="424">
        <v>9</v>
      </c>
      <c r="K22" s="422">
        <v>1</v>
      </c>
      <c r="L22" s="423">
        <v>10</v>
      </c>
      <c r="M22" s="424">
        <v>8</v>
      </c>
      <c r="N22" s="422">
        <v>0</v>
      </c>
      <c r="O22" s="423">
        <v>8</v>
      </c>
      <c r="P22" s="424">
        <v>0</v>
      </c>
      <c r="Q22" s="422">
        <v>0</v>
      </c>
      <c r="R22" s="423">
        <v>0</v>
      </c>
      <c r="S22" s="424">
        <v>42</v>
      </c>
      <c r="T22" s="422">
        <v>1</v>
      </c>
      <c r="U22" s="423">
        <v>43</v>
      </c>
    </row>
    <row r="23" spans="1:22" s="386" customFormat="1" ht="18.75">
      <c r="A23" s="393"/>
      <c r="B23" s="419" t="s">
        <v>137</v>
      </c>
      <c r="C23" s="420" t="s">
        <v>138</v>
      </c>
      <c r="D23" s="421">
        <v>2</v>
      </c>
      <c r="E23" s="422">
        <v>2</v>
      </c>
      <c r="F23" s="423">
        <v>4</v>
      </c>
      <c r="G23" s="424">
        <v>2</v>
      </c>
      <c r="H23" s="422">
        <v>1</v>
      </c>
      <c r="I23" s="423">
        <v>3</v>
      </c>
      <c r="J23" s="424">
        <v>1</v>
      </c>
      <c r="K23" s="422">
        <v>1</v>
      </c>
      <c r="L23" s="423">
        <v>2</v>
      </c>
      <c r="M23" s="424">
        <v>2</v>
      </c>
      <c r="N23" s="422">
        <v>0</v>
      </c>
      <c r="O23" s="423">
        <v>2</v>
      </c>
      <c r="P23" s="424">
        <v>0</v>
      </c>
      <c r="Q23" s="422">
        <v>0</v>
      </c>
      <c r="R23" s="423">
        <v>0</v>
      </c>
      <c r="S23" s="424">
        <v>7</v>
      </c>
      <c r="T23" s="422">
        <v>4</v>
      </c>
      <c r="U23" s="423">
        <v>11</v>
      </c>
    </row>
    <row r="24" spans="1:22" s="386" customFormat="1" ht="18.75">
      <c r="A24" s="393"/>
      <c r="B24" s="419" t="s">
        <v>139</v>
      </c>
      <c r="C24" s="420" t="s">
        <v>140</v>
      </c>
      <c r="D24" s="421">
        <v>3</v>
      </c>
      <c r="E24" s="422">
        <v>0</v>
      </c>
      <c r="F24" s="423">
        <v>3</v>
      </c>
      <c r="G24" s="424">
        <v>9</v>
      </c>
      <c r="H24" s="422">
        <v>0</v>
      </c>
      <c r="I24" s="423">
        <v>9</v>
      </c>
      <c r="J24" s="424">
        <v>6</v>
      </c>
      <c r="K24" s="422">
        <v>2</v>
      </c>
      <c r="L24" s="423">
        <v>8</v>
      </c>
      <c r="M24" s="424">
        <v>4</v>
      </c>
      <c r="N24" s="422">
        <v>3</v>
      </c>
      <c r="O24" s="423">
        <v>7</v>
      </c>
      <c r="P24" s="424">
        <v>0</v>
      </c>
      <c r="Q24" s="422">
        <v>0</v>
      </c>
      <c r="R24" s="423">
        <v>0</v>
      </c>
      <c r="S24" s="424">
        <v>22</v>
      </c>
      <c r="T24" s="422">
        <v>5</v>
      </c>
      <c r="U24" s="423">
        <v>27</v>
      </c>
    </row>
    <row r="25" spans="1:22" s="386" customFormat="1" ht="18.75">
      <c r="A25" s="393"/>
      <c r="B25" s="419" t="s">
        <v>141</v>
      </c>
      <c r="C25" s="420" t="s">
        <v>142</v>
      </c>
      <c r="D25" s="421">
        <v>2</v>
      </c>
      <c r="E25" s="422">
        <v>0</v>
      </c>
      <c r="F25" s="423">
        <v>2</v>
      </c>
      <c r="G25" s="424">
        <v>0</v>
      </c>
      <c r="H25" s="422">
        <v>0</v>
      </c>
      <c r="I25" s="423">
        <v>0</v>
      </c>
      <c r="J25" s="424">
        <v>1</v>
      </c>
      <c r="K25" s="422">
        <v>0</v>
      </c>
      <c r="L25" s="423">
        <v>1</v>
      </c>
      <c r="M25" s="424">
        <v>3</v>
      </c>
      <c r="N25" s="422">
        <v>0</v>
      </c>
      <c r="O25" s="423">
        <v>3</v>
      </c>
      <c r="P25" s="424">
        <v>0</v>
      </c>
      <c r="Q25" s="422">
        <v>0</v>
      </c>
      <c r="R25" s="423">
        <v>0</v>
      </c>
      <c r="S25" s="424">
        <v>6</v>
      </c>
      <c r="T25" s="422">
        <v>0</v>
      </c>
      <c r="U25" s="423">
        <v>6</v>
      </c>
    </row>
    <row r="26" spans="1:22" s="386" customFormat="1" ht="18.75">
      <c r="A26" s="393"/>
      <c r="B26" s="419" t="s">
        <v>143</v>
      </c>
      <c r="C26" s="420" t="s">
        <v>144</v>
      </c>
      <c r="D26" s="421">
        <v>2</v>
      </c>
      <c r="E26" s="422">
        <v>0</v>
      </c>
      <c r="F26" s="423">
        <v>2</v>
      </c>
      <c r="G26" s="424">
        <v>2</v>
      </c>
      <c r="H26" s="422">
        <v>0</v>
      </c>
      <c r="I26" s="423">
        <v>2</v>
      </c>
      <c r="J26" s="424">
        <v>1</v>
      </c>
      <c r="K26" s="422">
        <v>0</v>
      </c>
      <c r="L26" s="423">
        <v>1</v>
      </c>
      <c r="M26" s="424">
        <v>0</v>
      </c>
      <c r="N26" s="422">
        <v>0</v>
      </c>
      <c r="O26" s="423">
        <v>0</v>
      </c>
      <c r="P26" s="424">
        <v>0</v>
      </c>
      <c r="Q26" s="422">
        <v>0</v>
      </c>
      <c r="R26" s="423">
        <v>0</v>
      </c>
      <c r="S26" s="424">
        <v>5</v>
      </c>
      <c r="T26" s="422">
        <v>0</v>
      </c>
      <c r="U26" s="423">
        <v>5</v>
      </c>
    </row>
    <row r="27" spans="1:22" s="386" customFormat="1" ht="18.75">
      <c r="A27" s="393"/>
      <c r="B27" s="419" t="s">
        <v>145</v>
      </c>
      <c r="C27" s="420" t="s">
        <v>146</v>
      </c>
      <c r="D27" s="421">
        <v>1</v>
      </c>
      <c r="E27" s="422">
        <v>0</v>
      </c>
      <c r="F27" s="423">
        <v>1</v>
      </c>
      <c r="G27" s="424">
        <v>2</v>
      </c>
      <c r="H27" s="422">
        <v>0</v>
      </c>
      <c r="I27" s="423">
        <v>2</v>
      </c>
      <c r="J27" s="424">
        <v>2</v>
      </c>
      <c r="K27" s="422">
        <v>0</v>
      </c>
      <c r="L27" s="423">
        <v>2</v>
      </c>
      <c r="M27" s="424">
        <v>0</v>
      </c>
      <c r="N27" s="422">
        <v>2</v>
      </c>
      <c r="O27" s="423">
        <v>2</v>
      </c>
      <c r="P27" s="424">
        <v>0</v>
      </c>
      <c r="Q27" s="422">
        <v>0</v>
      </c>
      <c r="R27" s="423">
        <v>0</v>
      </c>
      <c r="S27" s="424">
        <v>5</v>
      </c>
      <c r="T27" s="422">
        <v>2</v>
      </c>
      <c r="U27" s="423">
        <v>7</v>
      </c>
    </row>
    <row r="28" spans="1:22" s="386" customFormat="1" ht="37.5">
      <c r="A28" s="393"/>
      <c r="B28" s="419" t="s">
        <v>147</v>
      </c>
      <c r="C28" s="420" t="s">
        <v>148</v>
      </c>
      <c r="D28" s="421">
        <v>3</v>
      </c>
      <c r="E28" s="422">
        <v>0</v>
      </c>
      <c r="F28" s="423">
        <v>3</v>
      </c>
      <c r="G28" s="424">
        <v>1</v>
      </c>
      <c r="H28" s="422">
        <v>0</v>
      </c>
      <c r="I28" s="423">
        <v>1</v>
      </c>
      <c r="J28" s="424">
        <v>6</v>
      </c>
      <c r="K28" s="422">
        <v>0</v>
      </c>
      <c r="L28" s="423">
        <v>6</v>
      </c>
      <c r="M28" s="424">
        <v>2</v>
      </c>
      <c r="N28" s="422">
        <v>0</v>
      </c>
      <c r="O28" s="423">
        <v>2</v>
      </c>
      <c r="P28" s="424">
        <v>0</v>
      </c>
      <c r="Q28" s="422">
        <v>0</v>
      </c>
      <c r="R28" s="423">
        <v>0</v>
      </c>
      <c r="S28" s="424">
        <v>12</v>
      </c>
      <c r="T28" s="422">
        <v>0</v>
      </c>
      <c r="U28" s="423">
        <v>12</v>
      </c>
    </row>
    <row r="29" spans="1:22" s="386" customFormat="1" ht="18.75">
      <c r="A29" s="393"/>
      <c r="B29" s="419" t="s">
        <v>149</v>
      </c>
      <c r="C29" s="420" t="s">
        <v>150</v>
      </c>
      <c r="D29" s="421">
        <v>24</v>
      </c>
      <c r="E29" s="422">
        <v>1</v>
      </c>
      <c r="F29" s="423">
        <v>25</v>
      </c>
      <c r="G29" s="424">
        <v>22</v>
      </c>
      <c r="H29" s="422">
        <v>2</v>
      </c>
      <c r="I29" s="423">
        <v>24</v>
      </c>
      <c r="J29" s="424">
        <v>23</v>
      </c>
      <c r="K29" s="422">
        <v>13</v>
      </c>
      <c r="L29" s="423">
        <v>36</v>
      </c>
      <c r="M29" s="424">
        <v>13</v>
      </c>
      <c r="N29" s="422">
        <v>1</v>
      </c>
      <c r="O29" s="423">
        <v>14</v>
      </c>
      <c r="P29" s="424">
        <v>0</v>
      </c>
      <c r="Q29" s="422">
        <v>0</v>
      </c>
      <c r="R29" s="423">
        <v>0</v>
      </c>
      <c r="S29" s="424">
        <v>82</v>
      </c>
      <c r="T29" s="422">
        <v>17</v>
      </c>
      <c r="U29" s="423">
        <v>99</v>
      </c>
    </row>
    <row r="30" spans="1:22" s="386" customFormat="1" ht="37.5">
      <c r="A30" s="393"/>
      <c r="B30" s="425" t="s">
        <v>151</v>
      </c>
      <c r="C30" s="426" t="s">
        <v>152</v>
      </c>
      <c r="D30" s="427">
        <v>11</v>
      </c>
      <c r="E30" s="428">
        <v>0</v>
      </c>
      <c r="F30" s="429">
        <v>11</v>
      </c>
      <c r="G30" s="430">
        <v>4</v>
      </c>
      <c r="H30" s="428">
        <v>0</v>
      </c>
      <c r="I30" s="429">
        <v>4</v>
      </c>
      <c r="J30" s="430">
        <v>15</v>
      </c>
      <c r="K30" s="428">
        <v>0</v>
      </c>
      <c r="L30" s="429">
        <v>15</v>
      </c>
      <c r="M30" s="430">
        <v>5</v>
      </c>
      <c r="N30" s="428">
        <v>0</v>
      </c>
      <c r="O30" s="429">
        <v>5</v>
      </c>
      <c r="P30" s="430">
        <v>0</v>
      </c>
      <c r="Q30" s="428">
        <v>0</v>
      </c>
      <c r="R30" s="429">
        <v>0</v>
      </c>
      <c r="S30" s="430">
        <v>35</v>
      </c>
      <c r="T30" s="428">
        <v>0</v>
      </c>
      <c r="U30" s="429">
        <v>35</v>
      </c>
    </row>
    <row r="31" spans="1:22" s="385" customFormat="1" ht="21.6" customHeight="1">
      <c r="A31" s="393"/>
      <c r="B31" s="5727" t="s">
        <v>14</v>
      </c>
      <c r="C31" s="5727"/>
      <c r="D31" s="431">
        <f>SUM(D9:D30)</f>
        <v>320</v>
      </c>
      <c r="E31" s="431">
        <f t="shared" ref="E31:U31" si="1">SUM(E9:E30)</f>
        <v>14</v>
      </c>
      <c r="F31" s="404">
        <f t="shared" si="1"/>
        <v>334</v>
      </c>
      <c r="G31" s="398">
        <f t="shared" si="1"/>
        <v>278</v>
      </c>
      <c r="H31" s="431">
        <f t="shared" si="1"/>
        <v>13</v>
      </c>
      <c r="I31" s="399">
        <f t="shared" si="1"/>
        <v>291</v>
      </c>
      <c r="J31" s="398">
        <f t="shared" si="1"/>
        <v>285</v>
      </c>
      <c r="K31" s="431">
        <f t="shared" si="1"/>
        <v>56</v>
      </c>
      <c r="L31" s="399">
        <f t="shared" si="1"/>
        <v>341</v>
      </c>
      <c r="M31" s="398">
        <f t="shared" si="1"/>
        <v>206</v>
      </c>
      <c r="N31" s="431">
        <f t="shared" si="1"/>
        <v>23</v>
      </c>
      <c r="O31" s="399">
        <f t="shared" si="1"/>
        <v>229</v>
      </c>
      <c r="P31" s="390">
        <f t="shared" si="1"/>
        <v>14</v>
      </c>
      <c r="Q31" s="472">
        <f t="shared" si="1"/>
        <v>0</v>
      </c>
      <c r="R31" s="473">
        <f t="shared" si="1"/>
        <v>14</v>
      </c>
      <c r="S31" s="398">
        <f t="shared" si="1"/>
        <v>1103</v>
      </c>
      <c r="T31" s="431">
        <f t="shared" si="1"/>
        <v>106</v>
      </c>
      <c r="U31" s="399">
        <f t="shared" si="1"/>
        <v>1209</v>
      </c>
    </row>
    <row r="32" spans="1:22" s="437" customFormat="1" ht="12.75" customHeight="1">
      <c r="A32" s="393"/>
      <c r="B32" s="5728" t="s">
        <v>15</v>
      </c>
      <c r="C32" s="5728"/>
      <c r="D32" s="456"/>
      <c r="E32" s="457"/>
      <c r="F32" s="458"/>
      <c r="G32" s="457"/>
      <c r="H32" s="457"/>
      <c r="I32" s="466"/>
      <c r="J32" s="457"/>
      <c r="K32" s="457"/>
      <c r="L32" s="466"/>
      <c r="M32" s="457"/>
      <c r="N32" s="457"/>
      <c r="O32" s="466"/>
      <c r="P32" s="457"/>
      <c r="Q32" s="457"/>
      <c r="R32" s="466"/>
      <c r="S32" s="457"/>
      <c r="T32" s="457"/>
      <c r="U32" s="466"/>
      <c r="V32" s="474"/>
    </row>
    <row r="33" spans="1:22" s="437" customFormat="1" ht="24.95" customHeight="1">
      <c r="A33" s="393"/>
      <c r="B33" s="5728" t="s">
        <v>16</v>
      </c>
      <c r="C33" s="5728"/>
      <c r="D33" s="459"/>
      <c r="E33" s="460"/>
      <c r="F33" s="461"/>
      <c r="G33" s="460"/>
      <c r="H33" s="460"/>
      <c r="I33" s="461"/>
      <c r="J33" s="460"/>
      <c r="K33" s="460"/>
      <c r="L33" s="461"/>
      <c r="M33" s="460"/>
      <c r="N33" s="460"/>
      <c r="O33" s="461"/>
      <c r="P33" s="460"/>
      <c r="Q33" s="460"/>
      <c r="R33" s="461"/>
      <c r="S33" s="460"/>
      <c r="T33" s="460"/>
      <c r="U33" s="461"/>
      <c r="V33" s="475"/>
    </row>
    <row r="34" spans="1:22" ht="18.75">
      <c r="A34" s="393"/>
      <c r="B34" s="451" t="s">
        <v>109</v>
      </c>
      <c r="C34" s="414" t="s">
        <v>110</v>
      </c>
      <c r="D34" s="452">
        <v>0</v>
      </c>
      <c r="E34" s="453">
        <v>0</v>
      </c>
      <c r="F34" s="454">
        <v>0</v>
      </c>
      <c r="G34" s="455">
        <v>0</v>
      </c>
      <c r="H34" s="453">
        <v>0</v>
      </c>
      <c r="I34" s="454">
        <v>0</v>
      </c>
      <c r="J34" s="455">
        <v>0</v>
      </c>
      <c r="K34" s="453">
        <v>0</v>
      </c>
      <c r="L34" s="454">
        <v>0</v>
      </c>
      <c r="M34" s="455">
        <v>0</v>
      </c>
      <c r="N34" s="453">
        <v>0</v>
      </c>
      <c r="O34" s="454">
        <v>0</v>
      </c>
      <c r="P34" s="455">
        <v>0</v>
      </c>
      <c r="Q34" s="453">
        <v>0</v>
      </c>
      <c r="R34" s="454">
        <v>0</v>
      </c>
      <c r="S34" s="455">
        <v>0</v>
      </c>
      <c r="T34" s="453">
        <v>0</v>
      </c>
      <c r="U34" s="454">
        <v>0</v>
      </c>
    </row>
    <row r="35" spans="1:22" ht="18.75" outlineLevel="1">
      <c r="A35" s="393"/>
      <c r="B35" s="419" t="s">
        <v>111</v>
      </c>
      <c r="C35" s="420" t="s">
        <v>112</v>
      </c>
      <c r="D35" s="421">
        <v>17</v>
      </c>
      <c r="E35" s="422">
        <v>0</v>
      </c>
      <c r="F35" s="423">
        <v>17</v>
      </c>
      <c r="G35" s="424">
        <v>19</v>
      </c>
      <c r="H35" s="422">
        <v>0</v>
      </c>
      <c r="I35" s="423">
        <v>19</v>
      </c>
      <c r="J35" s="424">
        <v>17</v>
      </c>
      <c r="K35" s="422">
        <v>2</v>
      </c>
      <c r="L35" s="423">
        <v>19</v>
      </c>
      <c r="M35" s="424">
        <v>12</v>
      </c>
      <c r="N35" s="422">
        <v>0</v>
      </c>
      <c r="O35" s="423">
        <v>12</v>
      </c>
      <c r="P35" s="424">
        <v>0</v>
      </c>
      <c r="Q35" s="422">
        <v>0</v>
      </c>
      <c r="R35" s="423">
        <v>0</v>
      </c>
      <c r="S35" s="424">
        <v>65</v>
      </c>
      <c r="T35" s="422">
        <v>2</v>
      </c>
      <c r="U35" s="423">
        <v>67</v>
      </c>
    </row>
    <row r="36" spans="1:22" ht="18.75" outlineLevel="1">
      <c r="A36" s="393"/>
      <c r="B36" s="419" t="s">
        <v>113</v>
      </c>
      <c r="C36" s="420" t="s">
        <v>114</v>
      </c>
      <c r="D36" s="421">
        <v>13</v>
      </c>
      <c r="E36" s="422">
        <v>0</v>
      </c>
      <c r="F36" s="423">
        <v>13</v>
      </c>
      <c r="G36" s="424">
        <v>13</v>
      </c>
      <c r="H36" s="422">
        <v>1</v>
      </c>
      <c r="I36" s="423">
        <v>14</v>
      </c>
      <c r="J36" s="424">
        <v>17</v>
      </c>
      <c r="K36" s="422">
        <v>2</v>
      </c>
      <c r="L36" s="423">
        <v>19</v>
      </c>
      <c r="M36" s="424">
        <v>21</v>
      </c>
      <c r="N36" s="422">
        <v>2</v>
      </c>
      <c r="O36" s="423">
        <v>23</v>
      </c>
      <c r="P36" s="424">
        <v>0</v>
      </c>
      <c r="Q36" s="422">
        <v>0</v>
      </c>
      <c r="R36" s="423">
        <v>0</v>
      </c>
      <c r="S36" s="424">
        <v>64</v>
      </c>
      <c r="T36" s="422">
        <v>5</v>
      </c>
      <c r="U36" s="423">
        <v>69</v>
      </c>
    </row>
    <row r="37" spans="1:22" ht="18.75" outlineLevel="1">
      <c r="A37" s="393"/>
      <c r="B37" s="419" t="s">
        <v>115</v>
      </c>
      <c r="C37" s="420" t="s">
        <v>116</v>
      </c>
      <c r="D37" s="421">
        <v>17</v>
      </c>
      <c r="E37" s="422">
        <v>4</v>
      </c>
      <c r="F37" s="423">
        <v>21</v>
      </c>
      <c r="G37" s="424">
        <v>33</v>
      </c>
      <c r="H37" s="422">
        <v>0</v>
      </c>
      <c r="I37" s="423">
        <v>33</v>
      </c>
      <c r="J37" s="424">
        <v>12</v>
      </c>
      <c r="K37" s="422">
        <v>1</v>
      </c>
      <c r="L37" s="423">
        <v>13</v>
      </c>
      <c r="M37" s="424">
        <v>21</v>
      </c>
      <c r="N37" s="422">
        <v>3</v>
      </c>
      <c r="O37" s="423">
        <v>24</v>
      </c>
      <c r="P37" s="424">
        <v>0</v>
      </c>
      <c r="Q37" s="422">
        <v>0</v>
      </c>
      <c r="R37" s="423">
        <v>0</v>
      </c>
      <c r="S37" s="424">
        <v>83</v>
      </c>
      <c r="T37" s="422">
        <v>8</v>
      </c>
      <c r="U37" s="423">
        <v>91</v>
      </c>
    </row>
    <row r="38" spans="1:22" ht="18.75" outlineLevel="1">
      <c r="A38" s="393"/>
      <c r="B38" s="419" t="s">
        <v>117</v>
      </c>
      <c r="C38" s="420" t="s">
        <v>118</v>
      </c>
      <c r="D38" s="421">
        <v>17</v>
      </c>
      <c r="E38" s="422">
        <v>0</v>
      </c>
      <c r="F38" s="423">
        <v>17</v>
      </c>
      <c r="G38" s="424">
        <v>23</v>
      </c>
      <c r="H38" s="422">
        <v>1</v>
      </c>
      <c r="I38" s="423">
        <v>24</v>
      </c>
      <c r="J38" s="424">
        <v>18</v>
      </c>
      <c r="K38" s="422">
        <v>12</v>
      </c>
      <c r="L38" s="423">
        <v>30</v>
      </c>
      <c r="M38" s="424">
        <v>13</v>
      </c>
      <c r="N38" s="422">
        <v>2</v>
      </c>
      <c r="O38" s="423">
        <v>15</v>
      </c>
      <c r="P38" s="424">
        <v>0</v>
      </c>
      <c r="Q38" s="422">
        <v>0</v>
      </c>
      <c r="R38" s="423">
        <v>0</v>
      </c>
      <c r="S38" s="424">
        <v>71</v>
      </c>
      <c r="T38" s="422">
        <v>15</v>
      </c>
      <c r="U38" s="423">
        <v>86</v>
      </c>
    </row>
    <row r="39" spans="1:22" ht="18.75" outlineLevel="1">
      <c r="A39" s="393"/>
      <c r="B39" s="419" t="s">
        <v>119</v>
      </c>
      <c r="C39" s="420" t="s">
        <v>120</v>
      </c>
      <c r="D39" s="421">
        <v>19</v>
      </c>
      <c r="E39" s="422">
        <v>0</v>
      </c>
      <c r="F39" s="423">
        <v>19</v>
      </c>
      <c r="G39" s="424">
        <v>8</v>
      </c>
      <c r="H39" s="422">
        <v>3</v>
      </c>
      <c r="I39" s="423">
        <v>11</v>
      </c>
      <c r="J39" s="424">
        <v>17</v>
      </c>
      <c r="K39" s="422">
        <v>2</v>
      </c>
      <c r="L39" s="423">
        <v>19</v>
      </c>
      <c r="M39" s="424">
        <v>10</v>
      </c>
      <c r="N39" s="422">
        <v>0</v>
      </c>
      <c r="O39" s="423">
        <v>10</v>
      </c>
      <c r="P39" s="424">
        <v>0</v>
      </c>
      <c r="Q39" s="422">
        <v>0</v>
      </c>
      <c r="R39" s="423">
        <v>0</v>
      </c>
      <c r="S39" s="424">
        <v>54</v>
      </c>
      <c r="T39" s="422">
        <v>5</v>
      </c>
      <c r="U39" s="423">
        <v>59</v>
      </c>
    </row>
    <row r="40" spans="1:22" ht="18.75" outlineLevel="1">
      <c r="A40" s="393"/>
      <c r="B40" s="419" t="s">
        <v>121</v>
      </c>
      <c r="C40" s="420" t="s">
        <v>122</v>
      </c>
      <c r="D40" s="421">
        <v>51</v>
      </c>
      <c r="E40" s="422">
        <v>0</v>
      </c>
      <c r="F40" s="423">
        <v>51</v>
      </c>
      <c r="G40" s="424">
        <v>41</v>
      </c>
      <c r="H40" s="422">
        <v>0</v>
      </c>
      <c r="I40" s="423">
        <v>41</v>
      </c>
      <c r="J40" s="424">
        <v>43</v>
      </c>
      <c r="K40" s="422">
        <v>0</v>
      </c>
      <c r="L40" s="423">
        <v>43</v>
      </c>
      <c r="M40" s="424">
        <v>5</v>
      </c>
      <c r="N40" s="422">
        <v>0</v>
      </c>
      <c r="O40" s="423">
        <v>5</v>
      </c>
      <c r="P40" s="424">
        <v>0</v>
      </c>
      <c r="Q40" s="422">
        <v>0</v>
      </c>
      <c r="R40" s="423">
        <v>0</v>
      </c>
      <c r="S40" s="424">
        <v>140</v>
      </c>
      <c r="T40" s="422">
        <v>0</v>
      </c>
      <c r="U40" s="423">
        <v>140</v>
      </c>
    </row>
    <row r="41" spans="1:22" ht="18.75" outlineLevel="1">
      <c r="A41" s="393"/>
      <c r="B41" s="419" t="s">
        <v>123</v>
      </c>
      <c r="C41" s="420" t="s">
        <v>124</v>
      </c>
      <c r="D41" s="421">
        <v>15</v>
      </c>
      <c r="E41" s="422">
        <v>0</v>
      </c>
      <c r="F41" s="423">
        <v>15</v>
      </c>
      <c r="G41" s="424">
        <v>12</v>
      </c>
      <c r="H41" s="422">
        <v>0</v>
      </c>
      <c r="I41" s="423">
        <v>12</v>
      </c>
      <c r="J41" s="424">
        <v>15</v>
      </c>
      <c r="K41" s="422">
        <v>1</v>
      </c>
      <c r="L41" s="423">
        <v>16</v>
      </c>
      <c r="M41" s="424">
        <v>7</v>
      </c>
      <c r="N41" s="422">
        <v>0</v>
      </c>
      <c r="O41" s="423">
        <v>7</v>
      </c>
      <c r="P41" s="424">
        <v>0</v>
      </c>
      <c r="Q41" s="422">
        <v>0</v>
      </c>
      <c r="R41" s="423">
        <v>0</v>
      </c>
      <c r="S41" s="424">
        <v>49</v>
      </c>
      <c r="T41" s="422">
        <v>1</v>
      </c>
      <c r="U41" s="423">
        <v>50</v>
      </c>
    </row>
    <row r="42" spans="1:22" ht="37.5" outlineLevel="1">
      <c r="A42" s="393"/>
      <c r="B42" s="419" t="s">
        <v>125</v>
      </c>
      <c r="C42" s="420" t="s">
        <v>126</v>
      </c>
      <c r="D42" s="421">
        <v>16</v>
      </c>
      <c r="E42" s="422">
        <v>0</v>
      </c>
      <c r="F42" s="423">
        <v>16</v>
      </c>
      <c r="G42" s="424">
        <v>12</v>
      </c>
      <c r="H42" s="422">
        <v>0</v>
      </c>
      <c r="I42" s="423">
        <v>12</v>
      </c>
      <c r="J42" s="424">
        <v>15</v>
      </c>
      <c r="K42" s="422">
        <v>0</v>
      </c>
      <c r="L42" s="423">
        <v>15</v>
      </c>
      <c r="M42" s="424">
        <v>25</v>
      </c>
      <c r="N42" s="422">
        <v>2</v>
      </c>
      <c r="O42" s="423">
        <v>27</v>
      </c>
      <c r="P42" s="424">
        <v>14</v>
      </c>
      <c r="Q42" s="422">
        <v>0</v>
      </c>
      <c r="R42" s="423">
        <v>14</v>
      </c>
      <c r="S42" s="424">
        <v>82</v>
      </c>
      <c r="T42" s="422">
        <v>2</v>
      </c>
      <c r="U42" s="423">
        <v>84</v>
      </c>
    </row>
    <row r="43" spans="1:22" ht="18.75" outlineLevel="1">
      <c r="A43" s="393"/>
      <c r="B43" s="419" t="s">
        <v>127</v>
      </c>
      <c r="C43" s="420" t="s">
        <v>128</v>
      </c>
      <c r="D43" s="421">
        <v>49</v>
      </c>
      <c r="E43" s="422">
        <v>4</v>
      </c>
      <c r="F43" s="423">
        <v>53</v>
      </c>
      <c r="G43" s="424">
        <v>34</v>
      </c>
      <c r="H43" s="422">
        <v>3</v>
      </c>
      <c r="I43" s="423">
        <v>37</v>
      </c>
      <c r="J43" s="424">
        <v>37</v>
      </c>
      <c r="K43" s="422">
        <v>9</v>
      </c>
      <c r="L43" s="423">
        <v>46</v>
      </c>
      <c r="M43" s="424">
        <v>24</v>
      </c>
      <c r="N43" s="422">
        <v>4</v>
      </c>
      <c r="O43" s="423">
        <v>28</v>
      </c>
      <c r="P43" s="424">
        <v>0</v>
      </c>
      <c r="Q43" s="422">
        <v>0</v>
      </c>
      <c r="R43" s="423">
        <v>0</v>
      </c>
      <c r="S43" s="424">
        <v>144</v>
      </c>
      <c r="T43" s="422">
        <v>20</v>
      </c>
      <c r="U43" s="423">
        <v>164</v>
      </c>
    </row>
    <row r="44" spans="1:22" ht="18.75" outlineLevel="1">
      <c r="A44" s="393"/>
      <c r="B44" s="419" t="s">
        <v>129</v>
      </c>
      <c r="C44" s="420" t="s">
        <v>130</v>
      </c>
      <c r="D44" s="421">
        <v>14</v>
      </c>
      <c r="E44" s="422">
        <v>0</v>
      </c>
      <c r="F44" s="423">
        <v>14</v>
      </c>
      <c r="G44" s="424">
        <v>9</v>
      </c>
      <c r="H44" s="422">
        <v>0</v>
      </c>
      <c r="I44" s="423">
        <v>9</v>
      </c>
      <c r="J44" s="424">
        <v>7</v>
      </c>
      <c r="K44" s="422">
        <v>1</v>
      </c>
      <c r="L44" s="423">
        <v>8</v>
      </c>
      <c r="M44" s="424">
        <v>9</v>
      </c>
      <c r="N44" s="422">
        <v>0</v>
      </c>
      <c r="O44" s="423">
        <v>9</v>
      </c>
      <c r="P44" s="424">
        <v>0</v>
      </c>
      <c r="Q44" s="422">
        <v>0</v>
      </c>
      <c r="R44" s="423">
        <v>0</v>
      </c>
      <c r="S44" s="424">
        <v>39</v>
      </c>
      <c r="T44" s="422">
        <v>1</v>
      </c>
      <c r="U44" s="423">
        <v>40</v>
      </c>
    </row>
    <row r="45" spans="1:22" ht="18.75" outlineLevel="1">
      <c r="A45" s="393"/>
      <c r="B45" s="419" t="s">
        <v>131</v>
      </c>
      <c r="C45" s="420" t="s">
        <v>132</v>
      </c>
      <c r="D45" s="421">
        <v>10</v>
      </c>
      <c r="E45" s="422">
        <v>0</v>
      </c>
      <c r="F45" s="423">
        <v>10</v>
      </c>
      <c r="G45" s="424">
        <v>0</v>
      </c>
      <c r="H45" s="422">
        <v>0</v>
      </c>
      <c r="I45" s="423">
        <v>0</v>
      </c>
      <c r="J45" s="424">
        <v>6</v>
      </c>
      <c r="K45" s="422">
        <v>0</v>
      </c>
      <c r="L45" s="423">
        <v>6</v>
      </c>
      <c r="M45" s="424">
        <v>0</v>
      </c>
      <c r="N45" s="422">
        <v>0</v>
      </c>
      <c r="O45" s="423">
        <v>0</v>
      </c>
      <c r="P45" s="424">
        <v>0</v>
      </c>
      <c r="Q45" s="422">
        <v>0</v>
      </c>
      <c r="R45" s="423">
        <v>0</v>
      </c>
      <c r="S45" s="424">
        <v>16</v>
      </c>
      <c r="T45" s="422">
        <v>0</v>
      </c>
      <c r="U45" s="423">
        <v>16</v>
      </c>
    </row>
    <row r="46" spans="1:22" ht="56.25" outlineLevel="1">
      <c r="A46" s="393"/>
      <c r="B46" s="419" t="s">
        <v>133</v>
      </c>
      <c r="C46" s="420" t="s">
        <v>134</v>
      </c>
      <c r="D46" s="421">
        <v>15</v>
      </c>
      <c r="E46" s="422">
        <v>1</v>
      </c>
      <c r="F46" s="423">
        <v>16</v>
      </c>
      <c r="G46" s="424">
        <v>16</v>
      </c>
      <c r="H46" s="422">
        <v>1</v>
      </c>
      <c r="I46" s="423">
        <v>17</v>
      </c>
      <c r="J46" s="424">
        <v>7</v>
      </c>
      <c r="K46" s="422">
        <v>0</v>
      </c>
      <c r="L46" s="423">
        <v>7</v>
      </c>
      <c r="M46" s="424">
        <v>11</v>
      </c>
      <c r="N46" s="422">
        <v>2</v>
      </c>
      <c r="O46" s="423">
        <v>13</v>
      </c>
      <c r="P46" s="424">
        <v>0</v>
      </c>
      <c r="Q46" s="422">
        <v>0</v>
      </c>
      <c r="R46" s="423">
        <v>0</v>
      </c>
      <c r="S46" s="424">
        <v>49</v>
      </c>
      <c r="T46" s="422">
        <v>4</v>
      </c>
      <c r="U46" s="423">
        <v>53</v>
      </c>
    </row>
    <row r="47" spans="1:22" ht="18.75" outlineLevel="1">
      <c r="A47" s="393"/>
      <c r="B47" s="419" t="s">
        <v>135</v>
      </c>
      <c r="C47" s="420" t="s">
        <v>136</v>
      </c>
      <c r="D47" s="421">
        <v>14</v>
      </c>
      <c r="E47" s="422">
        <v>0</v>
      </c>
      <c r="F47" s="423">
        <v>14</v>
      </c>
      <c r="G47" s="424">
        <v>11</v>
      </c>
      <c r="H47" s="422">
        <v>0</v>
      </c>
      <c r="I47" s="423">
        <v>11</v>
      </c>
      <c r="J47" s="424">
        <v>7</v>
      </c>
      <c r="K47" s="422">
        <v>1</v>
      </c>
      <c r="L47" s="423">
        <v>8</v>
      </c>
      <c r="M47" s="424">
        <v>7</v>
      </c>
      <c r="N47" s="422">
        <v>0</v>
      </c>
      <c r="O47" s="423">
        <v>7</v>
      </c>
      <c r="P47" s="424">
        <v>0</v>
      </c>
      <c r="Q47" s="422">
        <v>0</v>
      </c>
      <c r="R47" s="423">
        <v>0</v>
      </c>
      <c r="S47" s="424">
        <v>39</v>
      </c>
      <c r="T47" s="422">
        <v>1</v>
      </c>
      <c r="U47" s="423">
        <v>40</v>
      </c>
    </row>
    <row r="48" spans="1:22" ht="18.75" outlineLevel="1">
      <c r="A48" s="393"/>
      <c r="B48" s="419" t="s">
        <v>137</v>
      </c>
      <c r="C48" s="420" t="s">
        <v>138</v>
      </c>
      <c r="D48" s="421">
        <v>2</v>
      </c>
      <c r="E48" s="422">
        <v>0</v>
      </c>
      <c r="F48" s="423">
        <v>2</v>
      </c>
      <c r="G48" s="424">
        <v>2</v>
      </c>
      <c r="H48" s="422">
        <v>1</v>
      </c>
      <c r="I48" s="423">
        <v>3</v>
      </c>
      <c r="J48" s="424">
        <v>1</v>
      </c>
      <c r="K48" s="422">
        <v>1</v>
      </c>
      <c r="L48" s="423">
        <v>2</v>
      </c>
      <c r="M48" s="424">
        <v>1</v>
      </c>
      <c r="N48" s="422">
        <v>0</v>
      </c>
      <c r="O48" s="423">
        <v>1</v>
      </c>
      <c r="P48" s="424">
        <v>0</v>
      </c>
      <c r="Q48" s="422">
        <v>0</v>
      </c>
      <c r="R48" s="423">
        <v>0</v>
      </c>
      <c r="S48" s="424">
        <v>6</v>
      </c>
      <c r="T48" s="422">
        <v>2</v>
      </c>
      <c r="U48" s="423">
        <v>8</v>
      </c>
    </row>
    <row r="49" spans="1:21" ht="18.75" outlineLevel="1">
      <c r="A49" s="393"/>
      <c r="B49" s="419" t="s">
        <v>139</v>
      </c>
      <c r="C49" s="420" t="s">
        <v>140</v>
      </c>
      <c r="D49" s="421">
        <v>3</v>
      </c>
      <c r="E49" s="422">
        <v>0</v>
      </c>
      <c r="F49" s="423">
        <v>3</v>
      </c>
      <c r="G49" s="424">
        <v>9</v>
      </c>
      <c r="H49" s="422">
        <v>0</v>
      </c>
      <c r="I49" s="423">
        <v>9</v>
      </c>
      <c r="J49" s="424">
        <v>6</v>
      </c>
      <c r="K49" s="422">
        <v>2</v>
      </c>
      <c r="L49" s="423">
        <v>8</v>
      </c>
      <c r="M49" s="424">
        <v>2</v>
      </c>
      <c r="N49" s="422">
        <v>0</v>
      </c>
      <c r="O49" s="423">
        <v>2</v>
      </c>
      <c r="P49" s="424">
        <v>0</v>
      </c>
      <c r="Q49" s="422">
        <v>0</v>
      </c>
      <c r="R49" s="423">
        <v>0</v>
      </c>
      <c r="S49" s="424">
        <v>20</v>
      </c>
      <c r="T49" s="422">
        <v>2</v>
      </c>
      <c r="U49" s="423">
        <v>22</v>
      </c>
    </row>
    <row r="50" spans="1:21" ht="18.75" outlineLevel="1">
      <c r="A50" s="393"/>
      <c r="B50" s="419" t="s">
        <v>141</v>
      </c>
      <c r="C50" s="420" t="s">
        <v>142</v>
      </c>
      <c r="D50" s="421">
        <v>2</v>
      </c>
      <c r="E50" s="422">
        <v>0</v>
      </c>
      <c r="F50" s="423">
        <v>2</v>
      </c>
      <c r="G50" s="424">
        <v>0</v>
      </c>
      <c r="H50" s="422">
        <v>0</v>
      </c>
      <c r="I50" s="423">
        <v>0</v>
      </c>
      <c r="J50" s="424">
        <v>1</v>
      </c>
      <c r="K50" s="422">
        <v>0</v>
      </c>
      <c r="L50" s="423">
        <v>1</v>
      </c>
      <c r="M50" s="424">
        <v>2</v>
      </c>
      <c r="N50" s="422">
        <v>0</v>
      </c>
      <c r="O50" s="423">
        <v>2</v>
      </c>
      <c r="P50" s="424">
        <v>0</v>
      </c>
      <c r="Q50" s="422">
        <v>0</v>
      </c>
      <c r="R50" s="423">
        <v>0</v>
      </c>
      <c r="S50" s="424">
        <v>5</v>
      </c>
      <c r="T50" s="422">
        <v>0</v>
      </c>
      <c r="U50" s="423">
        <v>5</v>
      </c>
    </row>
    <row r="51" spans="1:21" ht="18.75" outlineLevel="1">
      <c r="A51" s="393"/>
      <c r="B51" s="419" t="s">
        <v>143</v>
      </c>
      <c r="C51" s="420" t="s">
        <v>144</v>
      </c>
      <c r="D51" s="421">
        <v>2</v>
      </c>
      <c r="E51" s="422">
        <v>0</v>
      </c>
      <c r="F51" s="423">
        <v>2</v>
      </c>
      <c r="G51" s="424">
        <v>2</v>
      </c>
      <c r="H51" s="422">
        <v>0</v>
      </c>
      <c r="I51" s="423">
        <v>2</v>
      </c>
      <c r="J51" s="424">
        <v>1</v>
      </c>
      <c r="K51" s="422">
        <v>0</v>
      </c>
      <c r="L51" s="423">
        <v>1</v>
      </c>
      <c r="M51" s="424">
        <v>0</v>
      </c>
      <c r="N51" s="422">
        <v>0</v>
      </c>
      <c r="O51" s="423">
        <v>0</v>
      </c>
      <c r="P51" s="424">
        <v>0</v>
      </c>
      <c r="Q51" s="422">
        <v>0</v>
      </c>
      <c r="R51" s="423">
        <v>0</v>
      </c>
      <c r="S51" s="424">
        <v>5</v>
      </c>
      <c r="T51" s="422">
        <v>0</v>
      </c>
      <c r="U51" s="423">
        <v>5</v>
      </c>
    </row>
    <row r="52" spans="1:21" ht="18.75" outlineLevel="1">
      <c r="A52" s="393"/>
      <c r="B52" s="419" t="s">
        <v>145</v>
      </c>
      <c r="C52" s="420" t="s">
        <v>146</v>
      </c>
      <c r="D52" s="421">
        <v>1</v>
      </c>
      <c r="E52" s="422">
        <v>0</v>
      </c>
      <c r="F52" s="423">
        <v>1</v>
      </c>
      <c r="G52" s="424">
        <v>2</v>
      </c>
      <c r="H52" s="422">
        <v>0</v>
      </c>
      <c r="I52" s="423">
        <v>2</v>
      </c>
      <c r="J52" s="424">
        <v>2</v>
      </c>
      <c r="K52" s="422">
        <v>0</v>
      </c>
      <c r="L52" s="423">
        <v>2</v>
      </c>
      <c r="M52" s="424">
        <v>0</v>
      </c>
      <c r="N52" s="422">
        <v>0</v>
      </c>
      <c r="O52" s="423">
        <v>0</v>
      </c>
      <c r="P52" s="424">
        <v>0</v>
      </c>
      <c r="Q52" s="422">
        <v>0</v>
      </c>
      <c r="R52" s="423">
        <v>0</v>
      </c>
      <c r="S52" s="424">
        <v>5</v>
      </c>
      <c r="T52" s="422">
        <v>0</v>
      </c>
      <c r="U52" s="423">
        <v>5</v>
      </c>
    </row>
    <row r="53" spans="1:21" ht="37.5" outlineLevel="1">
      <c r="A53" s="393"/>
      <c r="B53" s="419" t="s">
        <v>147</v>
      </c>
      <c r="C53" s="420" t="s">
        <v>148</v>
      </c>
      <c r="D53" s="421">
        <v>3</v>
      </c>
      <c r="E53" s="422">
        <v>0</v>
      </c>
      <c r="F53" s="423">
        <v>3</v>
      </c>
      <c r="G53" s="424">
        <v>1</v>
      </c>
      <c r="H53" s="422">
        <v>0</v>
      </c>
      <c r="I53" s="423">
        <v>1</v>
      </c>
      <c r="J53" s="424">
        <v>6</v>
      </c>
      <c r="K53" s="422">
        <v>0</v>
      </c>
      <c r="L53" s="423">
        <v>6</v>
      </c>
      <c r="M53" s="424">
        <v>2</v>
      </c>
      <c r="N53" s="422">
        <v>0</v>
      </c>
      <c r="O53" s="423">
        <v>2</v>
      </c>
      <c r="P53" s="424">
        <v>0</v>
      </c>
      <c r="Q53" s="422">
        <v>0</v>
      </c>
      <c r="R53" s="423">
        <v>0</v>
      </c>
      <c r="S53" s="424">
        <v>12</v>
      </c>
      <c r="T53" s="422">
        <v>0</v>
      </c>
      <c r="U53" s="423">
        <v>12</v>
      </c>
    </row>
    <row r="54" spans="1:21" ht="18.75" outlineLevel="1">
      <c r="A54" s="393"/>
      <c r="B54" s="419" t="s">
        <v>149</v>
      </c>
      <c r="C54" s="420" t="s">
        <v>150</v>
      </c>
      <c r="D54" s="421">
        <v>23</v>
      </c>
      <c r="E54" s="422">
        <v>1</v>
      </c>
      <c r="F54" s="423">
        <v>24</v>
      </c>
      <c r="G54" s="424">
        <v>21</v>
      </c>
      <c r="H54" s="422">
        <v>2</v>
      </c>
      <c r="I54" s="423">
        <v>23</v>
      </c>
      <c r="J54" s="424">
        <v>23</v>
      </c>
      <c r="K54" s="422">
        <v>13</v>
      </c>
      <c r="L54" s="423">
        <v>36</v>
      </c>
      <c r="M54" s="424">
        <v>12</v>
      </c>
      <c r="N54" s="422">
        <v>1</v>
      </c>
      <c r="O54" s="423">
        <v>13</v>
      </c>
      <c r="P54" s="424">
        <v>0</v>
      </c>
      <c r="Q54" s="422">
        <v>0</v>
      </c>
      <c r="R54" s="423">
        <v>0</v>
      </c>
      <c r="S54" s="424">
        <v>79</v>
      </c>
      <c r="T54" s="422">
        <v>17</v>
      </c>
      <c r="U54" s="423">
        <v>96</v>
      </c>
    </row>
    <row r="55" spans="1:21" ht="37.5" outlineLevel="1">
      <c r="A55" s="393"/>
      <c r="B55" s="425" t="s">
        <v>151</v>
      </c>
      <c r="C55" s="426" t="s">
        <v>152</v>
      </c>
      <c r="D55" s="427">
        <v>11</v>
      </c>
      <c r="E55" s="428">
        <v>0</v>
      </c>
      <c r="F55" s="429">
        <v>11</v>
      </c>
      <c r="G55" s="430">
        <v>4</v>
      </c>
      <c r="H55" s="428">
        <v>0</v>
      </c>
      <c r="I55" s="429">
        <v>4</v>
      </c>
      <c r="J55" s="430">
        <v>15</v>
      </c>
      <c r="K55" s="428">
        <v>0</v>
      </c>
      <c r="L55" s="429">
        <v>15</v>
      </c>
      <c r="M55" s="430">
        <v>5</v>
      </c>
      <c r="N55" s="428">
        <v>0</v>
      </c>
      <c r="O55" s="429">
        <v>5</v>
      </c>
      <c r="P55" s="430">
        <v>0</v>
      </c>
      <c r="Q55" s="428">
        <v>0</v>
      </c>
      <c r="R55" s="429">
        <v>0</v>
      </c>
      <c r="S55" s="430">
        <v>35</v>
      </c>
      <c r="T55" s="428">
        <v>0</v>
      </c>
      <c r="U55" s="429">
        <v>35</v>
      </c>
    </row>
    <row r="56" spans="1:21" ht="17.649999999999999" customHeight="1">
      <c r="B56" s="5729" t="s">
        <v>17</v>
      </c>
      <c r="C56" s="5729"/>
      <c r="D56" s="431">
        <f>SUM(D34:D55)</f>
        <v>314</v>
      </c>
      <c r="E56" s="431">
        <f t="shared" ref="E56:U56" si="2">SUM(E34:E55)</f>
        <v>10</v>
      </c>
      <c r="F56" s="399">
        <f t="shared" si="2"/>
        <v>324</v>
      </c>
      <c r="G56" s="398">
        <f t="shared" si="2"/>
        <v>272</v>
      </c>
      <c r="H56" s="431">
        <f t="shared" si="2"/>
        <v>12</v>
      </c>
      <c r="I56" s="404">
        <f t="shared" si="2"/>
        <v>284</v>
      </c>
      <c r="J56" s="398">
        <f t="shared" si="2"/>
        <v>273</v>
      </c>
      <c r="K56" s="431">
        <f t="shared" si="2"/>
        <v>47</v>
      </c>
      <c r="L56" s="399">
        <f t="shared" si="2"/>
        <v>320</v>
      </c>
      <c r="M56" s="398">
        <f t="shared" si="2"/>
        <v>189</v>
      </c>
      <c r="N56" s="431">
        <f t="shared" si="2"/>
        <v>16</v>
      </c>
      <c r="O56" s="399">
        <f t="shared" si="2"/>
        <v>205</v>
      </c>
      <c r="P56" s="467">
        <f t="shared" si="2"/>
        <v>14</v>
      </c>
      <c r="Q56" s="390">
        <f t="shared" si="2"/>
        <v>0</v>
      </c>
      <c r="R56" s="473">
        <f t="shared" si="2"/>
        <v>14</v>
      </c>
      <c r="S56" s="398">
        <f t="shared" si="2"/>
        <v>1062</v>
      </c>
      <c r="T56" s="431">
        <f t="shared" si="2"/>
        <v>85</v>
      </c>
      <c r="U56" s="399">
        <f t="shared" si="2"/>
        <v>1147</v>
      </c>
    </row>
    <row r="57" spans="1:21" ht="16.350000000000001" customHeight="1">
      <c r="B57" s="5730" t="s">
        <v>18</v>
      </c>
      <c r="C57" s="5730"/>
      <c r="D57" s="462"/>
      <c r="E57" s="463"/>
      <c r="F57" s="464"/>
      <c r="G57" s="463"/>
      <c r="H57" s="463"/>
      <c r="I57" s="468"/>
      <c r="J57" s="463"/>
      <c r="K57" s="463"/>
      <c r="L57" s="464"/>
      <c r="M57" s="463"/>
      <c r="N57" s="463"/>
      <c r="O57" s="464"/>
      <c r="P57" s="469"/>
      <c r="Q57" s="469"/>
      <c r="R57" s="476"/>
      <c r="S57" s="463"/>
      <c r="T57" s="463"/>
      <c r="U57" s="464"/>
    </row>
    <row r="58" spans="1:21" ht="18.75">
      <c r="B58" s="413" t="s">
        <v>111</v>
      </c>
      <c r="C58" s="414" t="s">
        <v>112</v>
      </c>
      <c r="D58" s="415">
        <v>2</v>
      </c>
      <c r="E58" s="416">
        <v>0</v>
      </c>
      <c r="F58" s="417">
        <v>2</v>
      </c>
      <c r="G58" s="418">
        <v>1</v>
      </c>
      <c r="H58" s="416">
        <v>0</v>
      </c>
      <c r="I58" s="417">
        <v>1</v>
      </c>
      <c r="J58" s="418">
        <v>0</v>
      </c>
      <c r="K58" s="416">
        <v>1</v>
      </c>
      <c r="L58" s="417">
        <v>1</v>
      </c>
      <c r="M58" s="418">
        <v>1</v>
      </c>
      <c r="N58" s="416">
        <v>0</v>
      </c>
      <c r="O58" s="417">
        <v>1</v>
      </c>
      <c r="P58" s="418">
        <v>0</v>
      </c>
      <c r="Q58" s="416">
        <v>0</v>
      </c>
      <c r="R58" s="417">
        <v>0</v>
      </c>
      <c r="S58" s="418">
        <v>4</v>
      </c>
      <c r="T58" s="416">
        <v>1</v>
      </c>
      <c r="U58" s="417">
        <v>5</v>
      </c>
    </row>
    <row r="59" spans="1:21" ht="18.75" outlineLevel="1">
      <c r="B59" s="419" t="s">
        <v>113</v>
      </c>
      <c r="C59" s="420" t="s">
        <v>114</v>
      </c>
      <c r="D59" s="421">
        <v>0</v>
      </c>
      <c r="E59" s="422">
        <v>0</v>
      </c>
      <c r="F59" s="423">
        <v>0</v>
      </c>
      <c r="G59" s="424">
        <v>0</v>
      </c>
      <c r="H59" s="422">
        <v>0</v>
      </c>
      <c r="I59" s="423">
        <v>0</v>
      </c>
      <c r="J59" s="424">
        <v>0</v>
      </c>
      <c r="K59" s="422">
        <v>0</v>
      </c>
      <c r="L59" s="423">
        <v>0</v>
      </c>
      <c r="M59" s="424">
        <v>1</v>
      </c>
      <c r="N59" s="422">
        <v>0</v>
      </c>
      <c r="O59" s="423">
        <v>1</v>
      </c>
      <c r="P59" s="424">
        <v>0</v>
      </c>
      <c r="Q59" s="422">
        <v>0</v>
      </c>
      <c r="R59" s="423">
        <v>0</v>
      </c>
      <c r="S59" s="424">
        <v>1</v>
      </c>
      <c r="T59" s="422">
        <v>0</v>
      </c>
      <c r="U59" s="423">
        <v>1</v>
      </c>
    </row>
    <row r="60" spans="1:21" ht="18.75" outlineLevel="1">
      <c r="B60" s="419" t="s">
        <v>115</v>
      </c>
      <c r="C60" s="420" t="s">
        <v>116</v>
      </c>
      <c r="D60" s="421">
        <v>0</v>
      </c>
      <c r="E60" s="422">
        <v>0</v>
      </c>
      <c r="F60" s="423">
        <v>0</v>
      </c>
      <c r="G60" s="424">
        <v>2</v>
      </c>
      <c r="H60" s="422">
        <v>0</v>
      </c>
      <c r="I60" s="423">
        <v>2</v>
      </c>
      <c r="J60" s="424">
        <v>2</v>
      </c>
      <c r="K60" s="422">
        <v>2</v>
      </c>
      <c r="L60" s="423">
        <v>4</v>
      </c>
      <c r="M60" s="424">
        <v>2</v>
      </c>
      <c r="N60" s="422">
        <v>0</v>
      </c>
      <c r="O60" s="423">
        <v>2</v>
      </c>
      <c r="P60" s="424">
        <v>0</v>
      </c>
      <c r="Q60" s="422">
        <v>0</v>
      </c>
      <c r="R60" s="423">
        <v>0</v>
      </c>
      <c r="S60" s="424">
        <v>6</v>
      </c>
      <c r="T60" s="422">
        <v>2</v>
      </c>
      <c r="U60" s="423">
        <v>8</v>
      </c>
    </row>
    <row r="61" spans="1:21" ht="18.75" outlineLevel="1">
      <c r="B61" s="419" t="s">
        <v>117</v>
      </c>
      <c r="C61" s="420" t="s">
        <v>118</v>
      </c>
      <c r="D61" s="421">
        <v>1</v>
      </c>
      <c r="E61" s="422">
        <v>0</v>
      </c>
      <c r="F61" s="423">
        <v>1</v>
      </c>
      <c r="G61" s="424">
        <v>0</v>
      </c>
      <c r="H61" s="422">
        <v>0</v>
      </c>
      <c r="I61" s="423">
        <v>0</v>
      </c>
      <c r="J61" s="424">
        <v>2</v>
      </c>
      <c r="K61" s="422">
        <v>4</v>
      </c>
      <c r="L61" s="423">
        <v>6</v>
      </c>
      <c r="M61" s="424">
        <v>0</v>
      </c>
      <c r="N61" s="422">
        <v>0</v>
      </c>
      <c r="O61" s="423">
        <v>0</v>
      </c>
      <c r="P61" s="424">
        <v>0</v>
      </c>
      <c r="Q61" s="422">
        <v>0</v>
      </c>
      <c r="R61" s="423">
        <v>0</v>
      </c>
      <c r="S61" s="424">
        <v>3</v>
      </c>
      <c r="T61" s="422">
        <v>4</v>
      </c>
      <c r="U61" s="423">
        <v>7</v>
      </c>
    </row>
    <row r="62" spans="1:21" ht="18.75" outlineLevel="1">
      <c r="B62" s="419" t="s">
        <v>119</v>
      </c>
      <c r="C62" s="420" t="s">
        <v>120</v>
      </c>
      <c r="D62" s="421">
        <v>0</v>
      </c>
      <c r="E62" s="422">
        <v>1</v>
      </c>
      <c r="F62" s="423">
        <v>1</v>
      </c>
      <c r="G62" s="424">
        <v>0</v>
      </c>
      <c r="H62" s="422">
        <v>0</v>
      </c>
      <c r="I62" s="423">
        <v>0</v>
      </c>
      <c r="J62" s="424">
        <v>0</v>
      </c>
      <c r="K62" s="422">
        <v>0</v>
      </c>
      <c r="L62" s="423">
        <v>0</v>
      </c>
      <c r="M62" s="424">
        <v>1</v>
      </c>
      <c r="N62" s="422">
        <v>0</v>
      </c>
      <c r="O62" s="423">
        <v>1</v>
      </c>
      <c r="P62" s="424">
        <v>0</v>
      </c>
      <c r="Q62" s="422">
        <v>0</v>
      </c>
      <c r="R62" s="423">
        <v>0</v>
      </c>
      <c r="S62" s="424">
        <v>1</v>
      </c>
      <c r="T62" s="422">
        <v>1</v>
      </c>
      <c r="U62" s="423">
        <v>2</v>
      </c>
    </row>
    <row r="63" spans="1:21" ht="18.75" outlineLevel="1">
      <c r="B63" s="419" t="s">
        <v>121</v>
      </c>
      <c r="C63" s="420" t="s">
        <v>122</v>
      </c>
      <c r="D63" s="421">
        <v>1</v>
      </c>
      <c r="E63" s="422">
        <v>0</v>
      </c>
      <c r="F63" s="423">
        <v>1</v>
      </c>
      <c r="G63" s="424">
        <v>0</v>
      </c>
      <c r="H63" s="422">
        <v>0</v>
      </c>
      <c r="I63" s="423">
        <v>0</v>
      </c>
      <c r="J63" s="424">
        <v>2</v>
      </c>
      <c r="K63" s="422">
        <v>0</v>
      </c>
      <c r="L63" s="423">
        <v>2</v>
      </c>
      <c r="M63" s="424">
        <v>0</v>
      </c>
      <c r="N63" s="422">
        <v>0</v>
      </c>
      <c r="O63" s="423">
        <v>0</v>
      </c>
      <c r="P63" s="424">
        <v>0</v>
      </c>
      <c r="Q63" s="422">
        <v>0</v>
      </c>
      <c r="R63" s="423">
        <v>0</v>
      </c>
      <c r="S63" s="424">
        <v>3</v>
      </c>
      <c r="T63" s="422">
        <v>0</v>
      </c>
      <c r="U63" s="423">
        <v>3</v>
      </c>
    </row>
    <row r="64" spans="1:21" ht="37.5" outlineLevel="1">
      <c r="B64" s="419" t="s">
        <v>125</v>
      </c>
      <c r="C64" s="420" t="s">
        <v>126</v>
      </c>
      <c r="D64" s="421">
        <v>0</v>
      </c>
      <c r="E64" s="422">
        <v>0</v>
      </c>
      <c r="F64" s="423">
        <v>0</v>
      </c>
      <c r="G64" s="424">
        <v>0</v>
      </c>
      <c r="H64" s="422">
        <v>0</v>
      </c>
      <c r="I64" s="423">
        <v>0</v>
      </c>
      <c r="J64" s="424">
        <v>0</v>
      </c>
      <c r="K64" s="422">
        <v>2</v>
      </c>
      <c r="L64" s="423">
        <v>2</v>
      </c>
      <c r="M64" s="424">
        <v>0</v>
      </c>
      <c r="N64" s="422">
        <v>0</v>
      </c>
      <c r="O64" s="423">
        <v>0</v>
      </c>
      <c r="P64" s="424">
        <v>0</v>
      </c>
      <c r="Q64" s="422">
        <v>0</v>
      </c>
      <c r="R64" s="423">
        <v>0</v>
      </c>
      <c r="S64" s="424">
        <v>0</v>
      </c>
      <c r="T64" s="422">
        <v>2</v>
      </c>
      <c r="U64" s="423">
        <v>2</v>
      </c>
    </row>
    <row r="65" spans="2:22" ht="18.75" outlineLevel="1">
      <c r="B65" s="419" t="s">
        <v>127</v>
      </c>
      <c r="C65" s="420" t="s">
        <v>128</v>
      </c>
      <c r="D65" s="421">
        <v>1</v>
      </c>
      <c r="E65" s="422">
        <v>1</v>
      </c>
      <c r="F65" s="423">
        <v>2</v>
      </c>
      <c r="G65" s="424">
        <v>2</v>
      </c>
      <c r="H65" s="422">
        <v>1</v>
      </c>
      <c r="I65" s="423">
        <v>3</v>
      </c>
      <c r="J65" s="424">
        <v>3</v>
      </c>
      <c r="K65" s="422">
        <v>0</v>
      </c>
      <c r="L65" s="423">
        <v>3</v>
      </c>
      <c r="M65" s="424">
        <v>6</v>
      </c>
      <c r="N65" s="422">
        <v>0</v>
      </c>
      <c r="O65" s="423">
        <v>6</v>
      </c>
      <c r="P65" s="424">
        <v>0</v>
      </c>
      <c r="Q65" s="422">
        <v>0</v>
      </c>
      <c r="R65" s="423">
        <v>0</v>
      </c>
      <c r="S65" s="424">
        <v>12</v>
      </c>
      <c r="T65" s="422">
        <v>2</v>
      </c>
      <c r="U65" s="423">
        <v>14</v>
      </c>
    </row>
    <row r="66" spans="2:22" ht="18.75" outlineLevel="1">
      <c r="B66" s="419" t="s">
        <v>129</v>
      </c>
      <c r="C66" s="420" t="s">
        <v>130</v>
      </c>
      <c r="D66" s="421">
        <v>0</v>
      </c>
      <c r="E66" s="422">
        <v>0</v>
      </c>
      <c r="F66" s="423">
        <v>0</v>
      </c>
      <c r="G66" s="424">
        <v>0</v>
      </c>
      <c r="H66" s="422">
        <v>0</v>
      </c>
      <c r="I66" s="423">
        <v>0</v>
      </c>
      <c r="J66" s="424">
        <v>1</v>
      </c>
      <c r="K66" s="422">
        <v>0</v>
      </c>
      <c r="L66" s="423">
        <v>1</v>
      </c>
      <c r="M66" s="424">
        <v>0</v>
      </c>
      <c r="N66" s="422">
        <v>0</v>
      </c>
      <c r="O66" s="423">
        <v>0</v>
      </c>
      <c r="P66" s="424">
        <v>0</v>
      </c>
      <c r="Q66" s="422">
        <v>0</v>
      </c>
      <c r="R66" s="423">
        <v>0</v>
      </c>
      <c r="S66" s="424">
        <v>1</v>
      </c>
      <c r="T66" s="422">
        <v>0</v>
      </c>
      <c r="U66" s="423">
        <v>1</v>
      </c>
    </row>
    <row r="67" spans="2:22" ht="56.25" outlineLevel="1">
      <c r="B67" s="419" t="s">
        <v>133</v>
      </c>
      <c r="C67" s="420" t="s">
        <v>134</v>
      </c>
      <c r="D67" s="421">
        <v>0</v>
      </c>
      <c r="E67" s="422">
        <v>0</v>
      </c>
      <c r="F67" s="423">
        <v>0</v>
      </c>
      <c r="G67" s="424">
        <v>0</v>
      </c>
      <c r="H67" s="422">
        <v>0</v>
      </c>
      <c r="I67" s="423">
        <v>0</v>
      </c>
      <c r="J67" s="424">
        <v>0</v>
      </c>
      <c r="K67" s="422">
        <v>0</v>
      </c>
      <c r="L67" s="423">
        <v>0</v>
      </c>
      <c r="M67" s="424">
        <v>0</v>
      </c>
      <c r="N67" s="422">
        <v>2</v>
      </c>
      <c r="O67" s="423">
        <v>2</v>
      </c>
      <c r="P67" s="424">
        <v>0</v>
      </c>
      <c r="Q67" s="422">
        <v>0</v>
      </c>
      <c r="R67" s="423">
        <v>0</v>
      </c>
      <c r="S67" s="424">
        <v>0</v>
      </c>
      <c r="T67" s="422">
        <v>2</v>
      </c>
      <c r="U67" s="423">
        <v>2</v>
      </c>
    </row>
    <row r="68" spans="2:22" ht="18.75" outlineLevel="1">
      <c r="B68" s="419" t="s">
        <v>135</v>
      </c>
      <c r="C68" s="420" t="s">
        <v>136</v>
      </c>
      <c r="D68" s="421">
        <v>0</v>
      </c>
      <c r="E68" s="422">
        <v>0</v>
      </c>
      <c r="F68" s="423">
        <v>0</v>
      </c>
      <c r="G68" s="424">
        <v>0</v>
      </c>
      <c r="H68" s="422">
        <v>0</v>
      </c>
      <c r="I68" s="423">
        <v>0</v>
      </c>
      <c r="J68" s="424">
        <v>2</v>
      </c>
      <c r="K68" s="422">
        <v>0</v>
      </c>
      <c r="L68" s="423">
        <v>2</v>
      </c>
      <c r="M68" s="424">
        <v>1</v>
      </c>
      <c r="N68" s="422">
        <v>0</v>
      </c>
      <c r="O68" s="423">
        <v>1</v>
      </c>
      <c r="P68" s="424">
        <v>0</v>
      </c>
      <c r="Q68" s="422">
        <v>0</v>
      </c>
      <c r="R68" s="423">
        <v>0</v>
      </c>
      <c r="S68" s="424">
        <v>3</v>
      </c>
      <c r="T68" s="422">
        <v>0</v>
      </c>
      <c r="U68" s="423">
        <v>3</v>
      </c>
    </row>
    <row r="69" spans="2:22" ht="18.75" outlineLevel="1">
      <c r="B69" s="419" t="s">
        <v>137</v>
      </c>
      <c r="C69" s="420" t="s">
        <v>138</v>
      </c>
      <c r="D69" s="421">
        <v>0</v>
      </c>
      <c r="E69" s="422">
        <v>2</v>
      </c>
      <c r="F69" s="423">
        <v>2</v>
      </c>
      <c r="G69" s="424">
        <v>0</v>
      </c>
      <c r="H69" s="422">
        <v>0</v>
      </c>
      <c r="I69" s="423">
        <v>0</v>
      </c>
      <c r="J69" s="424">
        <v>0</v>
      </c>
      <c r="K69" s="422">
        <v>0</v>
      </c>
      <c r="L69" s="423">
        <v>0</v>
      </c>
      <c r="M69" s="424">
        <v>1</v>
      </c>
      <c r="N69" s="422">
        <v>0</v>
      </c>
      <c r="O69" s="423">
        <v>1</v>
      </c>
      <c r="P69" s="424">
        <v>0</v>
      </c>
      <c r="Q69" s="422">
        <v>0</v>
      </c>
      <c r="R69" s="423">
        <v>0</v>
      </c>
      <c r="S69" s="424">
        <v>1</v>
      </c>
      <c r="T69" s="422">
        <v>2</v>
      </c>
      <c r="U69" s="423">
        <v>3</v>
      </c>
    </row>
    <row r="70" spans="2:22" ht="18.75" outlineLevel="1">
      <c r="B70" s="419" t="s">
        <v>139</v>
      </c>
      <c r="C70" s="420" t="s">
        <v>140</v>
      </c>
      <c r="D70" s="421">
        <v>0</v>
      </c>
      <c r="E70" s="422">
        <v>0</v>
      </c>
      <c r="F70" s="423">
        <v>0</v>
      </c>
      <c r="G70" s="424">
        <v>0</v>
      </c>
      <c r="H70" s="422">
        <v>0</v>
      </c>
      <c r="I70" s="423">
        <v>0</v>
      </c>
      <c r="J70" s="424">
        <v>0</v>
      </c>
      <c r="K70" s="422">
        <v>0</v>
      </c>
      <c r="L70" s="423">
        <v>0</v>
      </c>
      <c r="M70" s="424">
        <v>2</v>
      </c>
      <c r="N70" s="422">
        <v>3</v>
      </c>
      <c r="O70" s="423">
        <v>5</v>
      </c>
      <c r="P70" s="424">
        <v>0</v>
      </c>
      <c r="Q70" s="422">
        <v>0</v>
      </c>
      <c r="R70" s="423">
        <v>0</v>
      </c>
      <c r="S70" s="424">
        <v>2</v>
      </c>
      <c r="T70" s="422">
        <v>3</v>
      </c>
      <c r="U70" s="423">
        <v>5</v>
      </c>
    </row>
    <row r="71" spans="2:22" ht="18.75" outlineLevel="1">
      <c r="B71" s="419" t="s">
        <v>141</v>
      </c>
      <c r="C71" s="420" t="s">
        <v>142</v>
      </c>
      <c r="D71" s="421">
        <v>0</v>
      </c>
      <c r="E71" s="422">
        <v>0</v>
      </c>
      <c r="F71" s="423">
        <v>0</v>
      </c>
      <c r="G71" s="424">
        <v>0</v>
      </c>
      <c r="H71" s="422">
        <v>0</v>
      </c>
      <c r="I71" s="423">
        <v>0</v>
      </c>
      <c r="J71" s="424">
        <v>0</v>
      </c>
      <c r="K71" s="422">
        <v>0</v>
      </c>
      <c r="L71" s="423">
        <v>0</v>
      </c>
      <c r="M71" s="424">
        <v>1</v>
      </c>
      <c r="N71" s="422">
        <v>0</v>
      </c>
      <c r="O71" s="423">
        <v>1</v>
      </c>
      <c r="P71" s="424">
        <v>0</v>
      </c>
      <c r="Q71" s="422">
        <v>0</v>
      </c>
      <c r="R71" s="423">
        <v>0</v>
      </c>
      <c r="S71" s="424">
        <v>1</v>
      </c>
      <c r="T71" s="422">
        <v>0</v>
      </c>
      <c r="U71" s="423">
        <v>1</v>
      </c>
    </row>
    <row r="72" spans="2:22" ht="18.75" outlineLevel="1">
      <c r="B72" s="419" t="s">
        <v>145</v>
      </c>
      <c r="C72" s="420" t="s">
        <v>146</v>
      </c>
      <c r="D72" s="421">
        <v>0</v>
      </c>
      <c r="E72" s="422">
        <v>0</v>
      </c>
      <c r="F72" s="423">
        <v>0</v>
      </c>
      <c r="G72" s="424">
        <v>0</v>
      </c>
      <c r="H72" s="422">
        <v>0</v>
      </c>
      <c r="I72" s="423">
        <v>0</v>
      </c>
      <c r="J72" s="424">
        <v>0</v>
      </c>
      <c r="K72" s="422">
        <v>0</v>
      </c>
      <c r="L72" s="423">
        <v>0</v>
      </c>
      <c r="M72" s="424">
        <v>0</v>
      </c>
      <c r="N72" s="422">
        <v>2</v>
      </c>
      <c r="O72" s="423">
        <v>2</v>
      </c>
      <c r="P72" s="424">
        <v>0</v>
      </c>
      <c r="Q72" s="422">
        <v>0</v>
      </c>
      <c r="R72" s="423">
        <v>0</v>
      </c>
      <c r="S72" s="424">
        <v>0</v>
      </c>
      <c r="T72" s="422">
        <v>2</v>
      </c>
      <c r="U72" s="423">
        <v>2</v>
      </c>
    </row>
    <row r="73" spans="2:22" ht="18.75" outlineLevel="1">
      <c r="B73" s="425" t="s">
        <v>149</v>
      </c>
      <c r="C73" s="426" t="s">
        <v>150</v>
      </c>
      <c r="D73" s="427">
        <v>1</v>
      </c>
      <c r="E73" s="428">
        <v>0</v>
      </c>
      <c r="F73" s="429">
        <v>1</v>
      </c>
      <c r="G73" s="430">
        <v>1</v>
      </c>
      <c r="H73" s="428">
        <v>0</v>
      </c>
      <c r="I73" s="429">
        <v>1</v>
      </c>
      <c r="J73" s="430">
        <v>0</v>
      </c>
      <c r="K73" s="428">
        <v>0</v>
      </c>
      <c r="L73" s="429">
        <v>0</v>
      </c>
      <c r="M73" s="430">
        <v>1</v>
      </c>
      <c r="N73" s="428">
        <v>0</v>
      </c>
      <c r="O73" s="429">
        <v>1</v>
      </c>
      <c r="P73" s="430">
        <v>0</v>
      </c>
      <c r="Q73" s="428">
        <v>0</v>
      </c>
      <c r="R73" s="429">
        <v>0</v>
      </c>
      <c r="S73" s="430">
        <v>3</v>
      </c>
      <c r="T73" s="428">
        <v>0</v>
      </c>
      <c r="U73" s="429">
        <v>3</v>
      </c>
    </row>
    <row r="74" spans="2:22" ht="24.95" customHeight="1">
      <c r="B74" s="5721" t="s">
        <v>19</v>
      </c>
      <c r="C74" s="5722"/>
      <c r="D74" s="395">
        <f t="shared" ref="D74:O74" si="3">SUM(D58:D73)</f>
        <v>6</v>
      </c>
      <c r="E74" s="397">
        <f t="shared" si="3"/>
        <v>4</v>
      </c>
      <c r="F74" s="394">
        <f t="shared" si="3"/>
        <v>10</v>
      </c>
      <c r="G74" s="395">
        <f t="shared" si="3"/>
        <v>6</v>
      </c>
      <c r="H74" s="397">
        <f t="shared" si="3"/>
        <v>1</v>
      </c>
      <c r="I74" s="394">
        <f t="shared" si="3"/>
        <v>7</v>
      </c>
      <c r="J74" s="395">
        <f t="shared" si="3"/>
        <v>12</v>
      </c>
      <c r="K74" s="397">
        <f t="shared" si="3"/>
        <v>9</v>
      </c>
      <c r="L74" s="394">
        <f t="shared" si="3"/>
        <v>21</v>
      </c>
      <c r="M74" s="395">
        <f t="shared" si="3"/>
        <v>17</v>
      </c>
      <c r="N74" s="397">
        <f t="shared" si="3"/>
        <v>7</v>
      </c>
      <c r="O74" s="394">
        <f t="shared" si="3"/>
        <v>24</v>
      </c>
      <c r="P74" s="483">
        <v>0</v>
      </c>
      <c r="Q74" s="485">
        <f>SUM(Q34:Q55)</f>
        <v>0</v>
      </c>
      <c r="R74" s="433">
        <v>0</v>
      </c>
      <c r="S74" s="395">
        <f>SUM(S58:S73)</f>
        <v>41</v>
      </c>
      <c r="T74" s="397">
        <f>SUM(T58:T73)</f>
        <v>21</v>
      </c>
      <c r="U74" s="394">
        <f>SUM(S74:T74)</f>
        <v>62</v>
      </c>
    </row>
    <row r="75" spans="2:22" s="393" customFormat="1" ht="25.5" customHeight="1">
      <c r="B75" s="5723" t="s">
        <v>29</v>
      </c>
      <c r="C75" s="5723"/>
      <c r="D75" s="477">
        <f t="shared" ref="D75:U75" si="4">SUM(D34:D55)</f>
        <v>314</v>
      </c>
      <c r="E75" s="478">
        <f t="shared" si="4"/>
        <v>10</v>
      </c>
      <c r="F75" s="479">
        <f t="shared" si="4"/>
        <v>324</v>
      </c>
      <c r="G75" s="477">
        <f t="shared" si="4"/>
        <v>272</v>
      </c>
      <c r="H75" s="478">
        <f t="shared" si="4"/>
        <v>12</v>
      </c>
      <c r="I75" s="478">
        <f t="shared" si="4"/>
        <v>284</v>
      </c>
      <c r="J75" s="478">
        <f t="shared" si="4"/>
        <v>273</v>
      </c>
      <c r="K75" s="478">
        <f t="shared" si="4"/>
        <v>47</v>
      </c>
      <c r="L75" s="478">
        <f t="shared" si="4"/>
        <v>320</v>
      </c>
      <c r="M75" s="478">
        <f t="shared" si="4"/>
        <v>189</v>
      </c>
      <c r="N75" s="478">
        <f t="shared" si="4"/>
        <v>16</v>
      </c>
      <c r="O75" s="479">
        <f t="shared" si="4"/>
        <v>205</v>
      </c>
      <c r="P75" s="479">
        <f t="shared" si="4"/>
        <v>14</v>
      </c>
      <c r="Q75" s="479">
        <f t="shared" si="4"/>
        <v>0</v>
      </c>
      <c r="R75" s="479">
        <f t="shared" si="4"/>
        <v>14</v>
      </c>
      <c r="S75" s="478">
        <f t="shared" si="4"/>
        <v>1062</v>
      </c>
      <c r="T75" s="478">
        <f t="shared" si="4"/>
        <v>85</v>
      </c>
      <c r="U75" s="479">
        <f t="shared" si="4"/>
        <v>1147</v>
      </c>
    </row>
    <row r="76" spans="2:22" ht="38.450000000000003" customHeight="1">
      <c r="B76" s="5724" t="s">
        <v>34</v>
      </c>
      <c r="C76" s="5724"/>
      <c r="D76" s="480">
        <f>D74</f>
        <v>6</v>
      </c>
      <c r="E76" s="481">
        <f t="shared" ref="E76:U76" si="5">E74</f>
        <v>4</v>
      </c>
      <c r="F76" s="442">
        <f t="shared" si="5"/>
        <v>10</v>
      </c>
      <c r="G76" s="480">
        <f t="shared" si="5"/>
        <v>6</v>
      </c>
      <c r="H76" s="481">
        <f t="shared" si="5"/>
        <v>1</v>
      </c>
      <c r="I76" s="442">
        <f t="shared" si="5"/>
        <v>7</v>
      </c>
      <c r="J76" s="481">
        <f t="shared" si="5"/>
        <v>12</v>
      </c>
      <c r="K76" s="481">
        <f t="shared" si="5"/>
        <v>9</v>
      </c>
      <c r="L76" s="442">
        <f t="shared" si="5"/>
        <v>21</v>
      </c>
      <c r="M76" s="481">
        <f t="shared" si="5"/>
        <v>17</v>
      </c>
      <c r="N76" s="481">
        <f t="shared" si="5"/>
        <v>7</v>
      </c>
      <c r="O76" s="479">
        <f t="shared" si="5"/>
        <v>24</v>
      </c>
      <c r="P76" s="484">
        <v>0</v>
      </c>
      <c r="Q76" s="486">
        <f>Q74+Q75</f>
        <v>0</v>
      </c>
      <c r="R76" s="487">
        <v>0</v>
      </c>
      <c r="S76" s="442">
        <f t="shared" si="5"/>
        <v>41</v>
      </c>
      <c r="T76" s="442">
        <f t="shared" si="5"/>
        <v>21</v>
      </c>
      <c r="U76" s="442">
        <f t="shared" si="5"/>
        <v>62</v>
      </c>
    </row>
    <row r="77" spans="2:22" ht="20.45" customHeight="1">
      <c r="B77" s="5725" t="s">
        <v>35</v>
      </c>
      <c r="C77" s="5725"/>
      <c r="D77" s="480">
        <f>D75+D76</f>
        <v>320</v>
      </c>
      <c r="E77" s="481">
        <f t="shared" ref="E77:S77" si="6">E75+E76</f>
        <v>14</v>
      </c>
      <c r="F77" s="442">
        <f t="shared" si="6"/>
        <v>334</v>
      </c>
      <c r="G77" s="480">
        <f t="shared" si="6"/>
        <v>278</v>
      </c>
      <c r="H77" s="481">
        <f t="shared" si="6"/>
        <v>13</v>
      </c>
      <c r="I77" s="442">
        <f t="shared" si="6"/>
        <v>291</v>
      </c>
      <c r="J77" s="481">
        <f t="shared" si="6"/>
        <v>285</v>
      </c>
      <c r="K77" s="481">
        <f t="shared" si="6"/>
        <v>56</v>
      </c>
      <c r="L77" s="442">
        <f t="shared" si="6"/>
        <v>341</v>
      </c>
      <c r="M77" s="481">
        <f t="shared" si="6"/>
        <v>206</v>
      </c>
      <c r="N77" s="481">
        <f t="shared" si="6"/>
        <v>23</v>
      </c>
      <c r="O77" s="442">
        <f t="shared" si="6"/>
        <v>229</v>
      </c>
      <c r="P77" s="442">
        <f t="shared" si="6"/>
        <v>14</v>
      </c>
      <c r="Q77" s="442">
        <f t="shared" si="6"/>
        <v>0</v>
      </c>
      <c r="R77" s="442">
        <f t="shared" si="6"/>
        <v>14</v>
      </c>
      <c r="S77" s="442">
        <f t="shared" si="6"/>
        <v>1103</v>
      </c>
      <c r="T77" s="481">
        <f>SUM(T75:T76)</f>
        <v>106</v>
      </c>
      <c r="U77" s="442">
        <f>SUM(S77:T77)</f>
        <v>1209</v>
      </c>
    </row>
    <row r="78" spans="2:22" s="393" customFormat="1" ht="18.75">
      <c r="F78" s="482"/>
      <c r="I78" s="482"/>
      <c r="L78" s="482"/>
      <c r="O78" s="482"/>
      <c r="P78" s="482"/>
      <c r="Q78" s="482"/>
      <c r="R78" s="482"/>
      <c r="U78" s="482"/>
    </row>
    <row r="79" spans="2:22" ht="23.45" customHeight="1">
      <c r="B79" s="5726" t="str">
        <f>[1]СПО!B42</f>
        <v>Начальник УМО___________________И.И. Линник</v>
      </c>
      <c r="C79" s="5726"/>
      <c r="D79" s="5726"/>
      <c r="E79" s="5726"/>
      <c r="F79" s="5726"/>
      <c r="G79" s="5726"/>
      <c r="H79" s="5726"/>
      <c r="I79" s="5726"/>
      <c r="J79" s="5726"/>
      <c r="K79" s="5726"/>
      <c r="L79" s="5726"/>
      <c r="M79" s="5726"/>
      <c r="N79" s="5726"/>
      <c r="O79" s="5726"/>
      <c r="P79" s="5726"/>
      <c r="Q79" s="5726"/>
      <c r="R79" s="5726"/>
      <c r="S79" s="5726"/>
      <c r="T79" s="5726"/>
      <c r="U79" s="392"/>
      <c r="V79" s="384"/>
    </row>
    <row r="80" spans="2:22" ht="18.75"/>
    <row r="81" ht="18.75"/>
  </sheetData>
  <mergeCells count="22">
    <mergeCell ref="B1:U1"/>
    <mergeCell ref="B3:F3"/>
    <mergeCell ref="G3:H3"/>
    <mergeCell ref="I3:U3"/>
    <mergeCell ref="B8:C8"/>
    <mergeCell ref="D5:F6"/>
    <mergeCell ref="G5:I6"/>
    <mergeCell ref="J5:L6"/>
    <mergeCell ref="M5:O6"/>
    <mergeCell ref="P5:R6"/>
    <mergeCell ref="S5:U6"/>
    <mergeCell ref="B5:C7"/>
    <mergeCell ref="B31:C31"/>
    <mergeCell ref="B32:C32"/>
    <mergeCell ref="B33:C33"/>
    <mergeCell ref="B56:C56"/>
    <mergeCell ref="B57:C57"/>
    <mergeCell ref="B74:C74"/>
    <mergeCell ref="B75:C75"/>
    <mergeCell ref="B76:C76"/>
    <mergeCell ref="B77:C77"/>
    <mergeCell ref="B79:T79"/>
  </mergeCells>
  <pageMargins left="0.70866141732283505" right="0.70866141732283505" top="0.74803149606299202" bottom="0.74803149606299202" header="0.31496062992126" footer="0.31496062992126"/>
  <pageSetup paperSize="9" scale="3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6"/>
  <sheetViews>
    <sheetView view="pageBreakPreview" topLeftCell="A22" zoomScale="60" zoomScaleNormal="60" workbookViewId="0">
      <selection activeCell="G60" sqref="G59:G60"/>
    </sheetView>
  </sheetViews>
  <sheetFormatPr defaultRowHeight="18.75" outlineLevelRow="1"/>
  <cols>
    <col min="1" max="1" width="4.42578125" style="393" customWidth="1"/>
    <col min="2" max="2" width="13.85546875" style="393" customWidth="1"/>
    <col min="3" max="3" width="53" style="438" customWidth="1"/>
    <col min="4" max="4" width="10.140625" style="438" customWidth="1"/>
    <col min="5" max="5" width="11.140625" style="438" customWidth="1"/>
    <col min="6" max="6" width="11.140625" style="439" customWidth="1"/>
    <col min="7" max="7" width="9.42578125" style="438" customWidth="1"/>
    <col min="8" max="8" width="11.85546875" style="438" customWidth="1"/>
    <col min="9" max="9" width="10.5703125" style="439" customWidth="1"/>
    <col min="10" max="10" width="9.42578125" style="438" customWidth="1"/>
    <col min="11" max="11" width="10.85546875" style="438" customWidth="1"/>
    <col min="12" max="12" width="10.85546875" style="439" customWidth="1"/>
    <col min="13" max="13" width="9.42578125" style="438" customWidth="1"/>
    <col min="14" max="14" width="13.140625" style="438" customWidth="1"/>
    <col min="15" max="15" width="11.140625" style="439" customWidth="1"/>
    <col min="16" max="16" width="9.42578125" style="440" customWidth="1"/>
    <col min="17" max="17" width="12.85546875" style="440" customWidth="1"/>
    <col min="18" max="18" width="12.140625" style="440" customWidth="1"/>
    <col min="19" max="19" width="9.42578125" style="438" customWidth="1"/>
    <col min="20" max="20" width="12" style="438" customWidth="1"/>
    <col min="21" max="21" width="12.140625" style="439" customWidth="1"/>
    <col min="22" max="22" width="15.42578125" style="438" customWidth="1"/>
    <col min="23" max="256" width="9.140625" style="438"/>
    <col min="257" max="257" width="4.42578125" style="438" customWidth="1"/>
    <col min="258" max="258" width="13.85546875" style="438" customWidth="1"/>
    <col min="259" max="259" width="53" style="438" customWidth="1"/>
    <col min="260" max="260" width="10.140625" style="438" customWidth="1"/>
    <col min="261" max="262" width="11.140625" style="438" customWidth="1"/>
    <col min="263" max="263" width="9.42578125" style="438" customWidth="1"/>
    <col min="264" max="264" width="11.85546875" style="438" customWidth="1"/>
    <col min="265" max="265" width="10.5703125" style="438" customWidth="1"/>
    <col min="266" max="266" width="9.42578125" style="438" customWidth="1"/>
    <col min="267" max="268" width="10.85546875" style="438" customWidth="1"/>
    <col min="269" max="269" width="9.42578125" style="438" customWidth="1"/>
    <col min="270" max="270" width="13.140625" style="438" customWidth="1"/>
    <col min="271" max="271" width="11.140625" style="438" customWidth="1"/>
    <col min="272" max="272" width="9.42578125" style="438" customWidth="1"/>
    <col min="273" max="273" width="12.85546875" style="438" customWidth="1"/>
    <col min="274" max="274" width="12.140625" style="438" customWidth="1"/>
    <col min="275" max="275" width="9.42578125" style="438" customWidth="1"/>
    <col min="276" max="276" width="12" style="438" customWidth="1"/>
    <col min="277" max="277" width="12.140625" style="438" customWidth="1"/>
    <col min="278" max="278" width="15.42578125" style="438" customWidth="1"/>
    <col min="279" max="512" width="9.140625" style="438"/>
    <col min="513" max="513" width="4.42578125" style="438" customWidth="1"/>
    <col min="514" max="514" width="13.85546875" style="438" customWidth="1"/>
    <col min="515" max="515" width="53" style="438" customWidth="1"/>
    <col min="516" max="516" width="10.140625" style="438" customWidth="1"/>
    <col min="517" max="518" width="11.140625" style="438" customWidth="1"/>
    <col min="519" max="519" width="9.42578125" style="438" customWidth="1"/>
    <col min="520" max="520" width="11.85546875" style="438" customWidth="1"/>
    <col min="521" max="521" width="10.5703125" style="438" customWidth="1"/>
    <col min="522" max="522" width="9.42578125" style="438" customWidth="1"/>
    <col min="523" max="524" width="10.85546875" style="438" customWidth="1"/>
    <col min="525" max="525" width="9.42578125" style="438" customWidth="1"/>
    <col min="526" max="526" width="13.140625" style="438" customWidth="1"/>
    <col min="527" max="527" width="11.140625" style="438" customWidth="1"/>
    <col min="528" max="528" width="9.42578125" style="438" customWidth="1"/>
    <col min="529" max="529" width="12.85546875" style="438" customWidth="1"/>
    <col min="530" max="530" width="12.140625" style="438" customWidth="1"/>
    <col min="531" max="531" width="9.42578125" style="438" customWidth="1"/>
    <col min="532" max="532" width="12" style="438" customWidth="1"/>
    <col min="533" max="533" width="12.140625" style="438" customWidth="1"/>
    <col min="534" max="534" width="15.42578125" style="438" customWidth="1"/>
    <col min="535" max="768" width="9.140625" style="438"/>
    <col min="769" max="769" width="4.42578125" style="438" customWidth="1"/>
    <col min="770" max="770" width="13.85546875" style="438" customWidth="1"/>
    <col min="771" max="771" width="53" style="438" customWidth="1"/>
    <col min="772" max="772" width="10.140625" style="438" customWidth="1"/>
    <col min="773" max="774" width="11.140625" style="438" customWidth="1"/>
    <col min="775" max="775" width="9.42578125" style="438" customWidth="1"/>
    <col min="776" max="776" width="11.85546875" style="438" customWidth="1"/>
    <col min="777" max="777" width="10.5703125" style="438" customWidth="1"/>
    <col min="778" max="778" width="9.42578125" style="438" customWidth="1"/>
    <col min="779" max="780" width="10.85546875" style="438" customWidth="1"/>
    <col min="781" max="781" width="9.42578125" style="438" customWidth="1"/>
    <col min="782" max="782" width="13.140625" style="438" customWidth="1"/>
    <col min="783" max="783" width="11.140625" style="438" customWidth="1"/>
    <col min="784" max="784" width="9.42578125" style="438" customWidth="1"/>
    <col min="785" max="785" width="12.85546875" style="438" customWidth="1"/>
    <col min="786" max="786" width="12.140625" style="438" customWidth="1"/>
    <col min="787" max="787" width="9.42578125" style="438" customWidth="1"/>
    <col min="788" max="788" width="12" style="438" customWidth="1"/>
    <col min="789" max="789" width="12.140625" style="438" customWidth="1"/>
    <col min="790" max="790" width="15.42578125" style="438" customWidth="1"/>
    <col min="791" max="1024" width="9.140625" style="438"/>
    <col min="1025" max="1025" width="4.42578125" style="438" customWidth="1"/>
    <col min="1026" max="1026" width="13.85546875" style="438" customWidth="1"/>
    <col min="1027" max="1027" width="53" style="438" customWidth="1"/>
    <col min="1028" max="1028" width="10.140625" style="438" customWidth="1"/>
    <col min="1029" max="1030" width="11.140625" style="438" customWidth="1"/>
    <col min="1031" max="1031" width="9.42578125" style="438" customWidth="1"/>
    <col min="1032" max="1032" width="11.85546875" style="438" customWidth="1"/>
    <col min="1033" max="1033" width="10.5703125" style="438" customWidth="1"/>
    <col min="1034" max="1034" width="9.42578125" style="438" customWidth="1"/>
    <col min="1035" max="1036" width="10.85546875" style="438" customWidth="1"/>
    <col min="1037" max="1037" width="9.42578125" style="438" customWidth="1"/>
    <col min="1038" max="1038" width="13.140625" style="438" customWidth="1"/>
    <col min="1039" max="1039" width="11.140625" style="438" customWidth="1"/>
    <col min="1040" max="1040" width="9.42578125" style="438" customWidth="1"/>
    <col min="1041" max="1041" width="12.85546875" style="438" customWidth="1"/>
    <col min="1042" max="1042" width="12.140625" style="438" customWidth="1"/>
    <col min="1043" max="1043" width="9.42578125" style="438" customWidth="1"/>
    <col min="1044" max="1044" width="12" style="438" customWidth="1"/>
    <col min="1045" max="1045" width="12.140625" style="438" customWidth="1"/>
    <col min="1046" max="1046" width="15.42578125" style="438" customWidth="1"/>
    <col min="1047" max="1280" width="9.140625" style="438"/>
    <col min="1281" max="1281" width="4.42578125" style="438" customWidth="1"/>
    <col min="1282" max="1282" width="13.85546875" style="438" customWidth="1"/>
    <col min="1283" max="1283" width="53" style="438" customWidth="1"/>
    <col min="1284" max="1284" width="10.140625" style="438" customWidth="1"/>
    <col min="1285" max="1286" width="11.140625" style="438" customWidth="1"/>
    <col min="1287" max="1287" width="9.42578125" style="438" customWidth="1"/>
    <col min="1288" max="1288" width="11.85546875" style="438" customWidth="1"/>
    <col min="1289" max="1289" width="10.5703125" style="438" customWidth="1"/>
    <col min="1290" max="1290" width="9.42578125" style="438" customWidth="1"/>
    <col min="1291" max="1292" width="10.85546875" style="438" customWidth="1"/>
    <col min="1293" max="1293" width="9.42578125" style="438" customWidth="1"/>
    <col min="1294" max="1294" width="13.140625" style="438" customWidth="1"/>
    <col min="1295" max="1295" width="11.140625" style="438" customWidth="1"/>
    <col min="1296" max="1296" width="9.42578125" style="438" customWidth="1"/>
    <col min="1297" max="1297" width="12.85546875" style="438" customWidth="1"/>
    <col min="1298" max="1298" width="12.140625" style="438" customWidth="1"/>
    <col min="1299" max="1299" width="9.42578125" style="438" customWidth="1"/>
    <col min="1300" max="1300" width="12" style="438" customWidth="1"/>
    <col min="1301" max="1301" width="12.140625" style="438" customWidth="1"/>
    <col min="1302" max="1302" width="15.42578125" style="438" customWidth="1"/>
    <col min="1303" max="1536" width="9.140625" style="438"/>
    <col min="1537" max="1537" width="4.42578125" style="438" customWidth="1"/>
    <col min="1538" max="1538" width="13.85546875" style="438" customWidth="1"/>
    <col min="1539" max="1539" width="53" style="438" customWidth="1"/>
    <col min="1540" max="1540" width="10.140625" style="438" customWidth="1"/>
    <col min="1541" max="1542" width="11.140625" style="438" customWidth="1"/>
    <col min="1543" max="1543" width="9.42578125" style="438" customWidth="1"/>
    <col min="1544" max="1544" width="11.85546875" style="438" customWidth="1"/>
    <col min="1545" max="1545" width="10.5703125" style="438" customWidth="1"/>
    <col min="1546" max="1546" width="9.42578125" style="438" customWidth="1"/>
    <col min="1547" max="1548" width="10.85546875" style="438" customWidth="1"/>
    <col min="1549" max="1549" width="9.42578125" style="438" customWidth="1"/>
    <col min="1550" max="1550" width="13.140625" style="438" customWidth="1"/>
    <col min="1551" max="1551" width="11.140625" style="438" customWidth="1"/>
    <col min="1552" max="1552" width="9.42578125" style="438" customWidth="1"/>
    <col min="1553" max="1553" width="12.85546875" style="438" customWidth="1"/>
    <col min="1554" max="1554" width="12.140625" style="438" customWidth="1"/>
    <col min="1555" max="1555" width="9.42578125" style="438" customWidth="1"/>
    <col min="1556" max="1556" width="12" style="438" customWidth="1"/>
    <col min="1557" max="1557" width="12.140625" style="438" customWidth="1"/>
    <col min="1558" max="1558" width="15.42578125" style="438" customWidth="1"/>
    <col min="1559" max="1792" width="9.140625" style="438"/>
    <col min="1793" max="1793" width="4.42578125" style="438" customWidth="1"/>
    <col min="1794" max="1794" width="13.85546875" style="438" customWidth="1"/>
    <col min="1795" max="1795" width="53" style="438" customWidth="1"/>
    <col min="1796" max="1796" width="10.140625" style="438" customWidth="1"/>
    <col min="1797" max="1798" width="11.140625" style="438" customWidth="1"/>
    <col min="1799" max="1799" width="9.42578125" style="438" customWidth="1"/>
    <col min="1800" max="1800" width="11.85546875" style="438" customWidth="1"/>
    <col min="1801" max="1801" width="10.5703125" style="438" customWidth="1"/>
    <col min="1802" max="1802" width="9.42578125" style="438" customWidth="1"/>
    <col min="1803" max="1804" width="10.85546875" style="438" customWidth="1"/>
    <col min="1805" max="1805" width="9.42578125" style="438" customWidth="1"/>
    <col min="1806" max="1806" width="13.140625" style="438" customWidth="1"/>
    <col min="1807" max="1807" width="11.140625" style="438" customWidth="1"/>
    <col min="1808" max="1808" width="9.42578125" style="438" customWidth="1"/>
    <col min="1809" max="1809" width="12.85546875" style="438" customWidth="1"/>
    <col min="1810" max="1810" width="12.140625" style="438" customWidth="1"/>
    <col min="1811" max="1811" width="9.42578125" style="438" customWidth="1"/>
    <col min="1812" max="1812" width="12" style="438" customWidth="1"/>
    <col min="1813" max="1813" width="12.140625" style="438" customWidth="1"/>
    <col min="1814" max="1814" width="15.42578125" style="438" customWidth="1"/>
    <col min="1815" max="2048" width="9.140625" style="438"/>
    <col min="2049" max="2049" width="4.42578125" style="438" customWidth="1"/>
    <col min="2050" max="2050" width="13.85546875" style="438" customWidth="1"/>
    <col min="2051" max="2051" width="53" style="438" customWidth="1"/>
    <col min="2052" max="2052" width="10.140625" style="438" customWidth="1"/>
    <col min="2053" max="2054" width="11.140625" style="438" customWidth="1"/>
    <col min="2055" max="2055" width="9.42578125" style="438" customWidth="1"/>
    <col min="2056" max="2056" width="11.85546875" style="438" customWidth="1"/>
    <col min="2057" max="2057" width="10.5703125" style="438" customWidth="1"/>
    <col min="2058" max="2058" width="9.42578125" style="438" customWidth="1"/>
    <col min="2059" max="2060" width="10.85546875" style="438" customWidth="1"/>
    <col min="2061" max="2061" width="9.42578125" style="438" customWidth="1"/>
    <col min="2062" max="2062" width="13.140625" style="438" customWidth="1"/>
    <col min="2063" max="2063" width="11.140625" style="438" customWidth="1"/>
    <col min="2064" max="2064" width="9.42578125" style="438" customWidth="1"/>
    <col min="2065" max="2065" width="12.85546875" style="438" customWidth="1"/>
    <col min="2066" max="2066" width="12.140625" style="438" customWidth="1"/>
    <col min="2067" max="2067" width="9.42578125" style="438" customWidth="1"/>
    <col min="2068" max="2068" width="12" style="438" customWidth="1"/>
    <col min="2069" max="2069" width="12.140625" style="438" customWidth="1"/>
    <col min="2070" max="2070" width="15.42578125" style="438" customWidth="1"/>
    <col min="2071" max="2304" width="9.140625" style="438"/>
    <col min="2305" max="2305" width="4.42578125" style="438" customWidth="1"/>
    <col min="2306" max="2306" width="13.85546875" style="438" customWidth="1"/>
    <col min="2307" max="2307" width="53" style="438" customWidth="1"/>
    <col min="2308" max="2308" width="10.140625" style="438" customWidth="1"/>
    <col min="2309" max="2310" width="11.140625" style="438" customWidth="1"/>
    <col min="2311" max="2311" width="9.42578125" style="438" customWidth="1"/>
    <col min="2312" max="2312" width="11.85546875" style="438" customWidth="1"/>
    <col min="2313" max="2313" width="10.5703125" style="438" customWidth="1"/>
    <col min="2314" max="2314" width="9.42578125" style="438" customWidth="1"/>
    <col min="2315" max="2316" width="10.85546875" style="438" customWidth="1"/>
    <col min="2317" max="2317" width="9.42578125" style="438" customWidth="1"/>
    <col min="2318" max="2318" width="13.140625" style="438" customWidth="1"/>
    <col min="2319" max="2319" width="11.140625" style="438" customWidth="1"/>
    <col min="2320" max="2320" width="9.42578125" style="438" customWidth="1"/>
    <col min="2321" max="2321" width="12.85546875" style="438" customWidth="1"/>
    <col min="2322" max="2322" width="12.140625" style="438" customWidth="1"/>
    <col min="2323" max="2323" width="9.42578125" style="438" customWidth="1"/>
    <col min="2324" max="2324" width="12" style="438" customWidth="1"/>
    <col min="2325" max="2325" width="12.140625" style="438" customWidth="1"/>
    <col min="2326" max="2326" width="15.42578125" style="438" customWidth="1"/>
    <col min="2327" max="2560" width="9.140625" style="438"/>
    <col min="2561" max="2561" width="4.42578125" style="438" customWidth="1"/>
    <col min="2562" max="2562" width="13.85546875" style="438" customWidth="1"/>
    <col min="2563" max="2563" width="53" style="438" customWidth="1"/>
    <col min="2564" max="2564" width="10.140625" style="438" customWidth="1"/>
    <col min="2565" max="2566" width="11.140625" style="438" customWidth="1"/>
    <col min="2567" max="2567" width="9.42578125" style="438" customWidth="1"/>
    <col min="2568" max="2568" width="11.85546875" style="438" customWidth="1"/>
    <col min="2569" max="2569" width="10.5703125" style="438" customWidth="1"/>
    <col min="2570" max="2570" width="9.42578125" style="438" customWidth="1"/>
    <col min="2571" max="2572" width="10.85546875" style="438" customWidth="1"/>
    <col min="2573" max="2573" width="9.42578125" style="438" customWidth="1"/>
    <col min="2574" max="2574" width="13.140625" style="438" customWidth="1"/>
    <col min="2575" max="2575" width="11.140625" style="438" customWidth="1"/>
    <col min="2576" max="2576" width="9.42578125" style="438" customWidth="1"/>
    <col min="2577" max="2577" width="12.85546875" style="438" customWidth="1"/>
    <col min="2578" max="2578" width="12.140625" style="438" customWidth="1"/>
    <col min="2579" max="2579" width="9.42578125" style="438" customWidth="1"/>
    <col min="2580" max="2580" width="12" style="438" customWidth="1"/>
    <col min="2581" max="2581" width="12.140625" style="438" customWidth="1"/>
    <col min="2582" max="2582" width="15.42578125" style="438" customWidth="1"/>
    <col min="2583" max="2816" width="9.140625" style="438"/>
    <col min="2817" max="2817" width="4.42578125" style="438" customWidth="1"/>
    <col min="2818" max="2818" width="13.85546875" style="438" customWidth="1"/>
    <col min="2819" max="2819" width="53" style="438" customWidth="1"/>
    <col min="2820" max="2820" width="10.140625" style="438" customWidth="1"/>
    <col min="2821" max="2822" width="11.140625" style="438" customWidth="1"/>
    <col min="2823" max="2823" width="9.42578125" style="438" customWidth="1"/>
    <col min="2824" max="2824" width="11.85546875" style="438" customWidth="1"/>
    <col min="2825" max="2825" width="10.5703125" style="438" customWidth="1"/>
    <col min="2826" max="2826" width="9.42578125" style="438" customWidth="1"/>
    <col min="2827" max="2828" width="10.85546875" style="438" customWidth="1"/>
    <col min="2829" max="2829" width="9.42578125" style="438" customWidth="1"/>
    <col min="2830" max="2830" width="13.140625" style="438" customWidth="1"/>
    <col min="2831" max="2831" width="11.140625" style="438" customWidth="1"/>
    <col min="2832" max="2832" width="9.42578125" style="438" customWidth="1"/>
    <col min="2833" max="2833" width="12.85546875" style="438" customWidth="1"/>
    <col min="2834" max="2834" width="12.140625" style="438" customWidth="1"/>
    <col min="2835" max="2835" width="9.42578125" style="438" customWidth="1"/>
    <col min="2836" max="2836" width="12" style="438" customWidth="1"/>
    <col min="2837" max="2837" width="12.140625" style="438" customWidth="1"/>
    <col min="2838" max="2838" width="15.42578125" style="438" customWidth="1"/>
    <col min="2839" max="3072" width="9.140625" style="438"/>
    <col min="3073" max="3073" width="4.42578125" style="438" customWidth="1"/>
    <col min="3074" max="3074" width="13.85546875" style="438" customWidth="1"/>
    <col min="3075" max="3075" width="53" style="438" customWidth="1"/>
    <col min="3076" max="3076" width="10.140625" style="438" customWidth="1"/>
    <col min="3077" max="3078" width="11.140625" style="438" customWidth="1"/>
    <col min="3079" max="3079" width="9.42578125" style="438" customWidth="1"/>
    <col min="3080" max="3080" width="11.85546875" style="438" customWidth="1"/>
    <col min="3081" max="3081" width="10.5703125" style="438" customWidth="1"/>
    <col min="3082" max="3082" width="9.42578125" style="438" customWidth="1"/>
    <col min="3083" max="3084" width="10.85546875" style="438" customWidth="1"/>
    <col min="3085" max="3085" width="9.42578125" style="438" customWidth="1"/>
    <col min="3086" max="3086" width="13.140625" style="438" customWidth="1"/>
    <col min="3087" max="3087" width="11.140625" style="438" customWidth="1"/>
    <col min="3088" max="3088" width="9.42578125" style="438" customWidth="1"/>
    <col min="3089" max="3089" width="12.85546875" style="438" customWidth="1"/>
    <col min="3090" max="3090" width="12.140625" style="438" customWidth="1"/>
    <col min="3091" max="3091" width="9.42578125" style="438" customWidth="1"/>
    <col min="3092" max="3092" width="12" style="438" customWidth="1"/>
    <col min="3093" max="3093" width="12.140625" style="438" customWidth="1"/>
    <col min="3094" max="3094" width="15.42578125" style="438" customWidth="1"/>
    <col min="3095" max="3328" width="9.140625" style="438"/>
    <col min="3329" max="3329" width="4.42578125" style="438" customWidth="1"/>
    <col min="3330" max="3330" width="13.85546875" style="438" customWidth="1"/>
    <col min="3331" max="3331" width="53" style="438" customWidth="1"/>
    <col min="3332" max="3332" width="10.140625" style="438" customWidth="1"/>
    <col min="3333" max="3334" width="11.140625" style="438" customWidth="1"/>
    <col min="3335" max="3335" width="9.42578125" style="438" customWidth="1"/>
    <col min="3336" max="3336" width="11.85546875" style="438" customWidth="1"/>
    <col min="3337" max="3337" width="10.5703125" style="438" customWidth="1"/>
    <col min="3338" max="3338" width="9.42578125" style="438" customWidth="1"/>
    <col min="3339" max="3340" width="10.85546875" style="438" customWidth="1"/>
    <col min="3341" max="3341" width="9.42578125" style="438" customWidth="1"/>
    <col min="3342" max="3342" width="13.140625" style="438" customWidth="1"/>
    <col min="3343" max="3343" width="11.140625" style="438" customWidth="1"/>
    <col min="3344" max="3344" width="9.42578125" style="438" customWidth="1"/>
    <col min="3345" max="3345" width="12.85546875" style="438" customWidth="1"/>
    <col min="3346" max="3346" width="12.140625" style="438" customWidth="1"/>
    <col min="3347" max="3347" width="9.42578125" style="438" customWidth="1"/>
    <col min="3348" max="3348" width="12" style="438" customWidth="1"/>
    <col min="3349" max="3349" width="12.140625" style="438" customWidth="1"/>
    <col min="3350" max="3350" width="15.42578125" style="438" customWidth="1"/>
    <col min="3351" max="3584" width="9.140625" style="438"/>
    <col min="3585" max="3585" width="4.42578125" style="438" customWidth="1"/>
    <col min="3586" max="3586" width="13.85546875" style="438" customWidth="1"/>
    <col min="3587" max="3587" width="53" style="438" customWidth="1"/>
    <col min="3588" max="3588" width="10.140625" style="438" customWidth="1"/>
    <col min="3589" max="3590" width="11.140625" style="438" customWidth="1"/>
    <col min="3591" max="3591" width="9.42578125" style="438" customWidth="1"/>
    <col min="3592" max="3592" width="11.85546875" style="438" customWidth="1"/>
    <col min="3593" max="3593" width="10.5703125" style="438" customWidth="1"/>
    <col min="3594" max="3594" width="9.42578125" style="438" customWidth="1"/>
    <col min="3595" max="3596" width="10.85546875" style="438" customWidth="1"/>
    <col min="3597" max="3597" width="9.42578125" style="438" customWidth="1"/>
    <col min="3598" max="3598" width="13.140625" style="438" customWidth="1"/>
    <col min="3599" max="3599" width="11.140625" style="438" customWidth="1"/>
    <col min="3600" max="3600" width="9.42578125" style="438" customWidth="1"/>
    <col min="3601" max="3601" width="12.85546875" style="438" customWidth="1"/>
    <col min="3602" max="3602" width="12.140625" style="438" customWidth="1"/>
    <col min="3603" max="3603" width="9.42578125" style="438" customWidth="1"/>
    <col min="3604" max="3604" width="12" style="438" customWidth="1"/>
    <col min="3605" max="3605" width="12.140625" style="438" customWidth="1"/>
    <col min="3606" max="3606" width="15.42578125" style="438" customWidth="1"/>
    <col min="3607" max="3840" width="9.140625" style="438"/>
    <col min="3841" max="3841" width="4.42578125" style="438" customWidth="1"/>
    <col min="3842" max="3842" width="13.85546875" style="438" customWidth="1"/>
    <col min="3843" max="3843" width="53" style="438" customWidth="1"/>
    <col min="3844" max="3844" width="10.140625" style="438" customWidth="1"/>
    <col min="3845" max="3846" width="11.140625" style="438" customWidth="1"/>
    <col min="3847" max="3847" width="9.42578125" style="438" customWidth="1"/>
    <col min="3848" max="3848" width="11.85546875" style="438" customWidth="1"/>
    <col min="3849" max="3849" width="10.5703125" style="438" customWidth="1"/>
    <col min="3850" max="3850" width="9.42578125" style="438" customWidth="1"/>
    <col min="3851" max="3852" width="10.85546875" style="438" customWidth="1"/>
    <col min="3853" max="3853" width="9.42578125" style="438" customWidth="1"/>
    <col min="3854" max="3854" width="13.140625" style="438" customWidth="1"/>
    <col min="3855" max="3855" width="11.140625" style="438" customWidth="1"/>
    <col min="3856" max="3856" width="9.42578125" style="438" customWidth="1"/>
    <col min="3857" max="3857" width="12.85546875" style="438" customWidth="1"/>
    <col min="3858" max="3858" width="12.140625" style="438" customWidth="1"/>
    <col min="3859" max="3859" width="9.42578125" style="438" customWidth="1"/>
    <col min="3860" max="3860" width="12" style="438" customWidth="1"/>
    <col min="3861" max="3861" width="12.140625" style="438" customWidth="1"/>
    <col min="3862" max="3862" width="15.42578125" style="438" customWidth="1"/>
    <col min="3863" max="4096" width="9.140625" style="438"/>
    <col min="4097" max="4097" width="4.42578125" style="438" customWidth="1"/>
    <col min="4098" max="4098" width="13.85546875" style="438" customWidth="1"/>
    <col min="4099" max="4099" width="53" style="438" customWidth="1"/>
    <col min="4100" max="4100" width="10.140625" style="438" customWidth="1"/>
    <col min="4101" max="4102" width="11.140625" style="438" customWidth="1"/>
    <col min="4103" max="4103" width="9.42578125" style="438" customWidth="1"/>
    <col min="4104" max="4104" width="11.85546875" style="438" customWidth="1"/>
    <col min="4105" max="4105" width="10.5703125" style="438" customWidth="1"/>
    <col min="4106" max="4106" width="9.42578125" style="438" customWidth="1"/>
    <col min="4107" max="4108" width="10.85546875" style="438" customWidth="1"/>
    <col min="4109" max="4109" width="9.42578125" style="438" customWidth="1"/>
    <col min="4110" max="4110" width="13.140625" style="438" customWidth="1"/>
    <col min="4111" max="4111" width="11.140625" style="438" customWidth="1"/>
    <col min="4112" max="4112" width="9.42578125" style="438" customWidth="1"/>
    <col min="4113" max="4113" width="12.85546875" style="438" customWidth="1"/>
    <col min="4114" max="4114" width="12.140625" style="438" customWidth="1"/>
    <col min="4115" max="4115" width="9.42578125" style="438" customWidth="1"/>
    <col min="4116" max="4116" width="12" style="438" customWidth="1"/>
    <col min="4117" max="4117" width="12.140625" style="438" customWidth="1"/>
    <col min="4118" max="4118" width="15.42578125" style="438" customWidth="1"/>
    <col min="4119" max="4352" width="9.140625" style="438"/>
    <col min="4353" max="4353" width="4.42578125" style="438" customWidth="1"/>
    <col min="4354" max="4354" width="13.85546875" style="438" customWidth="1"/>
    <col min="4355" max="4355" width="53" style="438" customWidth="1"/>
    <col min="4356" max="4356" width="10.140625" style="438" customWidth="1"/>
    <col min="4357" max="4358" width="11.140625" style="438" customWidth="1"/>
    <col min="4359" max="4359" width="9.42578125" style="438" customWidth="1"/>
    <col min="4360" max="4360" width="11.85546875" style="438" customWidth="1"/>
    <col min="4361" max="4361" width="10.5703125" style="438" customWidth="1"/>
    <col min="4362" max="4362" width="9.42578125" style="438" customWidth="1"/>
    <col min="4363" max="4364" width="10.85546875" style="438" customWidth="1"/>
    <col min="4365" max="4365" width="9.42578125" style="438" customWidth="1"/>
    <col min="4366" max="4366" width="13.140625" style="438" customWidth="1"/>
    <col min="4367" max="4367" width="11.140625" style="438" customWidth="1"/>
    <col min="4368" max="4368" width="9.42578125" style="438" customWidth="1"/>
    <col min="4369" max="4369" width="12.85546875" style="438" customWidth="1"/>
    <col min="4370" max="4370" width="12.140625" style="438" customWidth="1"/>
    <col min="4371" max="4371" width="9.42578125" style="438" customWidth="1"/>
    <col min="4372" max="4372" width="12" style="438" customWidth="1"/>
    <col min="4373" max="4373" width="12.140625" style="438" customWidth="1"/>
    <col min="4374" max="4374" width="15.42578125" style="438" customWidth="1"/>
    <col min="4375" max="4608" width="9.140625" style="438"/>
    <col min="4609" max="4609" width="4.42578125" style="438" customWidth="1"/>
    <col min="4610" max="4610" width="13.85546875" style="438" customWidth="1"/>
    <col min="4611" max="4611" width="53" style="438" customWidth="1"/>
    <col min="4612" max="4612" width="10.140625" style="438" customWidth="1"/>
    <col min="4613" max="4614" width="11.140625" style="438" customWidth="1"/>
    <col min="4615" max="4615" width="9.42578125" style="438" customWidth="1"/>
    <col min="4616" max="4616" width="11.85546875" style="438" customWidth="1"/>
    <col min="4617" max="4617" width="10.5703125" style="438" customWidth="1"/>
    <col min="4618" max="4618" width="9.42578125" style="438" customWidth="1"/>
    <col min="4619" max="4620" width="10.85546875" style="438" customWidth="1"/>
    <col min="4621" max="4621" width="9.42578125" style="438" customWidth="1"/>
    <col min="4622" max="4622" width="13.140625" style="438" customWidth="1"/>
    <col min="4623" max="4623" width="11.140625" style="438" customWidth="1"/>
    <col min="4624" max="4624" width="9.42578125" style="438" customWidth="1"/>
    <col min="4625" max="4625" width="12.85546875" style="438" customWidth="1"/>
    <col min="4626" max="4626" width="12.140625" style="438" customWidth="1"/>
    <col min="4627" max="4627" width="9.42578125" style="438" customWidth="1"/>
    <col min="4628" max="4628" width="12" style="438" customWidth="1"/>
    <col min="4629" max="4629" width="12.140625" style="438" customWidth="1"/>
    <col min="4630" max="4630" width="15.42578125" style="438" customWidth="1"/>
    <col min="4631" max="4864" width="9.140625" style="438"/>
    <col min="4865" max="4865" width="4.42578125" style="438" customWidth="1"/>
    <col min="4866" max="4866" width="13.85546875" style="438" customWidth="1"/>
    <col min="4867" max="4867" width="53" style="438" customWidth="1"/>
    <col min="4868" max="4868" width="10.140625" style="438" customWidth="1"/>
    <col min="4869" max="4870" width="11.140625" style="438" customWidth="1"/>
    <col min="4871" max="4871" width="9.42578125" style="438" customWidth="1"/>
    <col min="4872" max="4872" width="11.85546875" style="438" customWidth="1"/>
    <col min="4873" max="4873" width="10.5703125" style="438" customWidth="1"/>
    <col min="4874" max="4874" width="9.42578125" style="438" customWidth="1"/>
    <col min="4875" max="4876" width="10.85546875" style="438" customWidth="1"/>
    <col min="4877" max="4877" width="9.42578125" style="438" customWidth="1"/>
    <col min="4878" max="4878" width="13.140625" style="438" customWidth="1"/>
    <col min="4879" max="4879" width="11.140625" style="438" customWidth="1"/>
    <col min="4880" max="4880" width="9.42578125" style="438" customWidth="1"/>
    <col min="4881" max="4881" width="12.85546875" style="438" customWidth="1"/>
    <col min="4882" max="4882" width="12.140625" style="438" customWidth="1"/>
    <col min="4883" max="4883" width="9.42578125" style="438" customWidth="1"/>
    <col min="4884" max="4884" width="12" style="438" customWidth="1"/>
    <col min="4885" max="4885" width="12.140625" style="438" customWidth="1"/>
    <col min="4886" max="4886" width="15.42578125" style="438" customWidth="1"/>
    <col min="4887" max="5120" width="9.140625" style="438"/>
    <col min="5121" max="5121" width="4.42578125" style="438" customWidth="1"/>
    <col min="5122" max="5122" width="13.85546875" style="438" customWidth="1"/>
    <col min="5123" max="5123" width="53" style="438" customWidth="1"/>
    <col min="5124" max="5124" width="10.140625" style="438" customWidth="1"/>
    <col min="5125" max="5126" width="11.140625" style="438" customWidth="1"/>
    <col min="5127" max="5127" width="9.42578125" style="438" customWidth="1"/>
    <col min="5128" max="5128" width="11.85546875" style="438" customWidth="1"/>
    <col min="5129" max="5129" width="10.5703125" style="438" customWidth="1"/>
    <col min="5130" max="5130" width="9.42578125" style="438" customWidth="1"/>
    <col min="5131" max="5132" width="10.85546875" style="438" customWidth="1"/>
    <col min="5133" max="5133" width="9.42578125" style="438" customWidth="1"/>
    <col min="5134" max="5134" width="13.140625" style="438" customWidth="1"/>
    <col min="5135" max="5135" width="11.140625" style="438" customWidth="1"/>
    <col min="5136" max="5136" width="9.42578125" style="438" customWidth="1"/>
    <col min="5137" max="5137" width="12.85546875" style="438" customWidth="1"/>
    <col min="5138" max="5138" width="12.140625" style="438" customWidth="1"/>
    <col min="5139" max="5139" width="9.42578125" style="438" customWidth="1"/>
    <col min="5140" max="5140" width="12" style="438" customWidth="1"/>
    <col min="5141" max="5141" width="12.140625" style="438" customWidth="1"/>
    <col min="5142" max="5142" width="15.42578125" style="438" customWidth="1"/>
    <col min="5143" max="5376" width="9.140625" style="438"/>
    <col min="5377" max="5377" width="4.42578125" style="438" customWidth="1"/>
    <col min="5378" max="5378" width="13.85546875" style="438" customWidth="1"/>
    <col min="5379" max="5379" width="53" style="438" customWidth="1"/>
    <col min="5380" max="5380" width="10.140625" style="438" customWidth="1"/>
    <col min="5381" max="5382" width="11.140625" style="438" customWidth="1"/>
    <col min="5383" max="5383" width="9.42578125" style="438" customWidth="1"/>
    <col min="5384" max="5384" width="11.85546875" style="438" customWidth="1"/>
    <col min="5385" max="5385" width="10.5703125" style="438" customWidth="1"/>
    <col min="5386" max="5386" width="9.42578125" style="438" customWidth="1"/>
    <col min="5387" max="5388" width="10.85546875" style="438" customWidth="1"/>
    <col min="5389" max="5389" width="9.42578125" style="438" customWidth="1"/>
    <col min="5390" max="5390" width="13.140625" style="438" customWidth="1"/>
    <col min="5391" max="5391" width="11.140625" style="438" customWidth="1"/>
    <col min="5392" max="5392" width="9.42578125" style="438" customWidth="1"/>
    <col min="5393" max="5393" width="12.85546875" style="438" customWidth="1"/>
    <col min="5394" max="5394" width="12.140625" style="438" customWidth="1"/>
    <col min="5395" max="5395" width="9.42578125" style="438" customWidth="1"/>
    <col min="5396" max="5396" width="12" style="438" customWidth="1"/>
    <col min="5397" max="5397" width="12.140625" style="438" customWidth="1"/>
    <col min="5398" max="5398" width="15.42578125" style="438" customWidth="1"/>
    <col min="5399" max="5632" width="9.140625" style="438"/>
    <col min="5633" max="5633" width="4.42578125" style="438" customWidth="1"/>
    <col min="5634" max="5634" width="13.85546875" style="438" customWidth="1"/>
    <col min="5635" max="5635" width="53" style="438" customWidth="1"/>
    <col min="5636" max="5636" width="10.140625" style="438" customWidth="1"/>
    <col min="5637" max="5638" width="11.140625" style="438" customWidth="1"/>
    <col min="5639" max="5639" width="9.42578125" style="438" customWidth="1"/>
    <col min="5640" max="5640" width="11.85546875" style="438" customWidth="1"/>
    <col min="5641" max="5641" width="10.5703125" style="438" customWidth="1"/>
    <col min="5642" max="5642" width="9.42578125" style="438" customWidth="1"/>
    <col min="5643" max="5644" width="10.85546875" style="438" customWidth="1"/>
    <col min="5645" max="5645" width="9.42578125" style="438" customWidth="1"/>
    <col min="5646" max="5646" width="13.140625" style="438" customWidth="1"/>
    <col min="5647" max="5647" width="11.140625" style="438" customWidth="1"/>
    <col min="5648" max="5648" width="9.42578125" style="438" customWidth="1"/>
    <col min="5649" max="5649" width="12.85546875" style="438" customWidth="1"/>
    <col min="5650" max="5650" width="12.140625" style="438" customWidth="1"/>
    <col min="5651" max="5651" width="9.42578125" style="438" customWidth="1"/>
    <col min="5652" max="5652" width="12" style="438" customWidth="1"/>
    <col min="5653" max="5653" width="12.140625" style="438" customWidth="1"/>
    <col min="5654" max="5654" width="15.42578125" style="438" customWidth="1"/>
    <col min="5655" max="5888" width="9.140625" style="438"/>
    <col min="5889" max="5889" width="4.42578125" style="438" customWidth="1"/>
    <col min="5890" max="5890" width="13.85546875" style="438" customWidth="1"/>
    <col min="5891" max="5891" width="53" style="438" customWidth="1"/>
    <col min="5892" max="5892" width="10.140625" style="438" customWidth="1"/>
    <col min="5893" max="5894" width="11.140625" style="438" customWidth="1"/>
    <col min="5895" max="5895" width="9.42578125" style="438" customWidth="1"/>
    <col min="5896" max="5896" width="11.85546875" style="438" customWidth="1"/>
    <col min="5897" max="5897" width="10.5703125" style="438" customWidth="1"/>
    <col min="5898" max="5898" width="9.42578125" style="438" customWidth="1"/>
    <col min="5899" max="5900" width="10.85546875" style="438" customWidth="1"/>
    <col min="5901" max="5901" width="9.42578125" style="438" customWidth="1"/>
    <col min="5902" max="5902" width="13.140625" style="438" customWidth="1"/>
    <col min="5903" max="5903" width="11.140625" style="438" customWidth="1"/>
    <col min="5904" max="5904" width="9.42578125" style="438" customWidth="1"/>
    <col min="5905" max="5905" width="12.85546875" style="438" customWidth="1"/>
    <col min="5906" max="5906" width="12.140625" style="438" customWidth="1"/>
    <col min="5907" max="5907" width="9.42578125" style="438" customWidth="1"/>
    <col min="5908" max="5908" width="12" style="438" customWidth="1"/>
    <col min="5909" max="5909" width="12.140625" style="438" customWidth="1"/>
    <col min="5910" max="5910" width="15.42578125" style="438" customWidth="1"/>
    <col min="5911" max="6144" width="9.140625" style="438"/>
    <col min="6145" max="6145" width="4.42578125" style="438" customWidth="1"/>
    <col min="6146" max="6146" width="13.85546875" style="438" customWidth="1"/>
    <col min="6147" max="6147" width="53" style="438" customWidth="1"/>
    <col min="6148" max="6148" width="10.140625" style="438" customWidth="1"/>
    <col min="6149" max="6150" width="11.140625" style="438" customWidth="1"/>
    <col min="6151" max="6151" width="9.42578125" style="438" customWidth="1"/>
    <col min="6152" max="6152" width="11.85546875" style="438" customWidth="1"/>
    <col min="6153" max="6153" width="10.5703125" style="438" customWidth="1"/>
    <col min="6154" max="6154" width="9.42578125" style="438" customWidth="1"/>
    <col min="6155" max="6156" width="10.85546875" style="438" customWidth="1"/>
    <col min="6157" max="6157" width="9.42578125" style="438" customWidth="1"/>
    <col min="6158" max="6158" width="13.140625" style="438" customWidth="1"/>
    <col min="6159" max="6159" width="11.140625" style="438" customWidth="1"/>
    <col min="6160" max="6160" width="9.42578125" style="438" customWidth="1"/>
    <col min="6161" max="6161" width="12.85546875" style="438" customWidth="1"/>
    <col min="6162" max="6162" width="12.140625" style="438" customWidth="1"/>
    <col min="6163" max="6163" width="9.42578125" style="438" customWidth="1"/>
    <col min="6164" max="6164" width="12" style="438" customWidth="1"/>
    <col min="6165" max="6165" width="12.140625" style="438" customWidth="1"/>
    <col min="6166" max="6166" width="15.42578125" style="438" customWidth="1"/>
    <col min="6167" max="6400" width="9.140625" style="438"/>
    <col min="6401" max="6401" width="4.42578125" style="438" customWidth="1"/>
    <col min="6402" max="6402" width="13.85546875" style="438" customWidth="1"/>
    <col min="6403" max="6403" width="53" style="438" customWidth="1"/>
    <col min="6404" max="6404" width="10.140625" style="438" customWidth="1"/>
    <col min="6405" max="6406" width="11.140625" style="438" customWidth="1"/>
    <col min="6407" max="6407" width="9.42578125" style="438" customWidth="1"/>
    <col min="6408" max="6408" width="11.85546875" style="438" customWidth="1"/>
    <col min="6409" max="6409" width="10.5703125" style="438" customWidth="1"/>
    <col min="6410" max="6410" width="9.42578125" style="438" customWidth="1"/>
    <col min="6411" max="6412" width="10.85546875" style="438" customWidth="1"/>
    <col min="6413" max="6413" width="9.42578125" style="438" customWidth="1"/>
    <col min="6414" max="6414" width="13.140625" style="438" customWidth="1"/>
    <col min="6415" max="6415" width="11.140625" style="438" customWidth="1"/>
    <col min="6416" max="6416" width="9.42578125" style="438" customWidth="1"/>
    <col min="6417" max="6417" width="12.85546875" style="438" customWidth="1"/>
    <col min="6418" max="6418" width="12.140625" style="438" customWidth="1"/>
    <col min="6419" max="6419" width="9.42578125" style="438" customWidth="1"/>
    <col min="6420" max="6420" width="12" style="438" customWidth="1"/>
    <col min="6421" max="6421" width="12.140625" style="438" customWidth="1"/>
    <col min="6422" max="6422" width="15.42578125" style="438" customWidth="1"/>
    <col min="6423" max="6656" width="9.140625" style="438"/>
    <col min="6657" max="6657" width="4.42578125" style="438" customWidth="1"/>
    <col min="6658" max="6658" width="13.85546875" style="438" customWidth="1"/>
    <col min="6659" max="6659" width="53" style="438" customWidth="1"/>
    <col min="6660" max="6660" width="10.140625" style="438" customWidth="1"/>
    <col min="6661" max="6662" width="11.140625" style="438" customWidth="1"/>
    <col min="6663" max="6663" width="9.42578125" style="438" customWidth="1"/>
    <col min="6664" max="6664" width="11.85546875" style="438" customWidth="1"/>
    <col min="6665" max="6665" width="10.5703125" style="438" customWidth="1"/>
    <col min="6666" max="6666" width="9.42578125" style="438" customWidth="1"/>
    <col min="6667" max="6668" width="10.85546875" style="438" customWidth="1"/>
    <col min="6669" max="6669" width="9.42578125" style="438" customWidth="1"/>
    <col min="6670" max="6670" width="13.140625" style="438" customWidth="1"/>
    <col min="6671" max="6671" width="11.140625" style="438" customWidth="1"/>
    <col min="6672" max="6672" width="9.42578125" style="438" customWidth="1"/>
    <col min="6673" max="6673" width="12.85546875" style="438" customWidth="1"/>
    <col min="6674" max="6674" width="12.140625" style="438" customWidth="1"/>
    <col min="6675" max="6675" width="9.42578125" style="438" customWidth="1"/>
    <col min="6676" max="6676" width="12" style="438" customWidth="1"/>
    <col min="6677" max="6677" width="12.140625" style="438" customWidth="1"/>
    <col min="6678" max="6678" width="15.42578125" style="438" customWidth="1"/>
    <col min="6679" max="6912" width="9.140625" style="438"/>
    <col min="6913" max="6913" width="4.42578125" style="438" customWidth="1"/>
    <col min="6914" max="6914" width="13.85546875" style="438" customWidth="1"/>
    <col min="6915" max="6915" width="53" style="438" customWidth="1"/>
    <col min="6916" max="6916" width="10.140625" style="438" customWidth="1"/>
    <col min="6917" max="6918" width="11.140625" style="438" customWidth="1"/>
    <col min="6919" max="6919" width="9.42578125" style="438" customWidth="1"/>
    <col min="6920" max="6920" width="11.85546875" style="438" customWidth="1"/>
    <col min="6921" max="6921" width="10.5703125" style="438" customWidth="1"/>
    <col min="6922" max="6922" width="9.42578125" style="438" customWidth="1"/>
    <col min="6923" max="6924" width="10.85546875" style="438" customWidth="1"/>
    <col min="6925" max="6925" width="9.42578125" style="438" customWidth="1"/>
    <col min="6926" max="6926" width="13.140625" style="438" customWidth="1"/>
    <col min="6927" max="6927" width="11.140625" style="438" customWidth="1"/>
    <col min="6928" max="6928" width="9.42578125" style="438" customWidth="1"/>
    <col min="6929" max="6929" width="12.85546875" style="438" customWidth="1"/>
    <col min="6930" max="6930" width="12.140625" style="438" customWidth="1"/>
    <col min="6931" max="6931" width="9.42578125" style="438" customWidth="1"/>
    <col min="6932" max="6932" width="12" style="438" customWidth="1"/>
    <col min="6933" max="6933" width="12.140625" style="438" customWidth="1"/>
    <col min="6934" max="6934" width="15.42578125" style="438" customWidth="1"/>
    <col min="6935" max="7168" width="9.140625" style="438"/>
    <col min="7169" max="7169" width="4.42578125" style="438" customWidth="1"/>
    <col min="7170" max="7170" width="13.85546875" style="438" customWidth="1"/>
    <col min="7171" max="7171" width="53" style="438" customWidth="1"/>
    <col min="7172" max="7172" width="10.140625" style="438" customWidth="1"/>
    <col min="7173" max="7174" width="11.140625" style="438" customWidth="1"/>
    <col min="7175" max="7175" width="9.42578125" style="438" customWidth="1"/>
    <col min="7176" max="7176" width="11.85546875" style="438" customWidth="1"/>
    <col min="7177" max="7177" width="10.5703125" style="438" customWidth="1"/>
    <col min="7178" max="7178" width="9.42578125" style="438" customWidth="1"/>
    <col min="7179" max="7180" width="10.85546875" style="438" customWidth="1"/>
    <col min="7181" max="7181" width="9.42578125" style="438" customWidth="1"/>
    <col min="7182" max="7182" width="13.140625" style="438" customWidth="1"/>
    <col min="7183" max="7183" width="11.140625" style="438" customWidth="1"/>
    <col min="7184" max="7184" width="9.42578125" style="438" customWidth="1"/>
    <col min="7185" max="7185" width="12.85546875" style="438" customWidth="1"/>
    <col min="7186" max="7186" width="12.140625" style="438" customWidth="1"/>
    <col min="7187" max="7187" width="9.42578125" style="438" customWidth="1"/>
    <col min="7188" max="7188" width="12" style="438" customWidth="1"/>
    <col min="7189" max="7189" width="12.140625" style="438" customWidth="1"/>
    <col min="7190" max="7190" width="15.42578125" style="438" customWidth="1"/>
    <col min="7191" max="7424" width="9.140625" style="438"/>
    <col min="7425" max="7425" width="4.42578125" style="438" customWidth="1"/>
    <col min="7426" max="7426" width="13.85546875" style="438" customWidth="1"/>
    <col min="7427" max="7427" width="53" style="438" customWidth="1"/>
    <col min="7428" max="7428" width="10.140625" style="438" customWidth="1"/>
    <col min="7429" max="7430" width="11.140625" style="438" customWidth="1"/>
    <col min="7431" max="7431" width="9.42578125" style="438" customWidth="1"/>
    <col min="7432" max="7432" width="11.85546875" style="438" customWidth="1"/>
    <col min="7433" max="7433" width="10.5703125" style="438" customWidth="1"/>
    <col min="7434" max="7434" width="9.42578125" style="438" customWidth="1"/>
    <col min="7435" max="7436" width="10.85546875" style="438" customWidth="1"/>
    <col min="7437" max="7437" width="9.42578125" style="438" customWidth="1"/>
    <col min="7438" max="7438" width="13.140625" style="438" customWidth="1"/>
    <col min="7439" max="7439" width="11.140625" style="438" customWidth="1"/>
    <col min="7440" max="7440" width="9.42578125" style="438" customWidth="1"/>
    <col min="7441" max="7441" width="12.85546875" style="438" customWidth="1"/>
    <col min="7442" max="7442" width="12.140625" style="438" customWidth="1"/>
    <col min="7443" max="7443" width="9.42578125" style="438" customWidth="1"/>
    <col min="7444" max="7444" width="12" style="438" customWidth="1"/>
    <col min="7445" max="7445" width="12.140625" style="438" customWidth="1"/>
    <col min="7446" max="7446" width="15.42578125" style="438" customWidth="1"/>
    <col min="7447" max="7680" width="9.140625" style="438"/>
    <col min="7681" max="7681" width="4.42578125" style="438" customWidth="1"/>
    <col min="7682" max="7682" width="13.85546875" style="438" customWidth="1"/>
    <col min="7683" max="7683" width="53" style="438" customWidth="1"/>
    <col min="7684" max="7684" width="10.140625" style="438" customWidth="1"/>
    <col min="7685" max="7686" width="11.140625" style="438" customWidth="1"/>
    <col min="7687" max="7687" width="9.42578125" style="438" customWidth="1"/>
    <col min="7688" max="7688" width="11.85546875" style="438" customWidth="1"/>
    <col min="7689" max="7689" width="10.5703125" style="438" customWidth="1"/>
    <col min="7690" max="7690" width="9.42578125" style="438" customWidth="1"/>
    <col min="7691" max="7692" width="10.85546875" style="438" customWidth="1"/>
    <col min="7693" max="7693" width="9.42578125" style="438" customWidth="1"/>
    <col min="7694" max="7694" width="13.140625" style="438" customWidth="1"/>
    <col min="7695" max="7695" width="11.140625" style="438" customWidth="1"/>
    <col min="7696" max="7696" width="9.42578125" style="438" customWidth="1"/>
    <col min="7697" max="7697" width="12.85546875" style="438" customWidth="1"/>
    <col min="7698" max="7698" width="12.140625" style="438" customWidth="1"/>
    <col min="7699" max="7699" width="9.42578125" style="438" customWidth="1"/>
    <col min="7700" max="7700" width="12" style="438" customWidth="1"/>
    <col min="7701" max="7701" width="12.140625" style="438" customWidth="1"/>
    <col min="7702" max="7702" width="15.42578125" style="438" customWidth="1"/>
    <col min="7703" max="7936" width="9.140625" style="438"/>
    <col min="7937" max="7937" width="4.42578125" style="438" customWidth="1"/>
    <col min="7938" max="7938" width="13.85546875" style="438" customWidth="1"/>
    <col min="7939" max="7939" width="53" style="438" customWidth="1"/>
    <col min="7940" max="7940" width="10.140625" style="438" customWidth="1"/>
    <col min="7941" max="7942" width="11.140625" style="438" customWidth="1"/>
    <col min="7943" max="7943" width="9.42578125" style="438" customWidth="1"/>
    <col min="7944" max="7944" width="11.85546875" style="438" customWidth="1"/>
    <col min="7945" max="7945" width="10.5703125" style="438" customWidth="1"/>
    <col min="7946" max="7946" width="9.42578125" style="438" customWidth="1"/>
    <col min="7947" max="7948" width="10.85546875" style="438" customWidth="1"/>
    <col min="7949" max="7949" width="9.42578125" style="438" customWidth="1"/>
    <col min="7950" max="7950" width="13.140625" style="438" customWidth="1"/>
    <col min="7951" max="7951" width="11.140625" style="438" customWidth="1"/>
    <col min="7952" max="7952" width="9.42578125" style="438" customWidth="1"/>
    <col min="7953" max="7953" width="12.85546875" style="438" customWidth="1"/>
    <col min="7954" max="7954" width="12.140625" style="438" customWidth="1"/>
    <col min="7955" max="7955" width="9.42578125" style="438" customWidth="1"/>
    <col min="7956" max="7956" width="12" style="438" customWidth="1"/>
    <col min="7957" max="7957" width="12.140625" style="438" customWidth="1"/>
    <col min="7958" max="7958" width="15.42578125" style="438" customWidth="1"/>
    <col min="7959" max="8192" width="9.140625" style="438"/>
    <col min="8193" max="8193" width="4.42578125" style="438" customWidth="1"/>
    <col min="8194" max="8194" width="13.85546875" style="438" customWidth="1"/>
    <col min="8195" max="8195" width="53" style="438" customWidth="1"/>
    <col min="8196" max="8196" width="10.140625" style="438" customWidth="1"/>
    <col min="8197" max="8198" width="11.140625" style="438" customWidth="1"/>
    <col min="8199" max="8199" width="9.42578125" style="438" customWidth="1"/>
    <col min="8200" max="8200" width="11.85546875" style="438" customWidth="1"/>
    <col min="8201" max="8201" width="10.5703125" style="438" customWidth="1"/>
    <col min="8202" max="8202" width="9.42578125" style="438" customWidth="1"/>
    <col min="8203" max="8204" width="10.85546875" style="438" customWidth="1"/>
    <col min="8205" max="8205" width="9.42578125" style="438" customWidth="1"/>
    <col min="8206" max="8206" width="13.140625" style="438" customWidth="1"/>
    <col min="8207" max="8207" width="11.140625" style="438" customWidth="1"/>
    <col min="8208" max="8208" width="9.42578125" style="438" customWidth="1"/>
    <col min="8209" max="8209" width="12.85546875" style="438" customWidth="1"/>
    <col min="8210" max="8210" width="12.140625" style="438" customWidth="1"/>
    <col min="8211" max="8211" width="9.42578125" style="438" customWidth="1"/>
    <col min="8212" max="8212" width="12" style="438" customWidth="1"/>
    <col min="8213" max="8213" width="12.140625" style="438" customWidth="1"/>
    <col min="8214" max="8214" width="15.42578125" style="438" customWidth="1"/>
    <col min="8215" max="8448" width="9.140625" style="438"/>
    <col min="8449" max="8449" width="4.42578125" style="438" customWidth="1"/>
    <col min="8450" max="8450" width="13.85546875" style="438" customWidth="1"/>
    <col min="8451" max="8451" width="53" style="438" customWidth="1"/>
    <col min="8452" max="8452" width="10.140625" style="438" customWidth="1"/>
    <col min="8453" max="8454" width="11.140625" style="438" customWidth="1"/>
    <col min="8455" max="8455" width="9.42578125" style="438" customWidth="1"/>
    <col min="8456" max="8456" width="11.85546875" style="438" customWidth="1"/>
    <col min="8457" max="8457" width="10.5703125" style="438" customWidth="1"/>
    <col min="8458" max="8458" width="9.42578125" style="438" customWidth="1"/>
    <col min="8459" max="8460" width="10.85546875" style="438" customWidth="1"/>
    <col min="8461" max="8461" width="9.42578125" style="438" customWidth="1"/>
    <col min="8462" max="8462" width="13.140625" style="438" customWidth="1"/>
    <col min="8463" max="8463" width="11.140625" style="438" customWidth="1"/>
    <col min="8464" max="8464" width="9.42578125" style="438" customWidth="1"/>
    <col min="8465" max="8465" width="12.85546875" style="438" customWidth="1"/>
    <col min="8466" max="8466" width="12.140625" style="438" customWidth="1"/>
    <col min="8467" max="8467" width="9.42578125" style="438" customWidth="1"/>
    <col min="8468" max="8468" width="12" style="438" customWidth="1"/>
    <col min="8469" max="8469" width="12.140625" style="438" customWidth="1"/>
    <col min="8470" max="8470" width="15.42578125" style="438" customWidth="1"/>
    <col min="8471" max="8704" width="9.140625" style="438"/>
    <col min="8705" max="8705" width="4.42578125" style="438" customWidth="1"/>
    <col min="8706" max="8706" width="13.85546875" style="438" customWidth="1"/>
    <col min="8707" max="8707" width="53" style="438" customWidth="1"/>
    <col min="8708" max="8708" width="10.140625" style="438" customWidth="1"/>
    <col min="8709" max="8710" width="11.140625" style="438" customWidth="1"/>
    <col min="8711" max="8711" width="9.42578125" style="438" customWidth="1"/>
    <col min="8712" max="8712" width="11.85546875" style="438" customWidth="1"/>
    <col min="8713" max="8713" width="10.5703125" style="438" customWidth="1"/>
    <col min="8714" max="8714" width="9.42578125" style="438" customWidth="1"/>
    <col min="8715" max="8716" width="10.85546875" style="438" customWidth="1"/>
    <col min="8717" max="8717" width="9.42578125" style="438" customWidth="1"/>
    <col min="8718" max="8718" width="13.140625" style="438" customWidth="1"/>
    <col min="8719" max="8719" width="11.140625" style="438" customWidth="1"/>
    <col min="8720" max="8720" width="9.42578125" style="438" customWidth="1"/>
    <col min="8721" max="8721" width="12.85546875" style="438" customWidth="1"/>
    <col min="8722" max="8722" width="12.140625" style="438" customWidth="1"/>
    <col min="8723" max="8723" width="9.42578125" style="438" customWidth="1"/>
    <col min="8724" max="8724" width="12" style="438" customWidth="1"/>
    <col min="8725" max="8725" width="12.140625" style="438" customWidth="1"/>
    <col min="8726" max="8726" width="15.42578125" style="438" customWidth="1"/>
    <col min="8727" max="8960" width="9.140625" style="438"/>
    <col min="8961" max="8961" width="4.42578125" style="438" customWidth="1"/>
    <col min="8962" max="8962" width="13.85546875" style="438" customWidth="1"/>
    <col min="8963" max="8963" width="53" style="438" customWidth="1"/>
    <col min="8964" max="8964" width="10.140625" style="438" customWidth="1"/>
    <col min="8965" max="8966" width="11.140625" style="438" customWidth="1"/>
    <col min="8967" max="8967" width="9.42578125" style="438" customWidth="1"/>
    <col min="8968" max="8968" width="11.85546875" style="438" customWidth="1"/>
    <col min="8969" max="8969" width="10.5703125" style="438" customWidth="1"/>
    <col min="8970" max="8970" width="9.42578125" style="438" customWidth="1"/>
    <col min="8971" max="8972" width="10.85546875" style="438" customWidth="1"/>
    <col min="8973" max="8973" width="9.42578125" style="438" customWidth="1"/>
    <col min="8974" max="8974" width="13.140625" style="438" customWidth="1"/>
    <col min="8975" max="8975" width="11.140625" style="438" customWidth="1"/>
    <col min="8976" max="8976" width="9.42578125" style="438" customWidth="1"/>
    <col min="8977" max="8977" width="12.85546875" style="438" customWidth="1"/>
    <col min="8978" max="8978" width="12.140625" style="438" customWidth="1"/>
    <col min="8979" max="8979" width="9.42578125" style="438" customWidth="1"/>
    <col min="8980" max="8980" width="12" style="438" customWidth="1"/>
    <col min="8981" max="8981" width="12.140625" style="438" customWidth="1"/>
    <col min="8982" max="8982" width="15.42578125" style="438" customWidth="1"/>
    <col min="8983" max="9216" width="9.140625" style="438"/>
    <col min="9217" max="9217" width="4.42578125" style="438" customWidth="1"/>
    <col min="9218" max="9218" width="13.85546875" style="438" customWidth="1"/>
    <col min="9219" max="9219" width="53" style="438" customWidth="1"/>
    <col min="9220" max="9220" width="10.140625" style="438" customWidth="1"/>
    <col min="9221" max="9222" width="11.140625" style="438" customWidth="1"/>
    <col min="9223" max="9223" width="9.42578125" style="438" customWidth="1"/>
    <col min="9224" max="9224" width="11.85546875" style="438" customWidth="1"/>
    <col min="9225" max="9225" width="10.5703125" style="438" customWidth="1"/>
    <col min="9226" max="9226" width="9.42578125" style="438" customWidth="1"/>
    <col min="9227" max="9228" width="10.85546875" style="438" customWidth="1"/>
    <col min="9229" max="9229" width="9.42578125" style="438" customWidth="1"/>
    <col min="9230" max="9230" width="13.140625" style="438" customWidth="1"/>
    <col min="9231" max="9231" width="11.140625" style="438" customWidth="1"/>
    <col min="9232" max="9232" width="9.42578125" style="438" customWidth="1"/>
    <col min="9233" max="9233" width="12.85546875" style="438" customWidth="1"/>
    <col min="9234" max="9234" width="12.140625" style="438" customWidth="1"/>
    <col min="9235" max="9235" width="9.42578125" style="438" customWidth="1"/>
    <col min="9236" max="9236" width="12" style="438" customWidth="1"/>
    <col min="9237" max="9237" width="12.140625" style="438" customWidth="1"/>
    <col min="9238" max="9238" width="15.42578125" style="438" customWidth="1"/>
    <col min="9239" max="9472" width="9.140625" style="438"/>
    <col min="9473" max="9473" width="4.42578125" style="438" customWidth="1"/>
    <col min="9474" max="9474" width="13.85546875" style="438" customWidth="1"/>
    <col min="9475" max="9475" width="53" style="438" customWidth="1"/>
    <col min="9476" max="9476" width="10.140625" style="438" customWidth="1"/>
    <col min="9477" max="9478" width="11.140625" style="438" customWidth="1"/>
    <col min="9479" max="9479" width="9.42578125" style="438" customWidth="1"/>
    <col min="9480" max="9480" width="11.85546875" style="438" customWidth="1"/>
    <col min="9481" max="9481" width="10.5703125" style="438" customWidth="1"/>
    <col min="9482" max="9482" width="9.42578125" style="438" customWidth="1"/>
    <col min="9483" max="9484" width="10.85546875" style="438" customWidth="1"/>
    <col min="9485" max="9485" width="9.42578125" style="438" customWidth="1"/>
    <col min="9486" max="9486" width="13.140625" style="438" customWidth="1"/>
    <col min="9487" max="9487" width="11.140625" style="438" customWidth="1"/>
    <col min="9488" max="9488" width="9.42578125" style="438" customWidth="1"/>
    <col min="9489" max="9489" width="12.85546875" style="438" customWidth="1"/>
    <col min="9490" max="9490" width="12.140625" style="438" customWidth="1"/>
    <col min="9491" max="9491" width="9.42578125" style="438" customWidth="1"/>
    <col min="9492" max="9492" width="12" style="438" customWidth="1"/>
    <col min="9493" max="9493" width="12.140625" style="438" customWidth="1"/>
    <col min="9494" max="9494" width="15.42578125" style="438" customWidth="1"/>
    <col min="9495" max="9728" width="9.140625" style="438"/>
    <col min="9729" max="9729" width="4.42578125" style="438" customWidth="1"/>
    <col min="9730" max="9730" width="13.85546875" style="438" customWidth="1"/>
    <col min="9731" max="9731" width="53" style="438" customWidth="1"/>
    <col min="9732" max="9732" width="10.140625" style="438" customWidth="1"/>
    <col min="9733" max="9734" width="11.140625" style="438" customWidth="1"/>
    <col min="9735" max="9735" width="9.42578125" style="438" customWidth="1"/>
    <col min="9736" max="9736" width="11.85546875" style="438" customWidth="1"/>
    <col min="9737" max="9737" width="10.5703125" style="438" customWidth="1"/>
    <col min="9738" max="9738" width="9.42578125" style="438" customWidth="1"/>
    <col min="9739" max="9740" width="10.85546875" style="438" customWidth="1"/>
    <col min="9741" max="9741" width="9.42578125" style="438" customWidth="1"/>
    <col min="9742" max="9742" width="13.140625" style="438" customWidth="1"/>
    <col min="9743" max="9743" width="11.140625" style="438" customWidth="1"/>
    <col min="9744" max="9744" width="9.42578125" style="438" customWidth="1"/>
    <col min="9745" max="9745" width="12.85546875" style="438" customWidth="1"/>
    <col min="9746" max="9746" width="12.140625" style="438" customWidth="1"/>
    <col min="9747" max="9747" width="9.42578125" style="438" customWidth="1"/>
    <col min="9748" max="9748" width="12" style="438" customWidth="1"/>
    <col min="9749" max="9749" width="12.140625" style="438" customWidth="1"/>
    <col min="9750" max="9750" width="15.42578125" style="438" customWidth="1"/>
    <col min="9751" max="9984" width="9.140625" style="438"/>
    <col min="9985" max="9985" width="4.42578125" style="438" customWidth="1"/>
    <col min="9986" max="9986" width="13.85546875" style="438" customWidth="1"/>
    <col min="9987" max="9987" width="53" style="438" customWidth="1"/>
    <col min="9988" max="9988" width="10.140625" style="438" customWidth="1"/>
    <col min="9989" max="9990" width="11.140625" style="438" customWidth="1"/>
    <col min="9991" max="9991" width="9.42578125" style="438" customWidth="1"/>
    <col min="9992" max="9992" width="11.85546875" style="438" customWidth="1"/>
    <col min="9993" max="9993" width="10.5703125" style="438" customWidth="1"/>
    <col min="9994" max="9994" width="9.42578125" style="438" customWidth="1"/>
    <col min="9995" max="9996" width="10.85546875" style="438" customWidth="1"/>
    <col min="9997" max="9997" width="9.42578125" style="438" customWidth="1"/>
    <col min="9998" max="9998" width="13.140625" style="438" customWidth="1"/>
    <col min="9999" max="9999" width="11.140625" style="438" customWidth="1"/>
    <col min="10000" max="10000" width="9.42578125" style="438" customWidth="1"/>
    <col min="10001" max="10001" width="12.85546875" style="438" customWidth="1"/>
    <col min="10002" max="10002" width="12.140625" style="438" customWidth="1"/>
    <col min="10003" max="10003" width="9.42578125" style="438" customWidth="1"/>
    <col min="10004" max="10004" width="12" style="438" customWidth="1"/>
    <col min="10005" max="10005" width="12.140625" style="438" customWidth="1"/>
    <col min="10006" max="10006" width="15.42578125" style="438" customWidth="1"/>
    <col min="10007" max="10240" width="9.140625" style="438"/>
    <col min="10241" max="10241" width="4.42578125" style="438" customWidth="1"/>
    <col min="10242" max="10242" width="13.85546875" style="438" customWidth="1"/>
    <col min="10243" max="10243" width="53" style="438" customWidth="1"/>
    <col min="10244" max="10244" width="10.140625" style="438" customWidth="1"/>
    <col min="10245" max="10246" width="11.140625" style="438" customWidth="1"/>
    <col min="10247" max="10247" width="9.42578125" style="438" customWidth="1"/>
    <col min="10248" max="10248" width="11.85546875" style="438" customWidth="1"/>
    <col min="10249" max="10249" width="10.5703125" style="438" customWidth="1"/>
    <col min="10250" max="10250" width="9.42578125" style="438" customWidth="1"/>
    <col min="10251" max="10252" width="10.85546875" style="438" customWidth="1"/>
    <col min="10253" max="10253" width="9.42578125" style="438" customWidth="1"/>
    <col min="10254" max="10254" width="13.140625" style="438" customWidth="1"/>
    <col min="10255" max="10255" width="11.140625" style="438" customWidth="1"/>
    <col min="10256" max="10256" width="9.42578125" style="438" customWidth="1"/>
    <col min="10257" max="10257" width="12.85546875" style="438" customWidth="1"/>
    <col min="10258" max="10258" width="12.140625" style="438" customWidth="1"/>
    <col min="10259" max="10259" width="9.42578125" style="438" customWidth="1"/>
    <col min="10260" max="10260" width="12" style="438" customWidth="1"/>
    <col min="10261" max="10261" width="12.140625" style="438" customWidth="1"/>
    <col min="10262" max="10262" width="15.42578125" style="438" customWidth="1"/>
    <col min="10263" max="10496" width="9.140625" style="438"/>
    <col min="10497" max="10497" width="4.42578125" style="438" customWidth="1"/>
    <col min="10498" max="10498" width="13.85546875" style="438" customWidth="1"/>
    <col min="10499" max="10499" width="53" style="438" customWidth="1"/>
    <col min="10500" max="10500" width="10.140625" style="438" customWidth="1"/>
    <col min="10501" max="10502" width="11.140625" style="438" customWidth="1"/>
    <col min="10503" max="10503" width="9.42578125" style="438" customWidth="1"/>
    <col min="10504" max="10504" width="11.85546875" style="438" customWidth="1"/>
    <col min="10505" max="10505" width="10.5703125" style="438" customWidth="1"/>
    <col min="10506" max="10506" width="9.42578125" style="438" customWidth="1"/>
    <col min="10507" max="10508" width="10.85546875" style="438" customWidth="1"/>
    <col min="10509" max="10509" width="9.42578125" style="438" customWidth="1"/>
    <col min="10510" max="10510" width="13.140625" style="438" customWidth="1"/>
    <col min="10511" max="10511" width="11.140625" style="438" customWidth="1"/>
    <col min="10512" max="10512" width="9.42578125" style="438" customWidth="1"/>
    <col min="10513" max="10513" width="12.85546875" style="438" customWidth="1"/>
    <col min="10514" max="10514" width="12.140625" style="438" customWidth="1"/>
    <col min="10515" max="10515" width="9.42578125" style="438" customWidth="1"/>
    <col min="10516" max="10516" width="12" style="438" customWidth="1"/>
    <col min="10517" max="10517" width="12.140625" style="438" customWidth="1"/>
    <col min="10518" max="10518" width="15.42578125" style="438" customWidth="1"/>
    <col min="10519" max="10752" width="9.140625" style="438"/>
    <col min="10753" max="10753" width="4.42578125" style="438" customWidth="1"/>
    <col min="10754" max="10754" width="13.85546875" style="438" customWidth="1"/>
    <col min="10755" max="10755" width="53" style="438" customWidth="1"/>
    <col min="10756" max="10756" width="10.140625" style="438" customWidth="1"/>
    <col min="10757" max="10758" width="11.140625" style="438" customWidth="1"/>
    <col min="10759" max="10759" width="9.42578125" style="438" customWidth="1"/>
    <col min="10760" max="10760" width="11.85546875" style="438" customWidth="1"/>
    <col min="10761" max="10761" width="10.5703125" style="438" customWidth="1"/>
    <col min="10762" max="10762" width="9.42578125" style="438" customWidth="1"/>
    <col min="10763" max="10764" width="10.85546875" style="438" customWidth="1"/>
    <col min="10765" max="10765" width="9.42578125" style="438" customWidth="1"/>
    <col min="10766" max="10766" width="13.140625" style="438" customWidth="1"/>
    <col min="10767" max="10767" width="11.140625" style="438" customWidth="1"/>
    <col min="10768" max="10768" width="9.42578125" style="438" customWidth="1"/>
    <col min="10769" max="10769" width="12.85546875" style="438" customWidth="1"/>
    <col min="10770" max="10770" width="12.140625" style="438" customWidth="1"/>
    <col min="10771" max="10771" width="9.42578125" style="438" customWidth="1"/>
    <col min="10772" max="10772" width="12" style="438" customWidth="1"/>
    <col min="10773" max="10773" width="12.140625" style="438" customWidth="1"/>
    <col min="10774" max="10774" width="15.42578125" style="438" customWidth="1"/>
    <col min="10775" max="11008" width="9.140625" style="438"/>
    <col min="11009" max="11009" width="4.42578125" style="438" customWidth="1"/>
    <col min="11010" max="11010" width="13.85546875" style="438" customWidth="1"/>
    <col min="11011" max="11011" width="53" style="438" customWidth="1"/>
    <col min="11012" max="11012" width="10.140625" style="438" customWidth="1"/>
    <col min="11013" max="11014" width="11.140625" style="438" customWidth="1"/>
    <col min="11015" max="11015" width="9.42578125" style="438" customWidth="1"/>
    <col min="11016" max="11016" width="11.85546875" style="438" customWidth="1"/>
    <col min="11017" max="11017" width="10.5703125" style="438" customWidth="1"/>
    <col min="11018" max="11018" width="9.42578125" style="438" customWidth="1"/>
    <col min="11019" max="11020" width="10.85546875" style="438" customWidth="1"/>
    <col min="11021" max="11021" width="9.42578125" style="438" customWidth="1"/>
    <col min="11022" max="11022" width="13.140625" style="438" customWidth="1"/>
    <col min="11023" max="11023" width="11.140625" style="438" customWidth="1"/>
    <col min="11024" max="11024" width="9.42578125" style="438" customWidth="1"/>
    <col min="11025" max="11025" width="12.85546875" style="438" customWidth="1"/>
    <col min="11026" max="11026" width="12.140625" style="438" customWidth="1"/>
    <col min="11027" max="11027" width="9.42578125" style="438" customWidth="1"/>
    <col min="11028" max="11028" width="12" style="438" customWidth="1"/>
    <col min="11029" max="11029" width="12.140625" style="438" customWidth="1"/>
    <col min="11030" max="11030" width="15.42578125" style="438" customWidth="1"/>
    <col min="11031" max="11264" width="9.140625" style="438"/>
    <col min="11265" max="11265" width="4.42578125" style="438" customWidth="1"/>
    <col min="11266" max="11266" width="13.85546875" style="438" customWidth="1"/>
    <col min="11267" max="11267" width="53" style="438" customWidth="1"/>
    <col min="11268" max="11268" width="10.140625" style="438" customWidth="1"/>
    <col min="11269" max="11270" width="11.140625" style="438" customWidth="1"/>
    <col min="11271" max="11271" width="9.42578125" style="438" customWidth="1"/>
    <col min="11272" max="11272" width="11.85546875" style="438" customWidth="1"/>
    <col min="11273" max="11273" width="10.5703125" style="438" customWidth="1"/>
    <col min="11274" max="11274" width="9.42578125" style="438" customWidth="1"/>
    <col min="11275" max="11276" width="10.85546875" style="438" customWidth="1"/>
    <col min="11277" max="11277" width="9.42578125" style="438" customWidth="1"/>
    <col min="11278" max="11278" width="13.140625" style="438" customWidth="1"/>
    <col min="11279" max="11279" width="11.140625" style="438" customWidth="1"/>
    <col min="11280" max="11280" width="9.42578125" style="438" customWidth="1"/>
    <col min="11281" max="11281" width="12.85546875" style="438" customWidth="1"/>
    <col min="11282" max="11282" width="12.140625" style="438" customWidth="1"/>
    <col min="11283" max="11283" width="9.42578125" style="438" customWidth="1"/>
    <col min="11284" max="11284" width="12" style="438" customWidth="1"/>
    <col min="11285" max="11285" width="12.140625" style="438" customWidth="1"/>
    <col min="11286" max="11286" width="15.42578125" style="438" customWidth="1"/>
    <col min="11287" max="11520" width="9.140625" style="438"/>
    <col min="11521" max="11521" width="4.42578125" style="438" customWidth="1"/>
    <col min="11522" max="11522" width="13.85546875" style="438" customWidth="1"/>
    <col min="11523" max="11523" width="53" style="438" customWidth="1"/>
    <col min="11524" max="11524" width="10.140625" style="438" customWidth="1"/>
    <col min="11525" max="11526" width="11.140625" style="438" customWidth="1"/>
    <col min="11527" max="11527" width="9.42578125" style="438" customWidth="1"/>
    <col min="11528" max="11528" width="11.85546875" style="438" customWidth="1"/>
    <col min="11529" max="11529" width="10.5703125" style="438" customWidth="1"/>
    <col min="11530" max="11530" width="9.42578125" style="438" customWidth="1"/>
    <col min="11531" max="11532" width="10.85546875" style="438" customWidth="1"/>
    <col min="11533" max="11533" width="9.42578125" style="438" customWidth="1"/>
    <col min="11534" max="11534" width="13.140625" style="438" customWidth="1"/>
    <col min="11535" max="11535" width="11.140625" style="438" customWidth="1"/>
    <col min="11536" max="11536" width="9.42578125" style="438" customWidth="1"/>
    <col min="11537" max="11537" width="12.85546875" style="438" customWidth="1"/>
    <col min="11538" max="11538" width="12.140625" style="438" customWidth="1"/>
    <col min="11539" max="11539" width="9.42578125" style="438" customWidth="1"/>
    <col min="11540" max="11540" width="12" style="438" customWidth="1"/>
    <col min="11541" max="11541" width="12.140625" style="438" customWidth="1"/>
    <col min="11542" max="11542" width="15.42578125" style="438" customWidth="1"/>
    <col min="11543" max="11776" width="9.140625" style="438"/>
    <col min="11777" max="11777" width="4.42578125" style="438" customWidth="1"/>
    <col min="11778" max="11778" width="13.85546875" style="438" customWidth="1"/>
    <col min="11779" max="11779" width="53" style="438" customWidth="1"/>
    <col min="11780" max="11780" width="10.140625" style="438" customWidth="1"/>
    <col min="11781" max="11782" width="11.140625" style="438" customWidth="1"/>
    <col min="11783" max="11783" width="9.42578125" style="438" customWidth="1"/>
    <col min="11784" max="11784" width="11.85546875" style="438" customWidth="1"/>
    <col min="11785" max="11785" width="10.5703125" style="438" customWidth="1"/>
    <col min="11786" max="11786" width="9.42578125" style="438" customWidth="1"/>
    <col min="11787" max="11788" width="10.85546875" style="438" customWidth="1"/>
    <col min="11789" max="11789" width="9.42578125" style="438" customWidth="1"/>
    <col min="11790" max="11790" width="13.140625" style="438" customWidth="1"/>
    <col min="11791" max="11791" width="11.140625" style="438" customWidth="1"/>
    <col min="11792" max="11792" width="9.42578125" style="438" customWidth="1"/>
    <col min="11793" max="11793" width="12.85546875" style="438" customWidth="1"/>
    <col min="11794" max="11794" width="12.140625" style="438" customWidth="1"/>
    <col min="11795" max="11795" width="9.42578125" style="438" customWidth="1"/>
    <col min="11796" max="11796" width="12" style="438" customWidth="1"/>
    <col min="11797" max="11797" width="12.140625" style="438" customWidth="1"/>
    <col min="11798" max="11798" width="15.42578125" style="438" customWidth="1"/>
    <col min="11799" max="12032" width="9.140625" style="438"/>
    <col min="12033" max="12033" width="4.42578125" style="438" customWidth="1"/>
    <col min="12034" max="12034" width="13.85546875" style="438" customWidth="1"/>
    <col min="12035" max="12035" width="53" style="438" customWidth="1"/>
    <col min="12036" max="12036" width="10.140625" style="438" customWidth="1"/>
    <col min="12037" max="12038" width="11.140625" style="438" customWidth="1"/>
    <col min="12039" max="12039" width="9.42578125" style="438" customWidth="1"/>
    <col min="12040" max="12040" width="11.85546875" style="438" customWidth="1"/>
    <col min="12041" max="12041" width="10.5703125" style="438" customWidth="1"/>
    <col min="12042" max="12042" width="9.42578125" style="438" customWidth="1"/>
    <col min="12043" max="12044" width="10.85546875" style="438" customWidth="1"/>
    <col min="12045" max="12045" width="9.42578125" style="438" customWidth="1"/>
    <col min="12046" max="12046" width="13.140625" style="438" customWidth="1"/>
    <col min="12047" max="12047" width="11.140625" style="438" customWidth="1"/>
    <col min="12048" max="12048" width="9.42578125" style="438" customWidth="1"/>
    <col min="12049" max="12049" width="12.85546875" style="438" customWidth="1"/>
    <col min="12050" max="12050" width="12.140625" style="438" customWidth="1"/>
    <col min="12051" max="12051" width="9.42578125" style="438" customWidth="1"/>
    <col min="12052" max="12052" width="12" style="438" customWidth="1"/>
    <col min="12053" max="12053" width="12.140625" style="438" customWidth="1"/>
    <col min="12054" max="12054" width="15.42578125" style="438" customWidth="1"/>
    <col min="12055" max="12288" width="9.140625" style="438"/>
    <col min="12289" max="12289" width="4.42578125" style="438" customWidth="1"/>
    <col min="12290" max="12290" width="13.85546875" style="438" customWidth="1"/>
    <col min="12291" max="12291" width="53" style="438" customWidth="1"/>
    <col min="12292" max="12292" width="10.140625" style="438" customWidth="1"/>
    <col min="12293" max="12294" width="11.140625" style="438" customWidth="1"/>
    <col min="12295" max="12295" width="9.42578125" style="438" customWidth="1"/>
    <col min="12296" max="12296" width="11.85546875" style="438" customWidth="1"/>
    <col min="12297" max="12297" width="10.5703125" style="438" customWidth="1"/>
    <col min="12298" max="12298" width="9.42578125" style="438" customWidth="1"/>
    <col min="12299" max="12300" width="10.85546875" style="438" customWidth="1"/>
    <col min="12301" max="12301" width="9.42578125" style="438" customWidth="1"/>
    <col min="12302" max="12302" width="13.140625" style="438" customWidth="1"/>
    <col min="12303" max="12303" width="11.140625" style="438" customWidth="1"/>
    <col min="12304" max="12304" width="9.42578125" style="438" customWidth="1"/>
    <col min="12305" max="12305" width="12.85546875" style="438" customWidth="1"/>
    <col min="12306" max="12306" width="12.140625" style="438" customWidth="1"/>
    <col min="12307" max="12307" width="9.42578125" style="438" customWidth="1"/>
    <col min="12308" max="12308" width="12" style="438" customWidth="1"/>
    <col min="12309" max="12309" width="12.140625" style="438" customWidth="1"/>
    <col min="12310" max="12310" width="15.42578125" style="438" customWidth="1"/>
    <col min="12311" max="12544" width="9.140625" style="438"/>
    <col min="12545" max="12545" width="4.42578125" style="438" customWidth="1"/>
    <col min="12546" max="12546" width="13.85546875" style="438" customWidth="1"/>
    <col min="12547" max="12547" width="53" style="438" customWidth="1"/>
    <col min="12548" max="12548" width="10.140625" style="438" customWidth="1"/>
    <col min="12549" max="12550" width="11.140625" style="438" customWidth="1"/>
    <col min="12551" max="12551" width="9.42578125" style="438" customWidth="1"/>
    <col min="12552" max="12552" width="11.85546875" style="438" customWidth="1"/>
    <col min="12553" max="12553" width="10.5703125" style="438" customWidth="1"/>
    <col min="12554" max="12554" width="9.42578125" style="438" customWidth="1"/>
    <col min="12555" max="12556" width="10.85546875" style="438" customWidth="1"/>
    <col min="12557" max="12557" width="9.42578125" style="438" customWidth="1"/>
    <col min="12558" max="12558" width="13.140625" style="438" customWidth="1"/>
    <col min="12559" max="12559" width="11.140625" style="438" customWidth="1"/>
    <col min="12560" max="12560" width="9.42578125" style="438" customWidth="1"/>
    <col min="12561" max="12561" width="12.85546875" style="438" customWidth="1"/>
    <col min="12562" max="12562" width="12.140625" style="438" customWidth="1"/>
    <col min="12563" max="12563" width="9.42578125" style="438" customWidth="1"/>
    <col min="12564" max="12564" width="12" style="438" customWidth="1"/>
    <col min="12565" max="12565" width="12.140625" style="438" customWidth="1"/>
    <col min="12566" max="12566" width="15.42578125" style="438" customWidth="1"/>
    <col min="12567" max="12800" width="9.140625" style="438"/>
    <col min="12801" max="12801" width="4.42578125" style="438" customWidth="1"/>
    <col min="12802" max="12802" width="13.85546875" style="438" customWidth="1"/>
    <col min="12803" max="12803" width="53" style="438" customWidth="1"/>
    <col min="12804" max="12804" width="10.140625" style="438" customWidth="1"/>
    <col min="12805" max="12806" width="11.140625" style="438" customWidth="1"/>
    <col min="12807" max="12807" width="9.42578125" style="438" customWidth="1"/>
    <col min="12808" max="12808" width="11.85546875" style="438" customWidth="1"/>
    <col min="12809" max="12809" width="10.5703125" style="438" customWidth="1"/>
    <col min="12810" max="12810" width="9.42578125" style="438" customWidth="1"/>
    <col min="12811" max="12812" width="10.85546875" style="438" customWidth="1"/>
    <col min="12813" max="12813" width="9.42578125" style="438" customWidth="1"/>
    <col min="12814" max="12814" width="13.140625" style="438" customWidth="1"/>
    <col min="12815" max="12815" width="11.140625" style="438" customWidth="1"/>
    <col min="12816" max="12816" width="9.42578125" style="438" customWidth="1"/>
    <col min="12817" max="12817" width="12.85546875" style="438" customWidth="1"/>
    <col min="12818" max="12818" width="12.140625" style="438" customWidth="1"/>
    <col min="12819" max="12819" width="9.42578125" style="438" customWidth="1"/>
    <col min="12820" max="12820" width="12" style="438" customWidth="1"/>
    <col min="12821" max="12821" width="12.140625" style="438" customWidth="1"/>
    <col min="12822" max="12822" width="15.42578125" style="438" customWidth="1"/>
    <col min="12823" max="13056" width="9.140625" style="438"/>
    <col min="13057" max="13057" width="4.42578125" style="438" customWidth="1"/>
    <col min="13058" max="13058" width="13.85546875" style="438" customWidth="1"/>
    <col min="13059" max="13059" width="53" style="438" customWidth="1"/>
    <col min="13060" max="13060" width="10.140625" style="438" customWidth="1"/>
    <col min="13061" max="13062" width="11.140625" style="438" customWidth="1"/>
    <col min="13063" max="13063" width="9.42578125" style="438" customWidth="1"/>
    <col min="13064" max="13064" width="11.85546875" style="438" customWidth="1"/>
    <col min="13065" max="13065" width="10.5703125" style="438" customWidth="1"/>
    <col min="13066" max="13066" width="9.42578125" style="438" customWidth="1"/>
    <col min="13067" max="13068" width="10.85546875" style="438" customWidth="1"/>
    <col min="13069" max="13069" width="9.42578125" style="438" customWidth="1"/>
    <col min="13070" max="13070" width="13.140625" style="438" customWidth="1"/>
    <col min="13071" max="13071" width="11.140625" style="438" customWidth="1"/>
    <col min="13072" max="13072" width="9.42578125" style="438" customWidth="1"/>
    <col min="13073" max="13073" width="12.85546875" style="438" customWidth="1"/>
    <col min="13074" max="13074" width="12.140625" style="438" customWidth="1"/>
    <col min="13075" max="13075" width="9.42578125" style="438" customWidth="1"/>
    <col min="13076" max="13076" width="12" style="438" customWidth="1"/>
    <col min="13077" max="13077" width="12.140625" style="438" customWidth="1"/>
    <col min="13078" max="13078" width="15.42578125" style="438" customWidth="1"/>
    <col min="13079" max="13312" width="9.140625" style="438"/>
    <col min="13313" max="13313" width="4.42578125" style="438" customWidth="1"/>
    <col min="13314" max="13314" width="13.85546875" style="438" customWidth="1"/>
    <col min="13315" max="13315" width="53" style="438" customWidth="1"/>
    <col min="13316" max="13316" width="10.140625" style="438" customWidth="1"/>
    <col min="13317" max="13318" width="11.140625" style="438" customWidth="1"/>
    <col min="13319" max="13319" width="9.42578125" style="438" customWidth="1"/>
    <col min="13320" max="13320" width="11.85546875" style="438" customWidth="1"/>
    <col min="13321" max="13321" width="10.5703125" style="438" customWidth="1"/>
    <col min="13322" max="13322" width="9.42578125" style="438" customWidth="1"/>
    <col min="13323" max="13324" width="10.85546875" style="438" customWidth="1"/>
    <col min="13325" max="13325" width="9.42578125" style="438" customWidth="1"/>
    <col min="13326" max="13326" width="13.140625" style="438" customWidth="1"/>
    <col min="13327" max="13327" width="11.140625" style="438" customWidth="1"/>
    <col min="13328" max="13328" width="9.42578125" style="438" customWidth="1"/>
    <col min="13329" max="13329" width="12.85546875" style="438" customWidth="1"/>
    <col min="13330" max="13330" width="12.140625" style="438" customWidth="1"/>
    <col min="13331" max="13331" width="9.42578125" style="438" customWidth="1"/>
    <col min="13332" max="13332" width="12" style="438" customWidth="1"/>
    <col min="13333" max="13333" width="12.140625" style="438" customWidth="1"/>
    <col min="13334" max="13334" width="15.42578125" style="438" customWidth="1"/>
    <col min="13335" max="13568" width="9.140625" style="438"/>
    <col min="13569" max="13569" width="4.42578125" style="438" customWidth="1"/>
    <col min="13570" max="13570" width="13.85546875" style="438" customWidth="1"/>
    <col min="13571" max="13571" width="53" style="438" customWidth="1"/>
    <col min="13572" max="13572" width="10.140625" style="438" customWidth="1"/>
    <col min="13573" max="13574" width="11.140625" style="438" customWidth="1"/>
    <col min="13575" max="13575" width="9.42578125" style="438" customWidth="1"/>
    <col min="13576" max="13576" width="11.85546875" style="438" customWidth="1"/>
    <col min="13577" max="13577" width="10.5703125" style="438" customWidth="1"/>
    <col min="13578" max="13578" width="9.42578125" style="438" customWidth="1"/>
    <col min="13579" max="13580" width="10.85546875" style="438" customWidth="1"/>
    <col min="13581" max="13581" width="9.42578125" style="438" customWidth="1"/>
    <col min="13582" max="13582" width="13.140625" style="438" customWidth="1"/>
    <col min="13583" max="13583" width="11.140625" style="438" customWidth="1"/>
    <col min="13584" max="13584" width="9.42578125" style="438" customWidth="1"/>
    <col min="13585" max="13585" width="12.85546875" style="438" customWidth="1"/>
    <col min="13586" max="13586" width="12.140625" style="438" customWidth="1"/>
    <col min="13587" max="13587" width="9.42578125" style="438" customWidth="1"/>
    <col min="13588" max="13588" width="12" style="438" customWidth="1"/>
    <col min="13589" max="13589" width="12.140625" style="438" customWidth="1"/>
    <col min="13590" max="13590" width="15.42578125" style="438" customWidth="1"/>
    <col min="13591" max="13824" width="9.140625" style="438"/>
    <col min="13825" max="13825" width="4.42578125" style="438" customWidth="1"/>
    <col min="13826" max="13826" width="13.85546875" style="438" customWidth="1"/>
    <col min="13827" max="13827" width="53" style="438" customWidth="1"/>
    <col min="13828" max="13828" width="10.140625" style="438" customWidth="1"/>
    <col min="13829" max="13830" width="11.140625" style="438" customWidth="1"/>
    <col min="13831" max="13831" width="9.42578125" style="438" customWidth="1"/>
    <col min="13832" max="13832" width="11.85546875" style="438" customWidth="1"/>
    <col min="13833" max="13833" width="10.5703125" style="438" customWidth="1"/>
    <col min="13834" max="13834" width="9.42578125" style="438" customWidth="1"/>
    <col min="13835" max="13836" width="10.85546875" style="438" customWidth="1"/>
    <col min="13837" max="13837" width="9.42578125" style="438" customWidth="1"/>
    <col min="13838" max="13838" width="13.140625" style="438" customWidth="1"/>
    <col min="13839" max="13839" width="11.140625" style="438" customWidth="1"/>
    <col min="13840" max="13840" width="9.42578125" style="438" customWidth="1"/>
    <col min="13841" max="13841" width="12.85546875" style="438" customWidth="1"/>
    <col min="13842" max="13842" width="12.140625" style="438" customWidth="1"/>
    <col min="13843" max="13843" width="9.42578125" style="438" customWidth="1"/>
    <col min="13844" max="13844" width="12" style="438" customWidth="1"/>
    <col min="13845" max="13845" width="12.140625" style="438" customWidth="1"/>
    <col min="13846" max="13846" width="15.42578125" style="438" customWidth="1"/>
    <col min="13847" max="14080" width="9.140625" style="438"/>
    <col min="14081" max="14081" width="4.42578125" style="438" customWidth="1"/>
    <col min="14082" max="14082" width="13.85546875" style="438" customWidth="1"/>
    <col min="14083" max="14083" width="53" style="438" customWidth="1"/>
    <col min="14084" max="14084" width="10.140625" style="438" customWidth="1"/>
    <col min="14085" max="14086" width="11.140625" style="438" customWidth="1"/>
    <col min="14087" max="14087" width="9.42578125" style="438" customWidth="1"/>
    <col min="14088" max="14088" width="11.85546875" style="438" customWidth="1"/>
    <col min="14089" max="14089" width="10.5703125" style="438" customWidth="1"/>
    <col min="14090" max="14090" width="9.42578125" style="438" customWidth="1"/>
    <col min="14091" max="14092" width="10.85546875" style="438" customWidth="1"/>
    <col min="14093" max="14093" width="9.42578125" style="438" customWidth="1"/>
    <col min="14094" max="14094" width="13.140625" style="438" customWidth="1"/>
    <col min="14095" max="14095" width="11.140625" style="438" customWidth="1"/>
    <col min="14096" max="14096" width="9.42578125" style="438" customWidth="1"/>
    <col min="14097" max="14097" width="12.85546875" style="438" customWidth="1"/>
    <col min="14098" max="14098" width="12.140625" style="438" customWidth="1"/>
    <col min="14099" max="14099" width="9.42578125" style="438" customWidth="1"/>
    <col min="14100" max="14100" width="12" style="438" customWidth="1"/>
    <col min="14101" max="14101" width="12.140625" style="438" customWidth="1"/>
    <col min="14102" max="14102" width="15.42578125" style="438" customWidth="1"/>
    <col min="14103" max="14336" width="9.140625" style="438"/>
    <col min="14337" max="14337" width="4.42578125" style="438" customWidth="1"/>
    <col min="14338" max="14338" width="13.85546875" style="438" customWidth="1"/>
    <col min="14339" max="14339" width="53" style="438" customWidth="1"/>
    <col min="14340" max="14340" width="10.140625" style="438" customWidth="1"/>
    <col min="14341" max="14342" width="11.140625" style="438" customWidth="1"/>
    <col min="14343" max="14343" width="9.42578125" style="438" customWidth="1"/>
    <col min="14344" max="14344" width="11.85546875" style="438" customWidth="1"/>
    <col min="14345" max="14345" width="10.5703125" style="438" customWidth="1"/>
    <col min="14346" max="14346" width="9.42578125" style="438" customWidth="1"/>
    <col min="14347" max="14348" width="10.85546875" style="438" customWidth="1"/>
    <col min="14349" max="14349" width="9.42578125" style="438" customWidth="1"/>
    <col min="14350" max="14350" width="13.140625" style="438" customWidth="1"/>
    <col min="14351" max="14351" width="11.140625" style="438" customWidth="1"/>
    <col min="14352" max="14352" width="9.42578125" style="438" customWidth="1"/>
    <col min="14353" max="14353" width="12.85546875" style="438" customWidth="1"/>
    <col min="14354" max="14354" width="12.140625" style="438" customWidth="1"/>
    <col min="14355" max="14355" width="9.42578125" style="438" customWidth="1"/>
    <col min="14356" max="14356" width="12" style="438" customWidth="1"/>
    <col min="14357" max="14357" width="12.140625" style="438" customWidth="1"/>
    <col min="14358" max="14358" width="15.42578125" style="438" customWidth="1"/>
    <col min="14359" max="14592" width="9.140625" style="438"/>
    <col min="14593" max="14593" width="4.42578125" style="438" customWidth="1"/>
    <col min="14594" max="14594" width="13.85546875" style="438" customWidth="1"/>
    <col min="14595" max="14595" width="53" style="438" customWidth="1"/>
    <col min="14596" max="14596" width="10.140625" style="438" customWidth="1"/>
    <col min="14597" max="14598" width="11.140625" style="438" customWidth="1"/>
    <col min="14599" max="14599" width="9.42578125" style="438" customWidth="1"/>
    <col min="14600" max="14600" width="11.85546875" style="438" customWidth="1"/>
    <col min="14601" max="14601" width="10.5703125" style="438" customWidth="1"/>
    <col min="14602" max="14602" width="9.42578125" style="438" customWidth="1"/>
    <col min="14603" max="14604" width="10.85546875" style="438" customWidth="1"/>
    <col min="14605" max="14605" width="9.42578125" style="438" customWidth="1"/>
    <col min="14606" max="14606" width="13.140625" style="438" customWidth="1"/>
    <col min="14607" max="14607" width="11.140625" style="438" customWidth="1"/>
    <col min="14608" max="14608" width="9.42578125" style="438" customWidth="1"/>
    <col min="14609" max="14609" width="12.85546875" style="438" customWidth="1"/>
    <col min="14610" max="14610" width="12.140625" style="438" customWidth="1"/>
    <col min="14611" max="14611" width="9.42578125" style="438" customWidth="1"/>
    <col min="14612" max="14612" width="12" style="438" customWidth="1"/>
    <col min="14613" max="14613" width="12.140625" style="438" customWidth="1"/>
    <col min="14614" max="14614" width="15.42578125" style="438" customWidth="1"/>
    <col min="14615" max="14848" width="9.140625" style="438"/>
    <col min="14849" max="14849" width="4.42578125" style="438" customWidth="1"/>
    <col min="14850" max="14850" width="13.85546875" style="438" customWidth="1"/>
    <col min="14851" max="14851" width="53" style="438" customWidth="1"/>
    <col min="14852" max="14852" width="10.140625" style="438" customWidth="1"/>
    <col min="14853" max="14854" width="11.140625" style="438" customWidth="1"/>
    <col min="14855" max="14855" width="9.42578125" style="438" customWidth="1"/>
    <col min="14856" max="14856" width="11.85546875" style="438" customWidth="1"/>
    <col min="14857" max="14857" width="10.5703125" style="438" customWidth="1"/>
    <col min="14858" max="14858" width="9.42578125" style="438" customWidth="1"/>
    <col min="14859" max="14860" width="10.85546875" style="438" customWidth="1"/>
    <col min="14861" max="14861" width="9.42578125" style="438" customWidth="1"/>
    <col min="14862" max="14862" width="13.140625" style="438" customWidth="1"/>
    <col min="14863" max="14863" width="11.140625" style="438" customWidth="1"/>
    <col min="14864" max="14864" width="9.42578125" style="438" customWidth="1"/>
    <col min="14865" max="14865" width="12.85546875" style="438" customWidth="1"/>
    <col min="14866" max="14866" width="12.140625" style="438" customWidth="1"/>
    <col min="14867" max="14867" width="9.42578125" style="438" customWidth="1"/>
    <col min="14868" max="14868" width="12" style="438" customWidth="1"/>
    <col min="14869" max="14869" width="12.140625" style="438" customWidth="1"/>
    <col min="14870" max="14870" width="15.42578125" style="438" customWidth="1"/>
    <col min="14871" max="15104" width="9.140625" style="438"/>
    <col min="15105" max="15105" width="4.42578125" style="438" customWidth="1"/>
    <col min="15106" max="15106" width="13.85546875" style="438" customWidth="1"/>
    <col min="15107" max="15107" width="53" style="438" customWidth="1"/>
    <col min="15108" max="15108" width="10.140625" style="438" customWidth="1"/>
    <col min="15109" max="15110" width="11.140625" style="438" customWidth="1"/>
    <col min="15111" max="15111" width="9.42578125" style="438" customWidth="1"/>
    <col min="15112" max="15112" width="11.85546875" style="438" customWidth="1"/>
    <col min="15113" max="15113" width="10.5703125" style="438" customWidth="1"/>
    <col min="15114" max="15114" width="9.42578125" style="438" customWidth="1"/>
    <col min="15115" max="15116" width="10.85546875" style="438" customWidth="1"/>
    <col min="15117" max="15117" width="9.42578125" style="438" customWidth="1"/>
    <col min="15118" max="15118" width="13.140625" style="438" customWidth="1"/>
    <col min="15119" max="15119" width="11.140625" style="438" customWidth="1"/>
    <col min="15120" max="15120" width="9.42578125" style="438" customWidth="1"/>
    <col min="15121" max="15121" width="12.85546875" style="438" customWidth="1"/>
    <col min="15122" max="15122" width="12.140625" style="438" customWidth="1"/>
    <col min="15123" max="15123" width="9.42578125" style="438" customWidth="1"/>
    <col min="15124" max="15124" width="12" style="438" customWidth="1"/>
    <col min="15125" max="15125" width="12.140625" style="438" customWidth="1"/>
    <col min="15126" max="15126" width="15.42578125" style="438" customWidth="1"/>
    <col min="15127" max="15360" width="9.140625" style="438"/>
    <col min="15361" max="15361" width="4.42578125" style="438" customWidth="1"/>
    <col min="15362" max="15362" width="13.85546875" style="438" customWidth="1"/>
    <col min="15363" max="15363" width="53" style="438" customWidth="1"/>
    <col min="15364" max="15364" width="10.140625" style="438" customWidth="1"/>
    <col min="15365" max="15366" width="11.140625" style="438" customWidth="1"/>
    <col min="15367" max="15367" width="9.42578125" style="438" customWidth="1"/>
    <col min="15368" max="15368" width="11.85546875" style="438" customWidth="1"/>
    <col min="15369" max="15369" width="10.5703125" style="438" customWidth="1"/>
    <col min="15370" max="15370" width="9.42578125" style="438" customWidth="1"/>
    <col min="15371" max="15372" width="10.85546875" style="438" customWidth="1"/>
    <col min="15373" max="15373" width="9.42578125" style="438" customWidth="1"/>
    <col min="15374" max="15374" width="13.140625" style="438" customWidth="1"/>
    <col min="15375" max="15375" width="11.140625" style="438" customWidth="1"/>
    <col min="15376" max="15376" width="9.42578125" style="438" customWidth="1"/>
    <col min="15377" max="15377" width="12.85546875" style="438" customWidth="1"/>
    <col min="15378" max="15378" width="12.140625" style="438" customWidth="1"/>
    <col min="15379" max="15379" width="9.42578125" style="438" customWidth="1"/>
    <col min="15380" max="15380" width="12" style="438" customWidth="1"/>
    <col min="15381" max="15381" width="12.140625" style="438" customWidth="1"/>
    <col min="15382" max="15382" width="15.42578125" style="438" customWidth="1"/>
    <col min="15383" max="15616" width="9.140625" style="438"/>
    <col min="15617" max="15617" width="4.42578125" style="438" customWidth="1"/>
    <col min="15618" max="15618" width="13.85546875" style="438" customWidth="1"/>
    <col min="15619" max="15619" width="53" style="438" customWidth="1"/>
    <col min="15620" max="15620" width="10.140625" style="438" customWidth="1"/>
    <col min="15621" max="15622" width="11.140625" style="438" customWidth="1"/>
    <col min="15623" max="15623" width="9.42578125" style="438" customWidth="1"/>
    <col min="15624" max="15624" width="11.85546875" style="438" customWidth="1"/>
    <col min="15625" max="15625" width="10.5703125" style="438" customWidth="1"/>
    <col min="15626" max="15626" width="9.42578125" style="438" customWidth="1"/>
    <col min="15627" max="15628" width="10.85546875" style="438" customWidth="1"/>
    <col min="15629" max="15629" width="9.42578125" style="438" customWidth="1"/>
    <col min="15630" max="15630" width="13.140625" style="438" customWidth="1"/>
    <col min="15631" max="15631" width="11.140625" style="438" customWidth="1"/>
    <col min="15632" max="15632" width="9.42578125" style="438" customWidth="1"/>
    <col min="15633" max="15633" width="12.85546875" style="438" customWidth="1"/>
    <col min="15634" max="15634" width="12.140625" style="438" customWidth="1"/>
    <col min="15635" max="15635" width="9.42578125" style="438" customWidth="1"/>
    <col min="15636" max="15636" width="12" style="438" customWidth="1"/>
    <col min="15637" max="15637" width="12.140625" style="438" customWidth="1"/>
    <col min="15638" max="15638" width="15.42578125" style="438" customWidth="1"/>
    <col min="15639" max="15872" width="9.140625" style="438"/>
    <col min="15873" max="15873" width="4.42578125" style="438" customWidth="1"/>
    <col min="15874" max="15874" width="13.85546875" style="438" customWidth="1"/>
    <col min="15875" max="15875" width="53" style="438" customWidth="1"/>
    <col min="15876" max="15876" width="10.140625" style="438" customWidth="1"/>
    <col min="15877" max="15878" width="11.140625" style="438" customWidth="1"/>
    <col min="15879" max="15879" width="9.42578125" style="438" customWidth="1"/>
    <col min="15880" max="15880" width="11.85546875" style="438" customWidth="1"/>
    <col min="15881" max="15881" width="10.5703125" style="438" customWidth="1"/>
    <col min="15882" max="15882" width="9.42578125" style="438" customWidth="1"/>
    <col min="15883" max="15884" width="10.85546875" style="438" customWidth="1"/>
    <col min="15885" max="15885" width="9.42578125" style="438" customWidth="1"/>
    <col min="15886" max="15886" width="13.140625" style="438" customWidth="1"/>
    <col min="15887" max="15887" width="11.140625" style="438" customWidth="1"/>
    <col min="15888" max="15888" width="9.42578125" style="438" customWidth="1"/>
    <col min="15889" max="15889" width="12.85546875" style="438" customWidth="1"/>
    <col min="15890" max="15890" width="12.140625" style="438" customWidth="1"/>
    <col min="15891" max="15891" width="9.42578125" style="438" customWidth="1"/>
    <col min="15892" max="15892" width="12" style="438" customWidth="1"/>
    <col min="15893" max="15893" width="12.140625" style="438" customWidth="1"/>
    <col min="15894" max="15894" width="15.42578125" style="438" customWidth="1"/>
    <col min="15895" max="16128" width="9.140625" style="438"/>
    <col min="16129" max="16129" width="4.42578125" style="438" customWidth="1"/>
    <col min="16130" max="16130" width="13.85546875" style="438" customWidth="1"/>
    <col min="16131" max="16131" width="53" style="438" customWidth="1"/>
    <col min="16132" max="16132" width="10.140625" style="438" customWidth="1"/>
    <col min="16133" max="16134" width="11.140625" style="438" customWidth="1"/>
    <col min="16135" max="16135" width="9.42578125" style="438" customWidth="1"/>
    <col min="16136" max="16136" width="11.85546875" style="438" customWidth="1"/>
    <col min="16137" max="16137" width="10.5703125" style="438" customWidth="1"/>
    <col min="16138" max="16138" width="9.42578125" style="438" customWidth="1"/>
    <col min="16139" max="16140" width="10.85546875" style="438" customWidth="1"/>
    <col min="16141" max="16141" width="9.42578125" style="438" customWidth="1"/>
    <col min="16142" max="16142" width="13.140625" style="438" customWidth="1"/>
    <col min="16143" max="16143" width="11.140625" style="438" customWidth="1"/>
    <col min="16144" max="16144" width="9.42578125" style="438" customWidth="1"/>
    <col min="16145" max="16145" width="12.85546875" style="438" customWidth="1"/>
    <col min="16146" max="16146" width="12.140625" style="438" customWidth="1"/>
    <col min="16147" max="16147" width="9.42578125" style="438" customWidth="1"/>
    <col min="16148" max="16148" width="12" style="438" customWidth="1"/>
    <col min="16149" max="16149" width="12.140625" style="438" customWidth="1"/>
    <col min="16150" max="16150" width="15.42578125" style="438" customWidth="1"/>
    <col min="16151" max="16384" width="9.140625" style="438"/>
  </cols>
  <sheetData>
    <row r="1" spans="1:21" ht="18.75" customHeight="1">
      <c r="B1" s="5731" t="s">
        <v>153</v>
      </c>
      <c r="C1" s="5731"/>
      <c r="D1" s="5731"/>
      <c r="E1" s="5731"/>
      <c r="F1" s="5731"/>
      <c r="G1" s="5731"/>
      <c r="H1" s="5731"/>
      <c r="I1" s="5731"/>
      <c r="J1" s="5731"/>
      <c r="K1" s="5731"/>
      <c r="L1" s="5731"/>
      <c r="M1" s="5731"/>
      <c r="N1" s="5731"/>
      <c r="O1" s="5731"/>
      <c r="P1" s="5731"/>
      <c r="Q1" s="5731"/>
      <c r="R1" s="5731"/>
      <c r="S1" s="5731"/>
      <c r="T1" s="5731"/>
      <c r="U1" s="5731"/>
    </row>
    <row r="2" spans="1:21"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</row>
    <row r="3" spans="1:21" ht="18.75" customHeight="1">
      <c r="B3" s="5732" t="s">
        <v>107</v>
      </c>
      <c r="C3" s="5732"/>
      <c r="D3" s="5732"/>
      <c r="E3" s="5732"/>
      <c r="F3" s="5732"/>
      <c r="G3" s="5731" t="s">
        <v>379</v>
      </c>
      <c r="H3" s="5731"/>
      <c r="I3" s="5733" t="s">
        <v>108</v>
      </c>
      <c r="J3" s="5733"/>
      <c r="K3" s="5733"/>
      <c r="L3" s="5733"/>
      <c r="M3" s="5733"/>
      <c r="N3" s="5733"/>
      <c r="O3" s="5733"/>
      <c r="P3" s="5733"/>
      <c r="Q3" s="5733"/>
      <c r="R3" s="5733"/>
      <c r="S3" s="5733"/>
      <c r="T3" s="5733"/>
      <c r="U3" s="5733"/>
    </row>
    <row r="5" spans="1:21" ht="12.75" customHeight="1">
      <c r="B5" s="5762" t="s">
        <v>1</v>
      </c>
      <c r="C5" s="5763"/>
      <c r="D5" s="5768" t="s">
        <v>2</v>
      </c>
      <c r="E5" s="5769"/>
      <c r="F5" s="5769"/>
      <c r="G5" s="5772" t="s">
        <v>3</v>
      </c>
      <c r="H5" s="5772"/>
      <c r="I5" s="5772"/>
      <c r="J5" s="5769" t="s">
        <v>4</v>
      </c>
      <c r="K5" s="5769"/>
      <c r="L5" s="5769"/>
      <c r="M5" s="5773" t="s">
        <v>5</v>
      </c>
      <c r="N5" s="5773"/>
      <c r="O5" s="5773"/>
      <c r="P5" s="5774">
        <v>5</v>
      </c>
      <c r="Q5" s="5774"/>
      <c r="R5" s="5775"/>
      <c r="S5" s="5778" t="s">
        <v>22</v>
      </c>
      <c r="T5" s="5779"/>
      <c r="U5" s="5780"/>
    </row>
    <row r="6" spans="1:21">
      <c r="B6" s="5764"/>
      <c r="C6" s="5765"/>
      <c r="D6" s="5770"/>
      <c r="E6" s="5771"/>
      <c r="F6" s="5771"/>
      <c r="G6" s="5770"/>
      <c r="H6" s="5770"/>
      <c r="I6" s="5770"/>
      <c r="J6" s="5771"/>
      <c r="K6" s="5771"/>
      <c r="L6" s="5771"/>
      <c r="M6" s="5771"/>
      <c r="N6" s="5771"/>
      <c r="O6" s="5771"/>
      <c r="P6" s="5776"/>
      <c r="Q6" s="5776"/>
      <c r="R6" s="5777"/>
      <c r="S6" s="5781"/>
      <c r="T6" s="5782"/>
      <c r="U6" s="5783"/>
    </row>
    <row r="7" spans="1:21" ht="54" customHeight="1">
      <c r="B7" s="5766"/>
      <c r="C7" s="5767"/>
      <c r="D7" s="2801" t="s">
        <v>7</v>
      </c>
      <c r="E7" s="2802" t="s">
        <v>8</v>
      </c>
      <c r="F7" s="2803" t="s">
        <v>9</v>
      </c>
      <c r="G7" s="2804" t="s">
        <v>7</v>
      </c>
      <c r="H7" s="2805" t="s">
        <v>8</v>
      </c>
      <c r="I7" s="2803" t="s">
        <v>9</v>
      </c>
      <c r="J7" s="2804" t="s">
        <v>7</v>
      </c>
      <c r="K7" s="2805" t="s">
        <v>8</v>
      </c>
      <c r="L7" s="2803" t="s">
        <v>9</v>
      </c>
      <c r="M7" s="2804" t="s">
        <v>7</v>
      </c>
      <c r="N7" s="2805" t="s">
        <v>8</v>
      </c>
      <c r="O7" s="2803" t="s">
        <v>9</v>
      </c>
      <c r="P7" s="2804" t="s">
        <v>7</v>
      </c>
      <c r="Q7" s="2805" t="s">
        <v>8</v>
      </c>
      <c r="R7" s="2803" t="s">
        <v>9</v>
      </c>
      <c r="S7" s="2804" t="s">
        <v>7</v>
      </c>
      <c r="T7" s="2805" t="s">
        <v>8</v>
      </c>
      <c r="U7" s="2803" t="s">
        <v>9</v>
      </c>
    </row>
    <row r="8" spans="1:21" ht="20.25" customHeight="1">
      <c r="B8" s="5760" t="s">
        <v>10</v>
      </c>
      <c r="C8" s="5761"/>
      <c r="D8" s="2718">
        <f t="shared" ref="D8:U8" si="0">SUM(D9:D22)</f>
        <v>131</v>
      </c>
      <c r="E8" s="2719">
        <f t="shared" si="0"/>
        <v>2</v>
      </c>
      <c r="F8" s="2720">
        <f t="shared" si="0"/>
        <v>133</v>
      </c>
      <c r="G8" s="2721">
        <f t="shared" si="0"/>
        <v>155</v>
      </c>
      <c r="H8" s="2719">
        <f t="shared" si="0"/>
        <v>4</v>
      </c>
      <c r="I8" s="2720">
        <f t="shared" si="0"/>
        <v>159</v>
      </c>
      <c r="J8" s="2721">
        <f t="shared" si="0"/>
        <v>185</v>
      </c>
      <c r="K8" s="2719">
        <f t="shared" si="0"/>
        <v>1</v>
      </c>
      <c r="L8" s="2720">
        <f t="shared" si="0"/>
        <v>186</v>
      </c>
      <c r="M8" s="2721">
        <f t="shared" si="0"/>
        <v>208</v>
      </c>
      <c r="N8" s="2719">
        <f t="shared" si="0"/>
        <v>3</v>
      </c>
      <c r="O8" s="2720">
        <f t="shared" si="0"/>
        <v>211</v>
      </c>
      <c r="P8" s="2722">
        <f t="shared" si="0"/>
        <v>5</v>
      </c>
      <c r="Q8" s="2723">
        <f t="shared" si="0"/>
        <v>0</v>
      </c>
      <c r="R8" s="2724">
        <f t="shared" si="0"/>
        <v>5</v>
      </c>
      <c r="S8" s="2721">
        <f t="shared" si="0"/>
        <v>684</v>
      </c>
      <c r="T8" s="2719">
        <f t="shared" si="0"/>
        <v>10</v>
      </c>
      <c r="U8" s="2720">
        <f t="shared" si="0"/>
        <v>694</v>
      </c>
    </row>
    <row r="9" spans="1:21" s="384" customFormat="1" ht="22.5" customHeight="1">
      <c r="A9" s="391"/>
      <c r="B9" s="2725" t="s">
        <v>111</v>
      </c>
      <c r="C9" s="2726" t="s">
        <v>112</v>
      </c>
      <c r="D9" s="2727">
        <v>25</v>
      </c>
      <c r="E9" s="2728">
        <v>0</v>
      </c>
      <c r="F9" s="2729">
        <v>25</v>
      </c>
      <c r="G9" s="2730">
        <v>20</v>
      </c>
      <c r="H9" s="2728">
        <v>0</v>
      </c>
      <c r="I9" s="2729">
        <v>20</v>
      </c>
      <c r="J9" s="2730">
        <v>18</v>
      </c>
      <c r="K9" s="2728">
        <v>0</v>
      </c>
      <c r="L9" s="2729">
        <v>18</v>
      </c>
      <c r="M9" s="2730">
        <v>16</v>
      </c>
      <c r="N9" s="2728">
        <v>0</v>
      </c>
      <c r="O9" s="2729">
        <v>16</v>
      </c>
      <c r="P9" s="2730">
        <v>0</v>
      </c>
      <c r="Q9" s="2728">
        <v>0</v>
      </c>
      <c r="R9" s="2729">
        <v>0</v>
      </c>
      <c r="S9" s="2730">
        <v>79</v>
      </c>
      <c r="T9" s="2728">
        <v>0</v>
      </c>
      <c r="U9" s="2729">
        <v>79</v>
      </c>
    </row>
    <row r="10" spans="1:21" s="384" customFormat="1" ht="22.5" customHeight="1">
      <c r="A10" s="391"/>
      <c r="B10" s="2731" t="s">
        <v>113</v>
      </c>
      <c r="C10" s="2732" t="s">
        <v>114</v>
      </c>
      <c r="D10" s="2733">
        <v>0</v>
      </c>
      <c r="E10" s="2734">
        <v>0</v>
      </c>
      <c r="F10" s="2735">
        <v>0</v>
      </c>
      <c r="G10" s="2736">
        <v>0</v>
      </c>
      <c r="H10" s="2734">
        <v>0</v>
      </c>
      <c r="I10" s="2735">
        <v>0</v>
      </c>
      <c r="J10" s="2736">
        <v>0</v>
      </c>
      <c r="K10" s="2734">
        <v>0</v>
      </c>
      <c r="L10" s="2735">
        <v>0</v>
      </c>
      <c r="M10" s="2736">
        <v>6</v>
      </c>
      <c r="N10" s="2734">
        <v>0</v>
      </c>
      <c r="O10" s="2735">
        <v>6</v>
      </c>
      <c r="P10" s="2736">
        <v>0</v>
      </c>
      <c r="Q10" s="2734">
        <v>0</v>
      </c>
      <c r="R10" s="2735">
        <v>0</v>
      </c>
      <c r="S10" s="2736">
        <v>6</v>
      </c>
      <c r="T10" s="2734">
        <v>0</v>
      </c>
      <c r="U10" s="2735">
        <v>6</v>
      </c>
    </row>
    <row r="11" spans="1:21" s="386" customFormat="1">
      <c r="A11" s="393"/>
      <c r="B11" s="2731" t="s">
        <v>115</v>
      </c>
      <c r="C11" s="2732" t="s">
        <v>116</v>
      </c>
      <c r="D11" s="2733">
        <v>17</v>
      </c>
      <c r="E11" s="2734">
        <v>0</v>
      </c>
      <c r="F11" s="2735">
        <v>17</v>
      </c>
      <c r="G11" s="2736">
        <v>34</v>
      </c>
      <c r="H11" s="2734">
        <v>0</v>
      </c>
      <c r="I11" s="2735">
        <v>34</v>
      </c>
      <c r="J11" s="2736">
        <v>20</v>
      </c>
      <c r="K11" s="2734">
        <v>1</v>
      </c>
      <c r="L11" s="2735">
        <v>21</v>
      </c>
      <c r="M11" s="2736">
        <v>14</v>
      </c>
      <c r="N11" s="2734">
        <v>1</v>
      </c>
      <c r="O11" s="2735">
        <v>15</v>
      </c>
      <c r="P11" s="2736">
        <v>0</v>
      </c>
      <c r="Q11" s="2734">
        <v>0</v>
      </c>
      <c r="R11" s="2735">
        <v>0</v>
      </c>
      <c r="S11" s="2736">
        <v>85</v>
      </c>
      <c r="T11" s="2734">
        <v>2</v>
      </c>
      <c r="U11" s="2735">
        <v>87</v>
      </c>
    </row>
    <row r="12" spans="1:21" s="386" customFormat="1" ht="18.95" customHeight="1">
      <c r="A12" s="393"/>
      <c r="B12" s="2731" t="s">
        <v>117</v>
      </c>
      <c r="C12" s="2732" t="s">
        <v>118</v>
      </c>
      <c r="D12" s="2733">
        <v>0</v>
      </c>
      <c r="E12" s="2734">
        <v>0</v>
      </c>
      <c r="F12" s="2735">
        <v>0</v>
      </c>
      <c r="G12" s="2736">
        <v>0</v>
      </c>
      <c r="H12" s="2734">
        <v>0</v>
      </c>
      <c r="I12" s="2735">
        <v>0</v>
      </c>
      <c r="J12" s="2736">
        <v>13</v>
      </c>
      <c r="K12" s="2734">
        <v>0</v>
      </c>
      <c r="L12" s="2735">
        <v>13</v>
      </c>
      <c r="M12" s="2736">
        <v>14</v>
      </c>
      <c r="N12" s="2734">
        <v>1</v>
      </c>
      <c r="O12" s="2735">
        <v>15</v>
      </c>
      <c r="P12" s="2736">
        <v>0</v>
      </c>
      <c r="Q12" s="2734">
        <v>0</v>
      </c>
      <c r="R12" s="2735">
        <v>0</v>
      </c>
      <c r="S12" s="2736">
        <v>27</v>
      </c>
      <c r="T12" s="2734">
        <v>1</v>
      </c>
      <c r="U12" s="2735">
        <v>28</v>
      </c>
    </row>
    <row r="13" spans="1:21" s="386" customFormat="1">
      <c r="A13" s="393"/>
      <c r="B13" s="2731" t="s">
        <v>119</v>
      </c>
      <c r="C13" s="2732" t="s">
        <v>120</v>
      </c>
      <c r="D13" s="2733">
        <v>11</v>
      </c>
      <c r="E13" s="2734">
        <v>0</v>
      </c>
      <c r="F13" s="2735">
        <v>11</v>
      </c>
      <c r="G13" s="2736">
        <v>10</v>
      </c>
      <c r="H13" s="2734">
        <v>3</v>
      </c>
      <c r="I13" s="2735">
        <v>13</v>
      </c>
      <c r="J13" s="2736">
        <v>10</v>
      </c>
      <c r="K13" s="2734">
        <v>0</v>
      </c>
      <c r="L13" s="2735">
        <v>10</v>
      </c>
      <c r="M13" s="2736">
        <v>10</v>
      </c>
      <c r="N13" s="2734">
        <v>0</v>
      </c>
      <c r="O13" s="2735">
        <v>10</v>
      </c>
      <c r="P13" s="2736">
        <v>0</v>
      </c>
      <c r="Q13" s="2734">
        <v>0</v>
      </c>
      <c r="R13" s="2735">
        <v>0</v>
      </c>
      <c r="S13" s="2736">
        <v>41</v>
      </c>
      <c r="T13" s="2734">
        <v>3</v>
      </c>
      <c r="U13" s="2735">
        <v>44</v>
      </c>
    </row>
    <row r="14" spans="1:21" s="386" customFormat="1">
      <c r="A14" s="393"/>
      <c r="B14" s="2731" t="s">
        <v>121</v>
      </c>
      <c r="C14" s="2732" t="s">
        <v>122</v>
      </c>
      <c r="D14" s="2733">
        <v>15</v>
      </c>
      <c r="E14" s="2734">
        <v>0</v>
      </c>
      <c r="F14" s="2735">
        <v>15</v>
      </c>
      <c r="G14" s="2736">
        <v>27</v>
      </c>
      <c r="H14" s="2734">
        <v>1</v>
      </c>
      <c r="I14" s="2735">
        <v>28</v>
      </c>
      <c r="J14" s="2736">
        <v>30</v>
      </c>
      <c r="K14" s="2734">
        <v>0</v>
      </c>
      <c r="L14" s="2735">
        <v>30</v>
      </c>
      <c r="M14" s="2736">
        <v>29</v>
      </c>
      <c r="N14" s="2734">
        <v>0</v>
      </c>
      <c r="O14" s="2735">
        <v>29</v>
      </c>
      <c r="P14" s="2736">
        <v>0</v>
      </c>
      <c r="Q14" s="2734">
        <v>0</v>
      </c>
      <c r="R14" s="2735">
        <v>0</v>
      </c>
      <c r="S14" s="2736">
        <v>101</v>
      </c>
      <c r="T14" s="2734">
        <v>1</v>
      </c>
      <c r="U14" s="2735">
        <v>102</v>
      </c>
    </row>
    <row r="15" spans="1:21" s="386" customFormat="1">
      <c r="A15" s="393"/>
      <c r="B15" s="2731" t="s">
        <v>123</v>
      </c>
      <c r="C15" s="2732" t="s">
        <v>124</v>
      </c>
      <c r="D15" s="2733">
        <v>20</v>
      </c>
      <c r="E15" s="2734">
        <v>0</v>
      </c>
      <c r="F15" s="2735">
        <v>20</v>
      </c>
      <c r="G15" s="2736">
        <v>15</v>
      </c>
      <c r="H15" s="2734">
        <v>0</v>
      </c>
      <c r="I15" s="2735">
        <v>15</v>
      </c>
      <c r="J15" s="2736">
        <v>5</v>
      </c>
      <c r="K15" s="2734">
        <v>0</v>
      </c>
      <c r="L15" s="2735">
        <v>5</v>
      </c>
      <c r="M15" s="2736">
        <v>14</v>
      </c>
      <c r="N15" s="2734">
        <v>0</v>
      </c>
      <c r="O15" s="2735">
        <v>14</v>
      </c>
      <c r="P15" s="2736">
        <v>0</v>
      </c>
      <c r="Q15" s="2734">
        <v>0</v>
      </c>
      <c r="R15" s="2735">
        <v>0</v>
      </c>
      <c r="S15" s="2736">
        <v>54</v>
      </c>
      <c r="T15" s="2734">
        <v>0</v>
      </c>
      <c r="U15" s="2735">
        <v>54</v>
      </c>
    </row>
    <row r="16" spans="1:21" s="386" customFormat="1" ht="37.5">
      <c r="A16" s="393"/>
      <c r="B16" s="2731" t="s">
        <v>125</v>
      </c>
      <c r="C16" s="2732" t="s">
        <v>126</v>
      </c>
      <c r="D16" s="2733">
        <v>20</v>
      </c>
      <c r="E16" s="2734">
        <v>0</v>
      </c>
      <c r="F16" s="2735">
        <v>20</v>
      </c>
      <c r="G16" s="2736">
        <v>17</v>
      </c>
      <c r="H16" s="2734">
        <v>0</v>
      </c>
      <c r="I16" s="2735">
        <v>17</v>
      </c>
      <c r="J16" s="2736">
        <v>13</v>
      </c>
      <c r="K16" s="2734">
        <v>0</v>
      </c>
      <c r="L16" s="2735">
        <v>13</v>
      </c>
      <c r="M16" s="2736">
        <v>10</v>
      </c>
      <c r="N16" s="2734">
        <v>0</v>
      </c>
      <c r="O16" s="2735">
        <v>10</v>
      </c>
      <c r="P16" s="2736">
        <v>5</v>
      </c>
      <c r="Q16" s="2734">
        <v>0</v>
      </c>
      <c r="R16" s="2735">
        <v>5</v>
      </c>
      <c r="S16" s="2736">
        <v>65</v>
      </c>
      <c r="T16" s="2734">
        <v>0</v>
      </c>
      <c r="U16" s="2735">
        <v>65</v>
      </c>
    </row>
    <row r="17" spans="1:22" s="386" customFormat="1">
      <c r="A17" s="393"/>
      <c r="B17" s="2731" t="s">
        <v>127</v>
      </c>
      <c r="C17" s="2732" t="s">
        <v>128</v>
      </c>
      <c r="D17" s="2733">
        <v>23</v>
      </c>
      <c r="E17" s="2734">
        <v>2</v>
      </c>
      <c r="F17" s="2735">
        <v>25</v>
      </c>
      <c r="G17" s="2736">
        <v>17</v>
      </c>
      <c r="H17" s="2734">
        <v>0</v>
      </c>
      <c r="I17" s="2735">
        <v>17</v>
      </c>
      <c r="J17" s="2736">
        <v>27</v>
      </c>
      <c r="K17" s="2734">
        <v>0</v>
      </c>
      <c r="L17" s="2735">
        <v>27</v>
      </c>
      <c r="M17" s="2736">
        <v>36</v>
      </c>
      <c r="N17" s="2734">
        <v>0</v>
      </c>
      <c r="O17" s="2735">
        <v>36</v>
      </c>
      <c r="P17" s="2736">
        <v>0</v>
      </c>
      <c r="Q17" s="2734">
        <v>0</v>
      </c>
      <c r="R17" s="2735">
        <v>0</v>
      </c>
      <c r="S17" s="2736">
        <v>103</v>
      </c>
      <c r="T17" s="2734">
        <v>2</v>
      </c>
      <c r="U17" s="2735">
        <v>105</v>
      </c>
    </row>
    <row r="18" spans="1:22" s="386" customFormat="1">
      <c r="A18" s="393"/>
      <c r="B18" s="2731" t="s">
        <v>129</v>
      </c>
      <c r="C18" s="2732" t="s">
        <v>130</v>
      </c>
      <c r="D18" s="2733">
        <v>0</v>
      </c>
      <c r="E18" s="2734">
        <v>0</v>
      </c>
      <c r="F18" s="2735">
        <v>0</v>
      </c>
      <c r="G18" s="2736">
        <v>0</v>
      </c>
      <c r="H18" s="2734">
        <v>0</v>
      </c>
      <c r="I18" s="2735">
        <v>0</v>
      </c>
      <c r="J18" s="2736">
        <v>14</v>
      </c>
      <c r="K18" s="2734">
        <v>0</v>
      </c>
      <c r="L18" s="2735">
        <v>14</v>
      </c>
      <c r="M18" s="2736">
        <v>12</v>
      </c>
      <c r="N18" s="2734">
        <v>0</v>
      </c>
      <c r="O18" s="2735">
        <v>12</v>
      </c>
      <c r="P18" s="2736">
        <v>0</v>
      </c>
      <c r="Q18" s="2734">
        <v>0</v>
      </c>
      <c r="R18" s="2735">
        <v>0</v>
      </c>
      <c r="S18" s="2736">
        <v>26</v>
      </c>
      <c r="T18" s="2734">
        <v>0</v>
      </c>
      <c r="U18" s="2735">
        <v>26</v>
      </c>
    </row>
    <row r="19" spans="1:22" s="386" customFormat="1">
      <c r="A19" s="393"/>
      <c r="B19" s="2731" t="s">
        <v>131</v>
      </c>
      <c r="C19" s="2732" t="s">
        <v>132</v>
      </c>
      <c r="D19" s="2733">
        <v>0</v>
      </c>
      <c r="E19" s="2734">
        <v>0</v>
      </c>
      <c r="F19" s="2735">
        <v>0</v>
      </c>
      <c r="G19" s="2736">
        <v>0</v>
      </c>
      <c r="H19" s="2734">
        <v>0</v>
      </c>
      <c r="I19" s="2735">
        <v>0</v>
      </c>
      <c r="J19" s="2736">
        <v>3</v>
      </c>
      <c r="K19" s="2734">
        <v>0</v>
      </c>
      <c r="L19" s="2735">
        <v>3</v>
      </c>
      <c r="M19" s="2736">
        <v>5</v>
      </c>
      <c r="N19" s="2734">
        <v>0</v>
      </c>
      <c r="O19" s="2735">
        <v>5</v>
      </c>
      <c r="P19" s="2736">
        <v>0</v>
      </c>
      <c r="Q19" s="2734">
        <v>0</v>
      </c>
      <c r="R19" s="2735">
        <v>0</v>
      </c>
      <c r="S19" s="2736">
        <v>8</v>
      </c>
      <c r="T19" s="2734">
        <v>0</v>
      </c>
      <c r="U19" s="2735">
        <v>8</v>
      </c>
    </row>
    <row r="20" spans="1:22" s="386" customFormat="1">
      <c r="A20" s="393"/>
      <c r="B20" s="2731" t="s">
        <v>135</v>
      </c>
      <c r="C20" s="2732" t="s">
        <v>136</v>
      </c>
      <c r="D20" s="2733">
        <v>0</v>
      </c>
      <c r="E20" s="2734">
        <v>0</v>
      </c>
      <c r="F20" s="2735">
        <v>0</v>
      </c>
      <c r="G20" s="2736">
        <v>0</v>
      </c>
      <c r="H20" s="2734">
        <v>0</v>
      </c>
      <c r="I20" s="2735">
        <v>0</v>
      </c>
      <c r="J20" s="2736">
        <v>0</v>
      </c>
      <c r="K20" s="2734">
        <v>0</v>
      </c>
      <c r="L20" s="2735">
        <v>0</v>
      </c>
      <c r="M20" s="2736">
        <v>10</v>
      </c>
      <c r="N20" s="2734">
        <v>0</v>
      </c>
      <c r="O20" s="2735">
        <v>10</v>
      </c>
      <c r="P20" s="2736">
        <v>0</v>
      </c>
      <c r="Q20" s="2734">
        <v>0</v>
      </c>
      <c r="R20" s="2735">
        <v>0</v>
      </c>
      <c r="S20" s="2736">
        <v>10</v>
      </c>
      <c r="T20" s="2734">
        <v>0</v>
      </c>
      <c r="U20" s="2735">
        <v>10</v>
      </c>
    </row>
    <row r="21" spans="1:22" s="386" customFormat="1">
      <c r="A21" s="393"/>
      <c r="B21" s="2731" t="s">
        <v>149</v>
      </c>
      <c r="C21" s="2732" t="s">
        <v>150</v>
      </c>
      <c r="D21" s="2733">
        <v>0</v>
      </c>
      <c r="E21" s="2734">
        <v>0</v>
      </c>
      <c r="F21" s="2735">
        <v>0</v>
      </c>
      <c r="G21" s="2736">
        <v>15</v>
      </c>
      <c r="H21" s="2734">
        <v>0</v>
      </c>
      <c r="I21" s="2735">
        <v>15</v>
      </c>
      <c r="J21" s="2736">
        <v>20</v>
      </c>
      <c r="K21" s="2734">
        <v>0</v>
      </c>
      <c r="L21" s="2735">
        <v>20</v>
      </c>
      <c r="M21" s="2736">
        <v>20</v>
      </c>
      <c r="N21" s="2734">
        <v>1</v>
      </c>
      <c r="O21" s="2735">
        <v>21</v>
      </c>
      <c r="P21" s="2736">
        <v>0</v>
      </c>
      <c r="Q21" s="2734">
        <v>0</v>
      </c>
      <c r="R21" s="2735">
        <v>0</v>
      </c>
      <c r="S21" s="2736">
        <v>55</v>
      </c>
      <c r="T21" s="2734">
        <v>1</v>
      </c>
      <c r="U21" s="2735">
        <v>56</v>
      </c>
    </row>
    <row r="22" spans="1:22" s="386" customFormat="1" ht="37.5">
      <c r="A22" s="393"/>
      <c r="B22" s="1613" t="s">
        <v>151</v>
      </c>
      <c r="C22" s="2737" t="s">
        <v>152</v>
      </c>
      <c r="D22" s="1614">
        <v>0</v>
      </c>
      <c r="E22" s="2738">
        <v>0</v>
      </c>
      <c r="F22" s="1615">
        <v>0</v>
      </c>
      <c r="G22" s="2739">
        <v>0</v>
      </c>
      <c r="H22" s="2738">
        <v>0</v>
      </c>
      <c r="I22" s="1615">
        <v>0</v>
      </c>
      <c r="J22" s="2739">
        <v>12</v>
      </c>
      <c r="K22" s="2738">
        <v>0</v>
      </c>
      <c r="L22" s="1615">
        <v>12</v>
      </c>
      <c r="M22" s="2739">
        <v>12</v>
      </c>
      <c r="N22" s="2738">
        <v>0</v>
      </c>
      <c r="O22" s="1615">
        <v>12</v>
      </c>
      <c r="P22" s="2739">
        <v>0</v>
      </c>
      <c r="Q22" s="2738">
        <v>0</v>
      </c>
      <c r="R22" s="1615">
        <v>0</v>
      </c>
      <c r="S22" s="2739">
        <v>24</v>
      </c>
      <c r="T22" s="2738">
        <v>0</v>
      </c>
      <c r="U22" s="1615">
        <v>24</v>
      </c>
    </row>
    <row r="23" spans="1:22" s="385" customFormat="1" ht="21.6" customHeight="1">
      <c r="A23" s="393"/>
      <c r="B23" s="5752" t="s">
        <v>14</v>
      </c>
      <c r="C23" s="5753"/>
      <c r="D23" s="2740">
        <f t="shared" ref="D23:U23" si="1">SUM(D9:D22)</f>
        <v>131</v>
      </c>
      <c r="E23" s="2741">
        <f t="shared" si="1"/>
        <v>2</v>
      </c>
      <c r="F23" s="958">
        <f t="shared" si="1"/>
        <v>133</v>
      </c>
      <c r="G23" s="2742">
        <f t="shared" si="1"/>
        <v>155</v>
      </c>
      <c r="H23" s="2741">
        <f t="shared" si="1"/>
        <v>4</v>
      </c>
      <c r="I23" s="958">
        <f t="shared" si="1"/>
        <v>159</v>
      </c>
      <c r="J23" s="2742">
        <f t="shared" si="1"/>
        <v>185</v>
      </c>
      <c r="K23" s="2741">
        <f t="shared" si="1"/>
        <v>1</v>
      </c>
      <c r="L23" s="958">
        <f t="shared" si="1"/>
        <v>186</v>
      </c>
      <c r="M23" s="2742">
        <f t="shared" si="1"/>
        <v>208</v>
      </c>
      <c r="N23" s="2741">
        <f t="shared" si="1"/>
        <v>3</v>
      </c>
      <c r="O23" s="958">
        <f t="shared" si="1"/>
        <v>211</v>
      </c>
      <c r="P23" s="2743">
        <f t="shared" si="1"/>
        <v>5</v>
      </c>
      <c r="Q23" s="2744">
        <f t="shared" si="1"/>
        <v>0</v>
      </c>
      <c r="R23" s="1616">
        <f t="shared" si="1"/>
        <v>5</v>
      </c>
      <c r="S23" s="2742">
        <f t="shared" si="1"/>
        <v>684</v>
      </c>
      <c r="T23" s="2741">
        <f t="shared" si="1"/>
        <v>10</v>
      </c>
      <c r="U23" s="958">
        <f t="shared" si="1"/>
        <v>694</v>
      </c>
    </row>
    <row r="24" spans="1:22" s="437" customFormat="1" ht="12.75" customHeight="1">
      <c r="A24" s="393"/>
      <c r="B24" s="5754" t="s">
        <v>15</v>
      </c>
      <c r="C24" s="5755"/>
      <c r="D24" s="2745"/>
      <c r="E24" s="948"/>
      <c r="F24" s="1617"/>
      <c r="G24" s="948"/>
      <c r="H24" s="948"/>
      <c r="I24" s="1617"/>
      <c r="J24" s="948"/>
      <c r="K24" s="948"/>
      <c r="L24" s="1617"/>
      <c r="M24" s="948"/>
      <c r="N24" s="948"/>
      <c r="O24" s="1617"/>
      <c r="P24" s="948"/>
      <c r="Q24" s="948"/>
      <c r="R24" s="1617"/>
      <c r="S24" s="948"/>
      <c r="T24" s="948"/>
      <c r="U24" s="1617"/>
      <c r="V24" s="949"/>
    </row>
    <row r="25" spans="1:22" s="437" customFormat="1" ht="24.95" customHeight="1">
      <c r="A25" s="393"/>
      <c r="B25" s="5754" t="s">
        <v>16</v>
      </c>
      <c r="C25" s="5755"/>
      <c r="D25" s="2746"/>
      <c r="E25" s="460"/>
      <c r="F25" s="1618"/>
      <c r="G25" s="460"/>
      <c r="H25" s="460"/>
      <c r="I25" s="1618"/>
      <c r="J25" s="460"/>
      <c r="K25" s="460"/>
      <c r="L25" s="1618"/>
      <c r="M25" s="460"/>
      <c r="N25" s="460"/>
      <c r="O25" s="1618"/>
      <c r="P25" s="460"/>
      <c r="Q25" s="460"/>
      <c r="R25" s="1618"/>
      <c r="S25" s="460"/>
      <c r="T25" s="460"/>
      <c r="U25" s="1618"/>
      <c r="V25" s="475"/>
    </row>
    <row r="26" spans="1:22" s="384" customFormat="1" ht="22.5" customHeight="1">
      <c r="A26" s="391"/>
      <c r="B26" s="2747" t="s">
        <v>111</v>
      </c>
      <c r="C26" s="2748" t="s">
        <v>112</v>
      </c>
      <c r="D26" s="2749">
        <v>25</v>
      </c>
      <c r="E26" s="2750">
        <v>0</v>
      </c>
      <c r="F26" s="2751">
        <v>25</v>
      </c>
      <c r="G26" s="2752">
        <v>20</v>
      </c>
      <c r="H26" s="2750">
        <v>0</v>
      </c>
      <c r="I26" s="2751">
        <v>20</v>
      </c>
      <c r="J26" s="2752">
        <v>16</v>
      </c>
      <c r="K26" s="2750">
        <v>0</v>
      </c>
      <c r="L26" s="2751">
        <v>16</v>
      </c>
      <c r="M26" s="2752">
        <v>15</v>
      </c>
      <c r="N26" s="2750">
        <v>0</v>
      </c>
      <c r="O26" s="2751">
        <v>15</v>
      </c>
      <c r="P26" s="2752">
        <v>0</v>
      </c>
      <c r="Q26" s="2750">
        <v>0</v>
      </c>
      <c r="R26" s="2751">
        <v>0</v>
      </c>
      <c r="S26" s="2752">
        <v>76</v>
      </c>
      <c r="T26" s="2750">
        <v>0</v>
      </c>
      <c r="U26" s="2751">
        <v>76</v>
      </c>
    </row>
    <row r="27" spans="1:22" outlineLevel="1">
      <c r="B27" s="2753" t="s">
        <v>113</v>
      </c>
      <c r="C27" s="2754" t="s">
        <v>114</v>
      </c>
      <c r="D27" s="2755">
        <v>0</v>
      </c>
      <c r="E27" s="2756">
        <v>0</v>
      </c>
      <c r="F27" s="2757">
        <v>0</v>
      </c>
      <c r="G27" s="2758">
        <v>0</v>
      </c>
      <c r="H27" s="2756">
        <v>0</v>
      </c>
      <c r="I27" s="2757">
        <v>0</v>
      </c>
      <c r="J27" s="2758">
        <v>0</v>
      </c>
      <c r="K27" s="2756">
        <v>0</v>
      </c>
      <c r="L27" s="2757">
        <v>0</v>
      </c>
      <c r="M27" s="2758">
        <v>6</v>
      </c>
      <c r="N27" s="2756">
        <v>0</v>
      </c>
      <c r="O27" s="2757">
        <v>6</v>
      </c>
      <c r="P27" s="2758">
        <v>0</v>
      </c>
      <c r="Q27" s="2756">
        <v>0</v>
      </c>
      <c r="R27" s="2757">
        <v>0</v>
      </c>
      <c r="S27" s="2758">
        <v>6</v>
      </c>
      <c r="T27" s="2756">
        <v>0</v>
      </c>
      <c r="U27" s="2757">
        <v>6</v>
      </c>
    </row>
    <row r="28" spans="1:22" outlineLevel="1">
      <c r="A28" s="391"/>
      <c r="B28" s="2753" t="s">
        <v>115</v>
      </c>
      <c r="C28" s="2754" t="s">
        <v>116</v>
      </c>
      <c r="D28" s="2755">
        <v>17</v>
      </c>
      <c r="E28" s="2756">
        <v>0</v>
      </c>
      <c r="F28" s="2757">
        <v>17</v>
      </c>
      <c r="G28" s="2758">
        <v>33</v>
      </c>
      <c r="H28" s="2756">
        <v>0</v>
      </c>
      <c r="I28" s="2757">
        <v>33</v>
      </c>
      <c r="J28" s="2758">
        <v>20</v>
      </c>
      <c r="K28" s="2756">
        <v>1</v>
      </c>
      <c r="L28" s="2757">
        <v>21</v>
      </c>
      <c r="M28" s="2758">
        <v>14</v>
      </c>
      <c r="N28" s="2756">
        <v>1</v>
      </c>
      <c r="O28" s="2757">
        <v>15</v>
      </c>
      <c r="P28" s="2758">
        <v>0</v>
      </c>
      <c r="Q28" s="2756">
        <v>0</v>
      </c>
      <c r="R28" s="2757">
        <v>0</v>
      </c>
      <c r="S28" s="2758">
        <v>84</v>
      </c>
      <c r="T28" s="2756">
        <v>2</v>
      </c>
      <c r="U28" s="2757">
        <v>86</v>
      </c>
    </row>
    <row r="29" spans="1:22" outlineLevel="1">
      <c r="B29" s="2753" t="s">
        <v>117</v>
      </c>
      <c r="C29" s="2754" t="s">
        <v>118</v>
      </c>
      <c r="D29" s="2755">
        <v>0</v>
      </c>
      <c r="E29" s="2756">
        <v>0</v>
      </c>
      <c r="F29" s="2757">
        <v>0</v>
      </c>
      <c r="G29" s="2758">
        <v>0</v>
      </c>
      <c r="H29" s="2756">
        <v>0</v>
      </c>
      <c r="I29" s="2757">
        <v>0</v>
      </c>
      <c r="J29" s="2758">
        <v>12</v>
      </c>
      <c r="K29" s="2756">
        <v>0</v>
      </c>
      <c r="L29" s="2757">
        <v>12</v>
      </c>
      <c r="M29" s="2758">
        <v>14</v>
      </c>
      <c r="N29" s="2756">
        <v>1</v>
      </c>
      <c r="O29" s="2757">
        <v>15</v>
      </c>
      <c r="P29" s="2758">
        <v>0</v>
      </c>
      <c r="Q29" s="2756">
        <v>0</v>
      </c>
      <c r="R29" s="2757">
        <v>0</v>
      </c>
      <c r="S29" s="2758">
        <v>26</v>
      </c>
      <c r="T29" s="2756">
        <v>1</v>
      </c>
      <c r="U29" s="2757">
        <v>27</v>
      </c>
    </row>
    <row r="30" spans="1:22" outlineLevel="1">
      <c r="A30" s="391"/>
      <c r="B30" s="2753" t="s">
        <v>119</v>
      </c>
      <c r="C30" s="2754" t="s">
        <v>120</v>
      </c>
      <c r="D30" s="2755">
        <v>10</v>
      </c>
      <c r="E30" s="2756">
        <v>0</v>
      </c>
      <c r="F30" s="2757">
        <v>10</v>
      </c>
      <c r="G30" s="2758">
        <v>10</v>
      </c>
      <c r="H30" s="2756">
        <v>3</v>
      </c>
      <c r="I30" s="2757">
        <v>13</v>
      </c>
      <c r="J30" s="2758">
        <v>8</v>
      </c>
      <c r="K30" s="2756">
        <v>0</v>
      </c>
      <c r="L30" s="2757">
        <v>8</v>
      </c>
      <c r="M30" s="2758">
        <v>9</v>
      </c>
      <c r="N30" s="2756">
        <v>0</v>
      </c>
      <c r="O30" s="2757">
        <v>9</v>
      </c>
      <c r="P30" s="2758">
        <v>0</v>
      </c>
      <c r="Q30" s="2756">
        <v>0</v>
      </c>
      <c r="R30" s="2757">
        <v>0</v>
      </c>
      <c r="S30" s="2758">
        <v>37</v>
      </c>
      <c r="T30" s="2756">
        <v>3</v>
      </c>
      <c r="U30" s="2757">
        <v>40</v>
      </c>
    </row>
    <row r="31" spans="1:22" outlineLevel="1">
      <c r="B31" s="2753" t="s">
        <v>121</v>
      </c>
      <c r="C31" s="2754" t="s">
        <v>122</v>
      </c>
      <c r="D31" s="2755">
        <v>14</v>
      </c>
      <c r="E31" s="2756">
        <v>0</v>
      </c>
      <c r="F31" s="2757">
        <v>14</v>
      </c>
      <c r="G31" s="2758">
        <v>26</v>
      </c>
      <c r="H31" s="2756">
        <v>1</v>
      </c>
      <c r="I31" s="2757">
        <v>27</v>
      </c>
      <c r="J31" s="2758">
        <v>28</v>
      </c>
      <c r="K31" s="2756">
        <v>0</v>
      </c>
      <c r="L31" s="2757">
        <v>28</v>
      </c>
      <c r="M31" s="2758">
        <v>25</v>
      </c>
      <c r="N31" s="2756">
        <v>0</v>
      </c>
      <c r="O31" s="2757">
        <v>25</v>
      </c>
      <c r="P31" s="2758">
        <v>0</v>
      </c>
      <c r="Q31" s="2756">
        <v>0</v>
      </c>
      <c r="R31" s="2757">
        <v>0</v>
      </c>
      <c r="S31" s="2758">
        <v>93</v>
      </c>
      <c r="T31" s="2756">
        <v>1</v>
      </c>
      <c r="U31" s="2757">
        <v>94</v>
      </c>
    </row>
    <row r="32" spans="1:22" outlineLevel="1">
      <c r="A32" s="391"/>
      <c r="B32" s="2753" t="s">
        <v>123</v>
      </c>
      <c r="C32" s="2754" t="s">
        <v>124</v>
      </c>
      <c r="D32" s="2755">
        <v>19</v>
      </c>
      <c r="E32" s="2756">
        <v>0</v>
      </c>
      <c r="F32" s="2757">
        <v>19</v>
      </c>
      <c r="G32" s="2758">
        <v>15</v>
      </c>
      <c r="H32" s="2756">
        <v>0</v>
      </c>
      <c r="I32" s="2757">
        <v>15</v>
      </c>
      <c r="J32" s="2758">
        <v>5</v>
      </c>
      <c r="K32" s="2756">
        <v>0</v>
      </c>
      <c r="L32" s="2757">
        <v>5</v>
      </c>
      <c r="M32" s="2758">
        <v>14</v>
      </c>
      <c r="N32" s="2756">
        <v>0</v>
      </c>
      <c r="O32" s="2757">
        <v>14</v>
      </c>
      <c r="P32" s="2758">
        <v>0</v>
      </c>
      <c r="Q32" s="2756">
        <v>0</v>
      </c>
      <c r="R32" s="2757">
        <v>0</v>
      </c>
      <c r="S32" s="2758">
        <v>53</v>
      </c>
      <c r="T32" s="2756">
        <v>0</v>
      </c>
      <c r="U32" s="2757">
        <v>53</v>
      </c>
    </row>
    <row r="33" spans="1:21" ht="37.5" outlineLevel="1">
      <c r="B33" s="2753" t="s">
        <v>125</v>
      </c>
      <c r="C33" s="2754" t="s">
        <v>126</v>
      </c>
      <c r="D33" s="2755">
        <v>20</v>
      </c>
      <c r="E33" s="2756">
        <v>0</v>
      </c>
      <c r="F33" s="2757">
        <v>20</v>
      </c>
      <c r="G33" s="2758">
        <v>17</v>
      </c>
      <c r="H33" s="2756">
        <v>0</v>
      </c>
      <c r="I33" s="2757">
        <v>17</v>
      </c>
      <c r="J33" s="2758">
        <v>13</v>
      </c>
      <c r="K33" s="2756">
        <v>0</v>
      </c>
      <c r="L33" s="2757">
        <v>13</v>
      </c>
      <c r="M33" s="2758">
        <v>10</v>
      </c>
      <c r="N33" s="2756">
        <v>0</v>
      </c>
      <c r="O33" s="2757">
        <v>10</v>
      </c>
      <c r="P33" s="2758">
        <v>5</v>
      </c>
      <c r="Q33" s="2756">
        <v>0</v>
      </c>
      <c r="R33" s="2757">
        <v>5</v>
      </c>
      <c r="S33" s="2758">
        <v>65</v>
      </c>
      <c r="T33" s="2756">
        <v>0</v>
      </c>
      <c r="U33" s="2757">
        <v>65</v>
      </c>
    </row>
    <row r="34" spans="1:21" outlineLevel="1">
      <c r="A34" s="391"/>
      <c r="B34" s="2753" t="s">
        <v>127</v>
      </c>
      <c r="C34" s="2754" t="s">
        <v>128</v>
      </c>
      <c r="D34" s="2755">
        <v>23</v>
      </c>
      <c r="E34" s="2756">
        <v>2</v>
      </c>
      <c r="F34" s="2757">
        <v>25</v>
      </c>
      <c r="G34" s="2758">
        <v>17</v>
      </c>
      <c r="H34" s="2756">
        <v>0</v>
      </c>
      <c r="I34" s="2757">
        <v>17</v>
      </c>
      <c r="J34" s="2758">
        <v>27</v>
      </c>
      <c r="K34" s="2756">
        <v>0</v>
      </c>
      <c r="L34" s="2757">
        <v>27</v>
      </c>
      <c r="M34" s="2758">
        <v>36</v>
      </c>
      <c r="N34" s="2756">
        <v>0</v>
      </c>
      <c r="O34" s="2757">
        <v>36</v>
      </c>
      <c r="P34" s="2758">
        <v>0</v>
      </c>
      <c r="Q34" s="2756">
        <v>0</v>
      </c>
      <c r="R34" s="2757">
        <v>0</v>
      </c>
      <c r="S34" s="2758">
        <v>103</v>
      </c>
      <c r="T34" s="2756">
        <v>2</v>
      </c>
      <c r="U34" s="2757">
        <v>105</v>
      </c>
    </row>
    <row r="35" spans="1:21" outlineLevel="1">
      <c r="B35" s="2753" t="s">
        <v>129</v>
      </c>
      <c r="C35" s="2754" t="s">
        <v>130</v>
      </c>
      <c r="D35" s="2755">
        <v>0</v>
      </c>
      <c r="E35" s="2756">
        <v>0</v>
      </c>
      <c r="F35" s="2757">
        <v>0</v>
      </c>
      <c r="G35" s="2758">
        <v>0</v>
      </c>
      <c r="H35" s="2756">
        <v>0</v>
      </c>
      <c r="I35" s="2757">
        <v>0</v>
      </c>
      <c r="J35" s="2758">
        <v>14</v>
      </c>
      <c r="K35" s="2756">
        <v>0</v>
      </c>
      <c r="L35" s="2757">
        <v>14</v>
      </c>
      <c r="M35" s="2758">
        <v>12</v>
      </c>
      <c r="N35" s="2756">
        <v>0</v>
      </c>
      <c r="O35" s="2757">
        <v>12</v>
      </c>
      <c r="P35" s="2758">
        <v>0</v>
      </c>
      <c r="Q35" s="2756">
        <v>0</v>
      </c>
      <c r="R35" s="2757">
        <v>0</v>
      </c>
      <c r="S35" s="2758">
        <v>26</v>
      </c>
      <c r="T35" s="2756">
        <v>0</v>
      </c>
      <c r="U35" s="2757">
        <v>26</v>
      </c>
    </row>
    <row r="36" spans="1:21" outlineLevel="1">
      <c r="A36" s="391"/>
      <c r="B36" s="2753" t="s">
        <v>131</v>
      </c>
      <c r="C36" s="2754" t="s">
        <v>132</v>
      </c>
      <c r="D36" s="2755">
        <v>0</v>
      </c>
      <c r="E36" s="2756">
        <v>0</v>
      </c>
      <c r="F36" s="2757">
        <v>0</v>
      </c>
      <c r="G36" s="2758">
        <v>0</v>
      </c>
      <c r="H36" s="2756">
        <v>0</v>
      </c>
      <c r="I36" s="2757">
        <v>0</v>
      </c>
      <c r="J36" s="2758">
        <v>3</v>
      </c>
      <c r="K36" s="2756">
        <v>0</v>
      </c>
      <c r="L36" s="2757">
        <v>3</v>
      </c>
      <c r="M36" s="2758">
        <v>5</v>
      </c>
      <c r="N36" s="2756">
        <v>0</v>
      </c>
      <c r="O36" s="2757">
        <v>5</v>
      </c>
      <c r="P36" s="2758">
        <v>0</v>
      </c>
      <c r="Q36" s="2756">
        <v>0</v>
      </c>
      <c r="R36" s="2757">
        <v>0</v>
      </c>
      <c r="S36" s="2758">
        <v>8</v>
      </c>
      <c r="T36" s="2756">
        <v>0</v>
      </c>
      <c r="U36" s="2757">
        <v>8</v>
      </c>
    </row>
    <row r="37" spans="1:21" outlineLevel="1">
      <c r="B37" s="2753" t="s">
        <v>135</v>
      </c>
      <c r="C37" s="2754" t="s">
        <v>136</v>
      </c>
      <c r="D37" s="2755">
        <v>0</v>
      </c>
      <c r="E37" s="2756">
        <v>0</v>
      </c>
      <c r="F37" s="2757">
        <v>0</v>
      </c>
      <c r="G37" s="2758">
        <v>0</v>
      </c>
      <c r="H37" s="2756">
        <v>0</v>
      </c>
      <c r="I37" s="2757">
        <v>0</v>
      </c>
      <c r="J37" s="2758">
        <v>0</v>
      </c>
      <c r="K37" s="2756">
        <v>0</v>
      </c>
      <c r="L37" s="2757">
        <v>0</v>
      </c>
      <c r="M37" s="2758">
        <v>10</v>
      </c>
      <c r="N37" s="2756">
        <v>0</v>
      </c>
      <c r="O37" s="2757">
        <v>10</v>
      </c>
      <c r="P37" s="2758">
        <v>0</v>
      </c>
      <c r="Q37" s="2756">
        <v>0</v>
      </c>
      <c r="R37" s="2757">
        <v>0</v>
      </c>
      <c r="S37" s="2758">
        <v>10</v>
      </c>
      <c r="T37" s="2756">
        <v>0</v>
      </c>
      <c r="U37" s="2757">
        <v>10</v>
      </c>
    </row>
    <row r="38" spans="1:21" outlineLevel="1">
      <c r="A38" s="391"/>
      <c r="B38" s="2753" t="s">
        <v>149</v>
      </c>
      <c r="C38" s="2754" t="s">
        <v>150</v>
      </c>
      <c r="D38" s="2755">
        <v>0</v>
      </c>
      <c r="E38" s="2756">
        <v>0</v>
      </c>
      <c r="F38" s="2757">
        <v>0</v>
      </c>
      <c r="G38" s="2758">
        <v>15</v>
      </c>
      <c r="H38" s="2756">
        <v>0</v>
      </c>
      <c r="I38" s="2757">
        <v>15</v>
      </c>
      <c r="J38" s="2758">
        <v>19</v>
      </c>
      <c r="K38" s="2756">
        <v>0</v>
      </c>
      <c r="L38" s="2757">
        <v>19</v>
      </c>
      <c r="M38" s="2758">
        <v>20</v>
      </c>
      <c r="N38" s="2756">
        <v>1</v>
      </c>
      <c r="O38" s="2757">
        <v>21</v>
      </c>
      <c r="P38" s="2758">
        <v>0</v>
      </c>
      <c r="Q38" s="2756">
        <v>0</v>
      </c>
      <c r="R38" s="2757">
        <v>0</v>
      </c>
      <c r="S38" s="2758">
        <v>54</v>
      </c>
      <c r="T38" s="2756">
        <v>1</v>
      </c>
      <c r="U38" s="2757">
        <v>55</v>
      </c>
    </row>
    <row r="39" spans="1:21" ht="35.1" customHeight="1" outlineLevel="1">
      <c r="B39" s="2759" t="s">
        <v>151</v>
      </c>
      <c r="C39" s="2760" t="s">
        <v>152</v>
      </c>
      <c r="D39" s="2761">
        <v>0</v>
      </c>
      <c r="E39" s="2762">
        <v>0</v>
      </c>
      <c r="F39" s="2763">
        <v>0</v>
      </c>
      <c r="G39" s="2764">
        <v>0</v>
      </c>
      <c r="H39" s="2762">
        <v>0</v>
      </c>
      <c r="I39" s="2763">
        <v>0</v>
      </c>
      <c r="J39" s="2764">
        <v>12</v>
      </c>
      <c r="K39" s="2762">
        <v>0</v>
      </c>
      <c r="L39" s="2763">
        <v>12</v>
      </c>
      <c r="M39" s="2764">
        <v>12</v>
      </c>
      <c r="N39" s="2762">
        <v>0</v>
      </c>
      <c r="O39" s="2763">
        <v>12</v>
      </c>
      <c r="P39" s="2764">
        <v>0</v>
      </c>
      <c r="Q39" s="2762">
        <v>0</v>
      </c>
      <c r="R39" s="2763">
        <v>0</v>
      </c>
      <c r="S39" s="2764">
        <v>24</v>
      </c>
      <c r="T39" s="2762">
        <v>0</v>
      </c>
      <c r="U39" s="2763">
        <v>24</v>
      </c>
    </row>
    <row r="40" spans="1:21" ht="23.1" customHeight="1">
      <c r="B40" s="5756" t="s">
        <v>17</v>
      </c>
      <c r="C40" s="5757"/>
      <c r="D40" s="2765">
        <f t="shared" ref="D40:U40" si="2">SUM(D26:D39)</f>
        <v>128</v>
      </c>
      <c r="E40" s="2766">
        <f t="shared" si="2"/>
        <v>2</v>
      </c>
      <c r="F40" s="2767">
        <f t="shared" si="2"/>
        <v>130</v>
      </c>
      <c r="G40" s="2768">
        <f t="shared" si="2"/>
        <v>153</v>
      </c>
      <c r="H40" s="2766">
        <f t="shared" si="2"/>
        <v>4</v>
      </c>
      <c r="I40" s="2767">
        <f t="shared" si="2"/>
        <v>157</v>
      </c>
      <c r="J40" s="2768">
        <f t="shared" si="2"/>
        <v>177</v>
      </c>
      <c r="K40" s="2766">
        <f t="shared" si="2"/>
        <v>1</v>
      </c>
      <c r="L40" s="2767">
        <f t="shared" si="2"/>
        <v>178</v>
      </c>
      <c r="M40" s="2768">
        <f t="shared" si="2"/>
        <v>202</v>
      </c>
      <c r="N40" s="2766">
        <f t="shared" si="2"/>
        <v>3</v>
      </c>
      <c r="O40" s="2767">
        <f t="shared" si="2"/>
        <v>205</v>
      </c>
      <c r="P40" s="2769">
        <f t="shared" si="2"/>
        <v>5</v>
      </c>
      <c r="Q40" s="2770">
        <f t="shared" si="2"/>
        <v>0</v>
      </c>
      <c r="R40" s="2771">
        <f t="shared" si="2"/>
        <v>5</v>
      </c>
      <c r="S40" s="2768">
        <f t="shared" si="2"/>
        <v>665</v>
      </c>
      <c r="T40" s="2766">
        <f t="shared" si="2"/>
        <v>10</v>
      </c>
      <c r="U40" s="2767">
        <f t="shared" si="2"/>
        <v>675</v>
      </c>
    </row>
    <row r="41" spans="1:21" ht="23.1" customHeight="1">
      <c r="B41" s="5758" t="s">
        <v>18</v>
      </c>
      <c r="C41" s="5759"/>
      <c r="D41" s="2772"/>
      <c r="E41" s="2773"/>
      <c r="F41" s="2774"/>
      <c r="G41" s="2773"/>
      <c r="H41" s="2773"/>
      <c r="I41" s="2774"/>
      <c r="J41" s="2773"/>
      <c r="K41" s="2773"/>
      <c r="L41" s="2774"/>
      <c r="M41" s="2773"/>
      <c r="N41" s="2773"/>
      <c r="O41" s="2774"/>
      <c r="P41" s="2775"/>
      <c r="Q41" s="2775"/>
      <c r="R41" s="2776"/>
      <c r="S41" s="2773"/>
      <c r="T41" s="2773"/>
      <c r="U41" s="2774"/>
    </row>
    <row r="42" spans="1:21">
      <c r="B42" s="2777" t="s">
        <v>111</v>
      </c>
      <c r="C42" s="2778" t="s">
        <v>112</v>
      </c>
      <c r="D42" s="2779">
        <v>0</v>
      </c>
      <c r="E42" s="2780">
        <v>0</v>
      </c>
      <c r="F42" s="2781">
        <v>0</v>
      </c>
      <c r="G42" s="2782">
        <v>0</v>
      </c>
      <c r="H42" s="2780">
        <v>0</v>
      </c>
      <c r="I42" s="2781">
        <v>0</v>
      </c>
      <c r="J42" s="2782">
        <v>2</v>
      </c>
      <c r="K42" s="2780">
        <v>0</v>
      </c>
      <c r="L42" s="2781">
        <v>2</v>
      </c>
      <c r="M42" s="2782">
        <v>1</v>
      </c>
      <c r="N42" s="2780">
        <v>0</v>
      </c>
      <c r="O42" s="2781">
        <v>1</v>
      </c>
      <c r="P42" s="2782">
        <v>0</v>
      </c>
      <c r="Q42" s="2780">
        <v>0</v>
      </c>
      <c r="R42" s="2781">
        <v>0</v>
      </c>
      <c r="S42" s="2782">
        <v>3</v>
      </c>
      <c r="T42" s="2780">
        <v>0</v>
      </c>
      <c r="U42" s="2781">
        <v>3</v>
      </c>
    </row>
    <row r="43" spans="1:21" outlineLevel="1">
      <c r="B43" s="2783" t="s">
        <v>115</v>
      </c>
      <c r="C43" s="2784" t="s">
        <v>116</v>
      </c>
      <c r="D43" s="2785">
        <v>0</v>
      </c>
      <c r="E43" s="2786">
        <v>0</v>
      </c>
      <c r="F43" s="2787">
        <v>0</v>
      </c>
      <c r="G43" s="2788">
        <v>1</v>
      </c>
      <c r="H43" s="2786">
        <v>0</v>
      </c>
      <c r="I43" s="2787">
        <v>1</v>
      </c>
      <c r="J43" s="2788">
        <v>0</v>
      </c>
      <c r="K43" s="2786">
        <v>0</v>
      </c>
      <c r="L43" s="2787">
        <v>0</v>
      </c>
      <c r="M43" s="2788">
        <v>0</v>
      </c>
      <c r="N43" s="2786">
        <v>0</v>
      </c>
      <c r="O43" s="2787">
        <v>0</v>
      </c>
      <c r="P43" s="2788">
        <v>0</v>
      </c>
      <c r="Q43" s="2786">
        <v>0</v>
      </c>
      <c r="R43" s="2787">
        <v>0</v>
      </c>
      <c r="S43" s="2788">
        <v>1</v>
      </c>
      <c r="T43" s="2786">
        <v>0</v>
      </c>
      <c r="U43" s="2787">
        <v>1</v>
      </c>
    </row>
    <row r="44" spans="1:21" outlineLevel="1">
      <c r="B44" s="2783" t="s">
        <v>117</v>
      </c>
      <c r="C44" s="2784" t="s">
        <v>118</v>
      </c>
      <c r="D44" s="2785">
        <v>0</v>
      </c>
      <c r="E44" s="2786">
        <v>0</v>
      </c>
      <c r="F44" s="2787">
        <v>0</v>
      </c>
      <c r="G44" s="2788">
        <v>0</v>
      </c>
      <c r="H44" s="2786">
        <v>0</v>
      </c>
      <c r="I44" s="2787">
        <v>0</v>
      </c>
      <c r="J44" s="2788">
        <v>1</v>
      </c>
      <c r="K44" s="2786">
        <v>0</v>
      </c>
      <c r="L44" s="2787">
        <v>1</v>
      </c>
      <c r="M44" s="2788">
        <v>0</v>
      </c>
      <c r="N44" s="2786">
        <v>0</v>
      </c>
      <c r="O44" s="2787">
        <v>0</v>
      </c>
      <c r="P44" s="2788">
        <v>0</v>
      </c>
      <c r="Q44" s="2786">
        <v>0</v>
      </c>
      <c r="R44" s="2787">
        <v>0</v>
      </c>
      <c r="S44" s="2788">
        <v>1</v>
      </c>
      <c r="T44" s="2786">
        <v>0</v>
      </c>
      <c r="U44" s="2787">
        <v>1</v>
      </c>
    </row>
    <row r="45" spans="1:21" outlineLevel="1">
      <c r="B45" s="2783" t="s">
        <v>119</v>
      </c>
      <c r="C45" s="2784" t="s">
        <v>120</v>
      </c>
      <c r="D45" s="2785">
        <v>1</v>
      </c>
      <c r="E45" s="2786">
        <v>0</v>
      </c>
      <c r="F45" s="2787">
        <v>1</v>
      </c>
      <c r="G45" s="2788">
        <v>0</v>
      </c>
      <c r="H45" s="2786">
        <v>0</v>
      </c>
      <c r="I45" s="2787">
        <v>0</v>
      </c>
      <c r="J45" s="2788">
        <v>2</v>
      </c>
      <c r="K45" s="2786">
        <v>0</v>
      </c>
      <c r="L45" s="2787">
        <v>2</v>
      </c>
      <c r="M45" s="2788">
        <v>1</v>
      </c>
      <c r="N45" s="2786">
        <v>0</v>
      </c>
      <c r="O45" s="2787">
        <v>1</v>
      </c>
      <c r="P45" s="2788">
        <v>0</v>
      </c>
      <c r="Q45" s="2786">
        <v>0</v>
      </c>
      <c r="R45" s="2787">
        <v>0</v>
      </c>
      <c r="S45" s="2788">
        <v>4</v>
      </c>
      <c r="T45" s="2786">
        <v>0</v>
      </c>
      <c r="U45" s="2787">
        <v>4</v>
      </c>
    </row>
    <row r="46" spans="1:21" outlineLevel="1">
      <c r="B46" s="2783" t="s">
        <v>121</v>
      </c>
      <c r="C46" s="2784" t="s">
        <v>122</v>
      </c>
      <c r="D46" s="2785">
        <v>1</v>
      </c>
      <c r="E46" s="2786">
        <v>0</v>
      </c>
      <c r="F46" s="2787">
        <v>1</v>
      </c>
      <c r="G46" s="2788">
        <v>1</v>
      </c>
      <c r="H46" s="2786">
        <v>0</v>
      </c>
      <c r="I46" s="2787">
        <v>1</v>
      </c>
      <c r="J46" s="2788">
        <v>2</v>
      </c>
      <c r="K46" s="2786">
        <v>0</v>
      </c>
      <c r="L46" s="2787">
        <v>2</v>
      </c>
      <c r="M46" s="2788">
        <v>4</v>
      </c>
      <c r="N46" s="2786">
        <v>0</v>
      </c>
      <c r="O46" s="2787">
        <v>4</v>
      </c>
      <c r="P46" s="2788">
        <v>0</v>
      </c>
      <c r="Q46" s="2786">
        <v>0</v>
      </c>
      <c r="R46" s="2787">
        <v>0</v>
      </c>
      <c r="S46" s="2788">
        <v>8</v>
      </c>
      <c r="T46" s="2786">
        <v>0</v>
      </c>
      <c r="U46" s="2787">
        <v>8</v>
      </c>
    </row>
    <row r="47" spans="1:21" ht="20.100000000000001" customHeight="1" outlineLevel="1">
      <c r="B47" s="2783" t="s">
        <v>123</v>
      </c>
      <c r="C47" s="2784" t="s">
        <v>124</v>
      </c>
      <c r="D47" s="2785">
        <v>1</v>
      </c>
      <c r="E47" s="2786">
        <v>0</v>
      </c>
      <c r="F47" s="2787">
        <v>1</v>
      </c>
      <c r="G47" s="2788">
        <v>0</v>
      </c>
      <c r="H47" s="2786">
        <v>0</v>
      </c>
      <c r="I47" s="2787">
        <v>0</v>
      </c>
      <c r="J47" s="2788">
        <v>0</v>
      </c>
      <c r="K47" s="2786">
        <v>0</v>
      </c>
      <c r="L47" s="2787">
        <v>0</v>
      </c>
      <c r="M47" s="2788">
        <v>0</v>
      </c>
      <c r="N47" s="2786">
        <v>0</v>
      </c>
      <c r="O47" s="2787">
        <v>0</v>
      </c>
      <c r="P47" s="2788">
        <v>0</v>
      </c>
      <c r="Q47" s="2786">
        <v>0</v>
      </c>
      <c r="R47" s="2787">
        <v>0</v>
      </c>
      <c r="S47" s="2788">
        <v>1</v>
      </c>
      <c r="T47" s="2786">
        <v>0</v>
      </c>
      <c r="U47" s="2787">
        <v>1</v>
      </c>
    </row>
    <row r="48" spans="1:21" outlineLevel="1">
      <c r="B48" s="2789" t="s">
        <v>149</v>
      </c>
      <c r="C48" s="2790" t="s">
        <v>150</v>
      </c>
      <c r="D48" s="2791">
        <v>0</v>
      </c>
      <c r="E48" s="2792">
        <v>0</v>
      </c>
      <c r="F48" s="2793">
        <v>0</v>
      </c>
      <c r="G48" s="2794">
        <v>0</v>
      </c>
      <c r="H48" s="2792">
        <v>0</v>
      </c>
      <c r="I48" s="2793">
        <v>0</v>
      </c>
      <c r="J48" s="2794">
        <v>1</v>
      </c>
      <c r="K48" s="2792">
        <v>0</v>
      </c>
      <c r="L48" s="2793">
        <v>1</v>
      </c>
      <c r="M48" s="2794">
        <v>0</v>
      </c>
      <c r="N48" s="2792">
        <v>0</v>
      </c>
      <c r="O48" s="2793">
        <v>0</v>
      </c>
      <c r="P48" s="2794">
        <v>0</v>
      </c>
      <c r="Q48" s="2792">
        <v>0</v>
      </c>
      <c r="R48" s="2793">
        <v>0</v>
      </c>
      <c r="S48" s="2794">
        <v>1</v>
      </c>
      <c r="T48" s="2792">
        <v>0</v>
      </c>
      <c r="U48" s="2793">
        <v>1</v>
      </c>
    </row>
    <row r="49" spans="2:22" s="386" customFormat="1" ht="22.5" customHeight="1">
      <c r="B49" s="5744" t="s">
        <v>14</v>
      </c>
      <c r="C49" s="5745"/>
      <c r="D49" s="2795">
        <f t="shared" ref="D49:U49" si="3">SUM(D42:D48)</f>
        <v>3</v>
      </c>
      <c r="E49" s="2796">
        <f t="shared" si="3"/>
        <v>0</v>
      </c>
      <c r="F49" s="2797">
        <f t="shared" si="3"/>
        <v>3</v>
      </c>
      <c r="G49" s="2795">
        <f t="shared" si="3"/>
        <v>2</v>
      </c>
      <c r="H49" s="2796">
        <f t="shared" si="3"/>
        <v>0</v>
      </c>
      <c r="I49" s="2798">
        <f t="shared" si="3"/>
        <v>2</v>
      </c>
      <c r="J49" s="2795">
        <f t="shared" si="3"/>
        <v>8</v>
      </c>
      <c r="K49" s="2796">
        <f t="shared" si="3"/>
        <v>0</v>
      </c>
      <c r="L49" s="2797">
        <f t="shared" si="3"/>
        <v>8</v>
      </c>
      <c r="M49" s="2795">
        <f t="shared" si="3"/>
        <v>6</v>
      </c>
      <c r="N49" s="2796">
        <f t="shared" si="3"/>
        <v>0</v>
      </c>
      <c r="O49" s="2797">
        <f t="shared" si="3"/>
        <v>6</v>
      </c>
      <c r="P49" s="2795">
        <f t="shared" si="3"/>
        <v>0</v>
      </c>
      <c r="Q49" s="2796">
        <f t="shared" si="3"/>
        <v>0</v>
      </c>
      <c r="R49" s="2797">
        <f t="shared" si="3"/>
        <v>0</v>
      </c>
      <c r="S49" s="2795">
        <f t="shared" si="3"/>
        <v>19</v>
      </c>
      <c r="T49" s="2796">
        <f t="shared" si="3"/>
        <v>0</v>
      </c>
      <c r="U49" s="2797">
        <f t="shared" si="3"/>
        <v>19</v>
      </c>
    </row>
    <row r="50" spans="2:22" s="393" customFormat="1" ht="25.5" customHeight="1">
      <c r="B50" s="5746" t="s">
        <v>29</v>
      </c>
      <c r="C50" s="5747"/>
      <c r="D50" s="1619">
        <f t="shared" ref="D50:U50" si="4">SUM(D26:D39)</f>
        <v>128</v>
      </c>
      <c r="E50" s="2809">
        <f t="shared" si="4"/>
        <v>2</v>
      </c>
      <c r="F50" s="1620">
        <f t="shared" si="4"/>
        <v>130</v>
      </c>
      <c r="G50" s="1621">
        <f t="shared" si="4"/>
        <v>153</v>
      </c>
      <c r="H50" s="2809">
        <f t="shared" si="4"/>
        <v>4</v>
      </c>
      <c r="I50" s="1620">
        <f t="shared" si="4"/>
        <v>157</v>
      </c>
      <c r="J50" s="1621">
        <f t="shared" si="4"/>
        <v>177</v>
      </c>
      <c r="K50" s="2809">
        <f t="shared" si="4"/>
        <v>1</v>
      </c>
      <c r="L50" s="1620">
        <f t="shared" si="4"/>
        <v>178</v>
      </c>
      <c r="M50" s="1621">
        <f t="shared" si="4"/>
        <v>202</v>
      </c>
      <c r="N50" s="2809">
        <f t="shared" si="4"/>
        <v>3</v>
      </c>
      <c r="O50" s="1620">
        <f t="shared" si="4"/>
        <v>205</v>
      </c>
      <c r="P50" s="1621">
        <f t="shared" si="4"/>
        <v>5</v>
      </c>
      <c r="Q50" s="2809">
        <f t="shared" si="4"/>
        <v>0</v>
      </c>
      <c r="R50" s="1620">
        <f t="shared" si="4"/>
        <v>5</v>
      </c>
      <c r="S50" s="1621">
        <f t="shared" si="4"/>
        <v>665</v>
      </c>
      <c r="T50" s="2809">
        <f t="shared" si="4"/>
        <v>10</v>
      </c>
      <c r="U50" s="1620">
        <f t="shared" si="4"/>
        <v>675</v>
      </c>
    </row>
    <row r="51" spans="2:22" ht="38.450000000000003" customHeight="1">
      <c r="B51" s="5748" t="s">
        <v>34</v>
      </c>
      <c r="C51" s="5749"/>
      <c r="D51" s="2810">
        <f>D49</f>
        <v>3</v>
      </c>
      <c r="E51" s="2811">
        <f t="shared" ref="E51:U51" si="5">E49</f>
        <v>0</v>
      </c>
      <c r="F51" s="2812">
        <f t="shared" si="5"/>
        <v>3</v>
      </c>
      <c r="G51" s="2813">
        <f t="shared" si="5"/>
        <v>2</v>
      </c>
      <c r="H51" s="2811">
        <f t="shared" si="5"/>
        <v>0</v>
      </c>
      <c r="I51" s="2812">
        <f t="shared" si="5"/>
        <v>2</v>
      </c>
      <c r="J51" s="2813">
        <f t="shared" si="5"/>
        <v>8</v>
      </c>
      <c r="K51" s="2811">
        <f t="shared" si="5"/>
        <v>0</v>
      </c>
      <c r="L51" s="2812">
        <f t="shared" si="5"/>
        <v>8</v>
      </c>
      <c r="M51" s="2813">
        <f t="shared" si="5"/>
        <v>6</v>
      </c>
      <c r="N51" s="2811">
        <f t="shared" si="5"/>
        <v>0</v>
      </c>
      <c r="O51" s="2812">
        <f t="shared" si="5"/>
        <v>6</v>
      </c>
      <c r="P51" s="2813">
        <f t="shared" si="5"/>
        <v>0</v>
      </c>
      <c r="Q51" s="2811">
        <f t="shared" si="5"/>
        <v>0</v>
      </c>
      <c r="R51" s="2812">
        <f t="shared" si="5"/>
        <v>0</v>
      </c>
      <c r="S51" s="2813">
        <f t="shared" si="5"/>
        <v>19</v>
      </c>
      <c r="T51" s="2811">
        <f t="shared" si="5"/>
        <v>0</v>
      </c>
      <c r="U51" s="2812">
        <f t="shared" si="5"/>
        <v>19</v>
      </c>
    </row>
    <row r="52" spans="2:22" ht="34.5" customHeight="1">
      <c r="B52" s="5750" t="s">
        <v>35</v>
      </c>
      <c r="C52" s="5751"/>
      <c r="D52" s="2814">
        <f>D50+D51</f>
        <v>131</v>
      </c>
      <c r="E52" s="2815">
        <f t="shared" ref="E52:U52" si="6">E50+E51</f>
        <v>2</v>
      </c>
      <c r="F52" s="1622">
        <f t="shared" si="6"/>
        <v>133</v>
      </c>
      <c r="G52" s="2816">
        <f t="shared" si="6"/>
        <v>155</v>
      </c>
      <c r="H52" s="2815">
        <f t="shared" si="6"/>
        <v>4</v>
      </c>
      <c r="I52" s="1622">
        <f t="shared" si="6"/>
        <v>159</v>
      </c>
      <c r="J52" s="2816">
        <f t="shared" si="6"/>
        <v>185</v>
      </c>
      <c r="K52" s="2815">
        <f t="shared" si="6"/>
        <v>1</v>
      </c>
      <c r="L52" s="1622">
        <f t="shared" si="6"/>
        <v>186</v>
      </c>
      <c r="M52" s="2816">
        <f t="shared" si="6"/>
        <v>208</v>
      </c>
      <c r="N52" s="2815">
        <f t="shared" si="6"/>
        <v>3</v>
      </c>
      <c r="O52" s="1622">
        <f t="shared" si="6"/>
        <v>211</v>
      </c>
      <c r="P52" s="2816">
        <f t="shared" si="6"/>
        <v>5</v>
      </c>
      <c r="Q52" s="2815">
        <f t="shared" si="6"/>
        <v>0</v>
      </c>
      <c r="R52" s="1622">
        <f t="shared" si="6"/>
        <v>5</v>
      </c>
      <c r="S52" s="2816">
        <f t="shared" si="6"/>
        <v>684</v>
      </c>
      <c r="T52" s="2815">
        <f t="shared" si="6"/>
        <v>10</v>
      </c>
      <c r="U52" s="1622">
        <f t="shared" si="6"/>
        <v>694</v>
      </c>
    </row>
    <row r="53" spans="2:22" s="393" customFormat="1">
      <c r="F53" s="482"/>
      <c r="I53" s="482"/>
      <c r="L53" s="482"/>
      <c r="O53" s="482"/>
      <c r="P53" s="482"/>
      <c r="Q53" s="482"/>
      <c r="R53" s="482"/>
      <c r="U53" s="482"/>
    </row>
    <row r="54" spans="2:22" ht="23.45" customHeight="1">
      <c r="B54" s="5726"/>
      <c r="C54" s="5726"/>
      <c r="D54" s="5726"/>
      <c r="E54" s="5726"/>
      <c r="F54" s="5726"/>
      <c r="G54" s="5726"/>
      <c r="H54" s="5726"/>
      <c r="I54" s="5726"/>
      <c r="J54" s="5726"/>
      <c r="K54" s="5726"/>
      <c r="L54" s="5726"/>
      <c r="M54" s="5726"/>
      <c r="N54" s="5726"/>
      <c r="O54" s="5726"/>
      <c r="P54" s="5726"/>
      <c r="Q54" s="5726"/>
      <c r="R54" s="5726"/>
      <c r="S54" s="5726"/>
      <c r="T54" s="5726"/>
      <c r="U54" s="392"/>
      <c r="V54" s="384"/>
    </row>
    <row r="56" spans="2:22">
      <c r="D56" s="955"/>
      <c r="E56" s="955"/>
      <c r="F56" s="955"/>
      <c r="G56" s="955"/>
      <c r="H56" s="955"/>
      <c r="I56" s="955"/>
      <c r="J56" s="955"/>
      <c r="K56" s="955"/>
      <c r="L56" s="955"/>
      <c r="M56" s="955"/>
      <c r="N56" s="955"/>
      <c r="O56" s="955"/>
      <c r="P56" s="955"/>
      <c r="Q56" s="955"/>
      <c r="R56" s="955"/>
      <c r="S56" s="955"/>
      <c r="T56" s="955"/>
      <c r="U56" s="955"/>
    </row>
  </sheetData>
  <mergeCells count="22">
    <mergeCell ref="B1:U1"/>
    <mergeCell ref="B3:F3"/>
    <mergeCell ref="G3:H3"/>
    <mergeCell ref="I3:U3"/>
    <mergeCell ref="B8:C8"/>
    <mergeCell ref="B5:C7"/>
    <mergeCell ref="D5:F6"/>
    <mergeCell ref="G5:I6"/>
    <mergeCell ref="J5:L6"/>
    <mergeCell ref="M5:O6"/>
    <mergeCell ref="P5:R6"/>
    <mergeCell ref="S5:U6"/>
    <mergeCell ref="B23:C23"/>
    <mergeCell ref="B24:C24"/>
    <mergeCell ref="B25:C25"/>
    <mergeCell ref="B40:C40"/>
    <mergeCell ref="B41:C41"/>
    <mergeCell ref="B49:C49"/>
    <mergeCell ref="B50:C50"/>
    <mergeCell ref="B51:C51"/>
    <mergeCell ref="B52:C52"/>
    <mergeCell ref="B54:T54"/>
  </mergeCells>
  <pageMargins left="0.70866141732283505" right="0.70866141732283505" top="0.74803149606299202" bottom="0.74803149606299202" header="0.31496062992126" footer="0.31496062992126"/>
  <pageSetup paperSize="9" scale="3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6"/>
  <sheetViews>
    <sheetView zoomScale="60" zoomScaleNormal="60" workbookViewId="0">
      <selection activeCell="K35" sqref="K35"/>
    </sheetView>
  </sheetViews>
  <sheetFormatPr defaultColWidth="9" defaultRowHeight="18.75"/>
  <cols>
    <col min="1" max="1" width="9.140625" style="386"/>
    <col min="2" max="2" width="14.85546875" style="386" customWidth="1"/>
    <col min="3" max="3" width="47.85546875" style="386" customWidth="1"/>
    <col min="4" max="4" width="11.85546875" style="386" customWidth="1"/>
    <col min="5" max="5" width="13.5703125" style="386" customWidth="1"/>
    <col min="6" max="6" width="10.42578125" style="385" customWidth="1"/>
    <col min="7" max="7" width="11" style="386" customWidth="1"/>
    <col min="8" max="8" width="12.5703125" style="386" customWidth="1"/>
    <col min="9" max="9" width="10.140625" style="385" customWidth="1"/>
    <col min="10" max="10" width="11.140625" style="386" customWidth="1"/>
    <col min="11" max="11" width="13.42578125" style="386" customWidth="1"/>
    <col min="12" max="12" width="11.42578125" style="385" customWidth="1"/>
    <col min="13" max="13" width="10.140625" style="386" customWidth="1"/>
    <col min="14" max="14" width="12.85546875" style="386" customWidth="1"/>
    <col min="15" max="15" width="11" style="385" customWidth="1"/>
    <col min="16" max="16" width="10.85546875" style="386" customWidth="1"/>
    <col min="17" max="17" width="12.5703125" style="386" customWidth="1"/>
    <col min="18" max="18" width="11.140625" style="385" customWidth="1"/>
    <col min="19" max="19" width="10.42578125" style="386" customWidth="1"/>
    <col min="20" max="20" width="13.42578125" style="386" customWidth="1"/>
    <col min="21" max="21" width="10.140625" style="385" customWidth="1"/>
    <col min="22" max="257" width="9.140625" style="386"/>
    <col min="258" max="258" width="14.85546875" style="386" customWidth="1"/>
    <col min="259" max="259" width="47.85546875" style="386" customWidth="1"/>
    <col min="260" max="260" width="11.85546875" style="386" customWidth="1"/>
    <col min="261" max="261" width="13.5703125" style="386" customWidth="1"/>
    <col min="262" max="262" width="10.42578125" style="386" customWidth="1"/>
    <col min="263" max="263" width="11" style="386" customWidth="1"/>
    <col min="264" max="264" width="12.5703125" style="386" customWidth="1"/>
    <col min="265" max="265" width="10.140625" style="386" customWidth="1"/>
    <col min="266" max="266" width="11.140625" style="386" customWidth="1"/>
    <col min="267" max="267" width="13.42578125" style="386" customWidth="1"/>
    <col min="268" max="268" width="11.42578125" style="386" customWidth="1"/>
    <col min="269" max="269" width="10.140625" style="386" customWidth="1"/>
    <col min="270" max="270" width="12.85546875" style="386" customWidth="1"/>
    <col min="271" max="271" width="11" style="386" customWidth="1"/>
    <col min="272" max="272" width="10.85546875" style="386" customWidth="1"/>
    <col min="273" max="273" width="12.5703125" style="386" customWidth="1"/>
    <col min="274" max="274" width="11.140625" style="386" customWidth="1"/>
    <col min="275" max="275" width="10.42578125" style="386" customWidth="1"/>
    <col min="276" max="276" width="13.42578125" style="386" customWidth="1"/>
    <col min="277" max="277" width="10.140625" style="386" customWidth="1"/>
    <col min="278" max="513" width="9.140625" style="386"/>
    <col min="514" max="514" width="14.85546875" style="386" customWidth="1"/>
    <col min="515" max="515" width="47.85546875" style="386" customWidth="1"/>
    <col min="516" max="516" width="11.85546875" style="386" customWidth="1"/>
    <col min="517" max="517" width="13.5703125" style="386" customWidth="1"/>
    <col min="518" max="518" width="10.42578125" style="386" customWidth="1"/>
    <col min="519" max="519" width="11" style="386" customWidth="1"/>
    <col min="520" max="520" width="12.5703125" style="386" customWidth="1"/>
    <col min="521" max="521" width="10.140625" style="386" customWidth="1"/>
    <col min="522" max="522" width="11.140625" style="386" customWidth="1"/>
    <col min="523" max="523" width="13.42578125" style="386" customWidth="1"/>
    <col min="524" max="524" width="11.42578125" style="386" customWidth="1"/>
    <col min="525" max="525" width="10.140625" style="386" customWidth="1"/>
    <col min="526" max="526" width="12.85546875" style="386" customWidth="1"/>
    <col min="527" max="527" width="11" style="386" customWidth="1"/>
    <col min="528" max="528" width="10.85546875" style="386" customWidth="1"/>
    <col min="529" max="529" width="12.5703125" style="386" customWidth="1"/>
    <col min="530" max="530" width="11.140625" style="386" customWidth="1"/>
    <col min="531" max="531" width="10.42578125" style="386" customWidth="1"/>
    <col min="532" max="532" width="13.42578125" style="386" customWidth="1"/>
    <col min="533" max="533" width="10.140625" style="386" customWidth="1"/>
    <col min="534" max="769" width="9.140625" style="386"/>
    <col min="770" max="770" width="14.85546875" style="386" customWidth="1"/>
    <col min="771" max="771" width="47.85546875" style="386" customWidth="1"/>
    <col min="772" max="772" width="11.85546875" style="386" customWidth="1"/>
    <col min="773" max="773" width="13.5703125" style="386" customWidth="1"/>
    <col min="774" max="774" width="10.42578125" style="386" customWidth="1"/>
    <col min="775" max="775" width="11" style="386" customWidth="1"/>
    <col min="776" max="776" width="12.5703125" style="386" customWidth="1"/>
    <col min="777" max="777" width="10.140625" style="386" customWidth="1"/>
    <col min="778" max="778" width="11.140625" style="386" customWidth="1"/>
    <col min="779" max="779" width="13.42578125" style="386" customWidth="1"/>
    <col min="780" max="780" width="11.42578125" style="386" customWidth="1"/>
    <col min="781" max="781" width="10.140625" style="386" customWidth="1"/>
    <col min="782" max="782" width="12.85546875" style="386" customWidth="1"/>
    <col min="783" max="783" width="11" style="386" customWidth="1"/>
    <col min="784" max="784" width="10.85546875" style="386" customWidth="1"/>
    <col min="785" max="785" width="12.5703125" style="386" customWidth="1"/>
    <col min="786" max="786" width="11.140625" style="386" customWidth="1"/>
    <col min="787" max="787" width="10.42578125" style="386" customWidth="1"/>
    <col min="788" max="788" width="13.42578125" style="386" customWidth="1"/>
    <col min="789" max="789" width="10.140625" style="386" customWidth="1"/>
    <col min="790" max="1025" width="9.140625" style="386"/>
    <col min="1026" max="1026" width="14.85546875" style="386" customWidth="1"/>
    <col min="1027" max="1027" width="47.85546875" style="386" customWidth="1"/>
    <col min="1028" max="1028" width="11.85546875" style="386" customWidth="1"/>
    <col min="1029" max="1029" width="13.5703125" style="386" customWidth="1"/>
    <col min="1030" max="1030" width="10.42578125" style="386" customWidth="1"/>
    <col min="1031" max="1031" width="11" style="386" customWidth="1"/>
    <col min="1032" max="1032" width="12.5703125" style="386" customWidth="1"/>
    <col min="1033" max="1033" width="10.140625" style="386" customWidth="1"/>
    <col min="1034" max="1034" width="11.140625" style="386" customWidth="1"/>
    <col min="1035" max="1035" width="13.42578125" style="386" customWidth="1"/>
    <col min="1036" max="1036" width="11.42578125" style="386" customWidth="1"/>
    <col min="1037" max="1037" width="10.140625" style="386" customWidth="1"/>
    <col min="1038" max="1038" width="12.85546875" style="386" customWidth="1"/>
    <col min="1039" max="1039" width="11" style="386" customWidth="1"/>
    <col min="1040" max="1040" width="10.85546875" style="386" customWidth="1"/>
    <col min="1041" max="1041" width="12.5703125" style="386" customWidth="1"/>
    <col min="1042" max="1042" width="11.140625" style="386" customWidth="1"/>
    <col min="1043" max="1043" width="10.42578125" style="386" customWidth="1"/>
    <col min="1044" max="1044" width="13.42578125" style="386" customWidth="1"/>
    <col min="1045" max="1045" width="10.140625" style="386" customWidth="1"/>
    <col min="1046" max="1281" width="9.140625" style="386"/>
    <col min="1282" max="1282" width="14.85546875" style="386" customWidth="1"/>
    <col min="1283" max="1283" width="47.85546875" style="386" customWidth="1"/>
    <col min="1284" max="1284" width="11.85546875" style="386" customWidth="1"/>
    <col min="1285" max="1285" width="13.5703125" style="386" customWidth="1"/>
    <col min="1286" max="1286" width="10.42578125" style="386" customWidth="1"/>
    <col min="1287" max="1287" width="11" style="386" customWidth="1"/>
    <col min="1288" max="1288" width="12.5703125" style="386" customWidth="1"/>
    <col min="1289" max="1289" width="10.140625" style="386" customWidth="1"/>
    <col min="1290" max="1290" width="11.140625" style="386" customWidth="1"/>
    <col min="1291" max="1291" width="13.42578125" style="386" customWidth="1"/>
    <col min="1292" max="1292" width="11.42578125" style="386" customWidth="1"/>
    <col min="1293" max="1293" width="10.140625" style="386" customWidth="1"/>
    <col min="1294" max="1294" width="12.85546875" style="386" customWidth="1"/>
    <col min="1295" max="1295" width="11" style="386" customWidth="1"/>
    <col min="1296" max="1296" width="10.85546875" style="386" customWidth="1"/>
    <col min="1297" max="1297" width="12.5703125" style="386" customWidth="1"/>
    <col min="1298" max="1298" width="11.140625" style="386" customWidth="1"/>
    <col min="1299" max="1299" width="10.42578125" style="386" customWidth="1"/>
    <col min="1300" max="1300" width="13.42578125" style="386" customWidth="1"/>
    <col min="1301" max="1301" width="10.140625" style="386" customWidth="1"/>
    <col min="1302" max="1537" width="9.140625" style="386"/>
    <col min="1538" max="1538" width="14.85546875" style="386" customWidth="1"/>
    <col min="1539" max="1539" width="47.85546875" style="386" customWidth="1"/>
    <col min="1540" max="1540" width="11.85546875" style="386" customWidth="1"/>
    <col min="1541" max="1541" width="13.5703125" style="386" customWidth="1"/>
    <col min="1542" max="1542" width="10.42578125" style="386" customWidth="1"/>
    <col min="1543" max="1543" width="11" style="386" customWidth="1"/>
    <col min="1544" max="1544" width="12.5703125" style="386" customWidth="1"/>
    <col min="1545" max="1545" width="10.140625" style="386" customWidth="1"/>
    <col min="1546" max="1546" width="11.140625" style="386" customWidth="1"/>
    <col min="1547" max="1547" width="13.42578125" style="386" customWidth="1"/>
    <col min="1548" max="1548" width="11.42578125" style="386" customWidth="1"/>
    <col min="1549" max="1549" width="10.140625" style="386" customWidth="1"/>
    <col min="1550" max="1550" width="12.85546875" style="386" customWidth="1"/>
    <col min="1551" max="1551" width="11" style="386" customWidth="1"/>
    <col min="1552" max="1552" width="10.85546875" style="386" customWidth="1"/>
    <col min="1553" max="1553" width="12.5703125" style="386" customWidth="1"/>
    <col min="1554" max="1554" width="11.140625" style="386" customWidth="1"/>
    <col min="1555" max="1555" width="10.42578125" style="386" customWidth="1"/>
    <col min="1556" max="1556" width="13.42578125" style="386" customWidth="1"/>
    <col min="1557" max="1557" width="10.140625" style="386" customWidth="1"/>
    <col min="1558" max="1793" width="9.140625" style="386"/>
    <col min="1794" max="1794" width="14.85546875" style="386" customWidth="1"/>
    <col min="1795" max="1795" width="47.85546875" style="386" customWidth="1"/>
    <col min="1796" max="1796" width="11.85546875" style="386" customWidth="1"/>
    <col min="1797" max="1797" width="13.5703125" style="386" customWidth="1"/>
    <col min="1798" max="1798" width="10.42578125" style="386" customWidth="1"/>
    <col min="1799" max="1799" width="11" style="386" customWidth="1"/>
    <col min="1800" max="1800" width="12.5703125" style="386" customWidth="1"/>
    <col min="1801" max="1801" width="10.140625" style="386" customWidth="1"/>
    <col min="1802" max="1802" width="11.140625" style="386" customWidth="1"/>
    <col min="1803" max="1803" width="13.42578125" style="386" customWidth="1"/>
    <col min="1804" max="1804" width="11.42578125" style="386" customWidth="1"/>
    <col min="1805" max="1805" width="10.140625" style="386" customWidth="1"/>
    <col min="1806" max="1806" width="12.85546875" style="386" customWidth="1"/>
    <col min="1807" max="1807" width="11" style="386" customWidth="1"/>
    <col min="1808" max="1808" width="10.85546875" style="386" customWidth="1"/>
    <col min="1809" max="1809" width="12.5703125" style="386" customWidth="1"/>
    <col min="1810" max="1810" width="11.140625" style="386" customWidth="1"/>
    <col min="1811" max="1811" width="10.42578125" style="386" customWidth="1"/>
    <col min="1812" max="1812" width="13.42578125" style="386" customWidth="1"/>
    <col min="1813" max="1813" width="10.140625" style="386" customWidth="1"/>
    <col min="1814" max="2049" width="9.140625" style="386"/>
    <col min="2050" max="2050" width="14.85546875" style="386" customWidth="1"/>
    <col min="2051" max="2051" width="47.85546875" style="386" customWidth="1"/>
    <col min="2052" max="2052" width="11.85546875" style="386" customWidth="1"/>
    <col min="2053" max="2053" width="13.5703125" style="386" customWidth="1"/>
    <col min="2054" max="2054" width="10.42578125" style="386" customWidth="1"/>
    <col min="2055" max="2055" width="11" style="386" customWidth="1"/>
    <col min="2056" max="2056" width="12.5703125" style="386" customWidth="1"/>
    <col min="2057" max="2057" width="10.140625" style="386" customWidth="1"/>
    <col min="2058" max="2058" width="11.140625" style="386" customWidth="1"/>
    <col min="2059" max="2059" width="13.42578125" style="386" customWidth="1"/>
    <col min="2060" max="2060" width="11.42578125" style="386" customWidth="1"/>
    <col min="2061" max="2061" width="10.140625" style="386" customWidth="1"/>
    <col min="2062" max="2062" width="12.85546875" style="386" customWidth="1"/>
    <col min="2063" max="2063" width="11" style="386" customWidth="1"/>
    <col min="2064" max="2064" width="10.85546875" style="386" customWidth="1"/>
    <col min="2065" max="2065" width="12.5703125" style="386" customWidth="1"/>
    <col min="2066" max="2066" width="11.140625" style="386" customWidth="1"/>
    <col min="2067" max="2067" width="10.42578125" style="386" customWidth="1"/>
    <col min="2068" max="2068" width="13.42578125" style="386" customWidth="1"/>
    <col min="2069" max="2069" width="10.140625" style="386" customWidth="1"/>
    <col min="2070" max="2305" width="9.140625" style="386"/>
    <col min="2306" max="2306" width="14.85546875" style="386" customWidth="1"/>
    <col min="2307" max="2307" width="47.85546875" style="386" customWidth="1"/>
    <col min="2308" max="2308" width="11.85546875" style="386" customWidth="1"/>
    <col min="2309" max="2309" width="13.5703125" style="386" customWidth="1"/>
    <col min="2310" max="2310" width="10.42578125" style="386" customWidth="1"/>
    <col min="2311" max="2311" width="11" style="386" customWidth="1"/>
    <col min="2312" max="2312" width="12.5703125" style="386" customWidth="1"/>
    <col min="2313" max="2313" width="10.140625" style="386" customWidth="1"/>
    <col min="2314" max="2314" width="11.140625" style="386" customWidth="1"/>
    <col min="2315" max="2315" width="13.42578125" style="386" customWidth="1"/>
    <col min="2316" max="2316" width="11.42578125" style="386" customWidth="1"/>
    <col min="2317" max="2317" width="10.140625" style="386" customWidth="1"/>
    <col min="2318" max="2318" width="12.85546875" style="386" customWidth="1"/>
    <col min="2319" max="2319" width="11" style="386" customWidth="1"/>
    <col min="2320" max="2320" width="10.85546875" style="386" customWidth="1"/>
    <col min="2321" max="2321" width="12.5703125" style="386" customWidth="1"/>
    <col min="2322" max="2322" width="11.140625" style="386" customWidth="1"/>
    <col min="2323" max="2323" width="10.42578125" style="386" customWidth="1"/>
    <col min="2324" max="2324" width="13.42578125" style="386" customWidth="1"/>
    <col min="2325" max="2325" width="10.140625" style="386" customWidth="1"/>
    <col min="2326" max="2561" width="9.140625" style="386"/>
    <col min="2562" max="2562" width="14.85546875" style="386" customWidth="1"/>
    <col min="2563" max="2563" width="47.85546875" style="386" customWidth="1"/>
    <col min="2564" max="2564" width="11.85546875" style="386" customWidth="1"/>
    <col min="2565" max="2565" width="13.5703125" style="386" customWidth="1"/>
    <col min="2566" max="2566" width="10.42578125" style="386" customWidth="1"/>
    <col min="2567" max="2567" width="11" style="386" customWidth="1"/>
    <col min="2568" max="2568" width="12.5703125" style="386" customWidth="1"/>
    <col min="2569" max="2569" width="10.140625" style="386" customWidth="1"/>
    <col min="2570" max="2570" width="11.140625" style="386" customWidth="1"/>
    <col min="2571" max="2571" width="13.42578125" style="386" customWidth="1"/>
    <col min="2572" max="2572" width="11.42578125" style="386" customWidth="1"/>
    <col min="2573" max="2573" width="10.140625" style="386" customWidth="1"/>
    <col min="2574" max="2574" width="12.85546875" style="386" customWidth="1"/>
    <col min="2575" max="2575" width="11" style="386" customWidth="1"/>
    <col min="2576" max="2576" width="10.85546875" style="386" customWidth="1"/>
    <col min="2577" max="2577" width="12.5703125" style="386" customWidth="1"/>
    <col min="2578" max="2578" width="11.140625" style="386" customWidth="1"/>
    <col min="2579" max="2579" width="10.42578125" style="386" customWidth="1"/>
    <col min="2580" max="2580" width="13.42578125" style="386" customWidth="1"/>
    <col min="2581" max="2581" width="10.140625" style="386" customWidth="1"/>
    <col min="2582" max="2817" width="9.140625" style="386"/>
    <col min="2818" max="2818" width="14.85546875" style="386" customWidth="1"/>
    <col min="2819" max="2819" width="47.85546875" style="386" customWidth="1"/>
    <col min="2820" max="2820" width="11.85546875" style="386" customWidth="1"/>
    <col min="2821" max="2821" width="13.5703125" style="386" customWidth="1"/>
    <col min="2822" max="2822" width="10.42578125" style="386" customWidth="1"/>
    <col min="2823" max="2823" width="11" style="386" customWidth="1"/>
    <col min="2824" max="2824" width="12.5703125" style="386" customWidth="1"/>
    <col min="2825" max="2825" width="10.140625" style="386" customWidth="1"/>
    <col min="2826" max="2826" width="11.140625" style="386" customWidth="1"/>
    <col min="2827" max="2827" width="13.42578125" style="386" customWidth="1"/>
    <col min="2828" max="2828" width="11.42578125" style="386" customWidth="1"/>
    <col min="2829" max="2829" width="10.140625" style="386" customWidth="1"/>
    <col min="2830" max="2830" width="12.85546875" style="386" customWidth="1"/>
    <col min="2831" max="2831" width="11" style="386" customWidth="1"/>
    <col min="2832" max="2832" width="10.85546875" style="386" customWidth="1"/>
    <col min="2833" max="2833" width="12.5703125" style="386" customWidth="1"/>
    <col min="2834" max="2834" width="11.140625" style="386" customWidth="1"/>
    <col min="2835" max="2835" width="10.42578125" style="386" customWidth="1"/>
    <col min="2836" max="2836" width="13.42578125" style="386" customWidth="1"/>
    <col min="2837" max="2837" width="10.140625" style="386" customWidth="1"/>
    <col min="2838" max="3073" width="9.140625" style="386"/>
    <col min="3074" max="3074" width="14.85546875" style="386" customWidth="1"/>
    <col min="3075" max="3075" width="47.85546875" style="386" customWidth="1"/>
    <col min="3076" max="3076" width="11.85546875" style="386" customWidth="1"/>
    <col min="3077" max="3077" width="13.5703125" style="386" customWidth="1"/>
    <col min="3078" max="3078" width="10.42578125" style="386" customWidth="1"/>
    <col min="3079" max="3079" width="11" style="386" customWidth="1"/>
    <col min="3080" max="3080" width="12.5703125" style="386" customWidth="1"/>
    <col min="3081" max="3081" width="10.140625" style="386" customWidth="1"/>
    <col min="3082" max="3082" width="11.140625" style="386" customWidth="1"/>
    <col min="3083" max="3083" width="13.42578125" style="386" customWidth="1"/>
    <col min="3084" max="3084" width="11.42578125" style="386" customWidth="1"/>
    <col min="3085" max="3085" width="10.140625" style="386" customWidth="1"/>
    <col min="3086" max="3086" width="12.85546875" style="386" customWidth="1"/>
    <col min="3087" max="3087" width="11" style="386" customWidth="1"/>
    <col min="3088" max="3088" width="10.85546875" style="386" customWidth="1"/>
    <col min="3089" max="3089" width="12.5703125" style="386" customWidth="1"/>
    <col min="3090" max="3090" width="11.140625" style="386" customWidth="1"/>
    <col min="3091" max="3091" width="10.42578125" style="386" customWidth="1"/>
    <col min="3092" max="3092" width="13.42578125" style="386" customWidth="1"/>
    <col min="3093" max="3093" width="10.140625" style="386" customWidth="1"/>
    <col min="3094" max="3329" width="9.140625" style="386"/>
    <col min="3330" max="3330" width="14.85546875" style="386" customWidth="1"/>
    <col min="3331" max="3331" width="47.85546875" style="386" customWidth="1"/>
    <col min="3332" max="3332" width="11.85546875" style="386" customWidth="1"/>
    <col min="3333" max="3333" width="13.5703125" style="386" customWidth="1"/>
    <col min="3334" max="3334" width="10.42578125" style="386" customWidth="1"/>
    <col min="3335" max="3335" width="11" style="386" customWidth="1"/>
    <col min="3336" max="3336" width="12.5703125" style="386" customWidth="1"/>
    <col min="3337" max="3337" width="10.140625" style="386" customWidth="1"/>
    <col min="3338" max="3338" width="11.140625" style="386" customWidth="1"/>
    <col min="3339" max="3339" width="13.42578125" style="386" customWidth="1"/>
    <col min="3340" max="3340" width="11.42578125" style="386" customWidth="1"/>
    <col min="3341" max="3341" width="10.140625" style="386" customWidth="1"/>
    <col min="3342" max="3342" width="12.85546875" style="386" customWidth="1"/>
    <col min="3343" max="3343" width="11" style="386" customWidth="1"/>
    <col min="3344" max="3344" width="10.85546875" style="386" customWidth="1"/>
    <col min="3345" max="3345" width="12.5703125" style="386" customWidth="1"/>
    <col min="3346" max="3346" width="11.140625" style="386" customWidth="1"/>
    <col min="3347" max="3347" width="10.42578125" style="386" customWidth="1"/>
    <col min="3348" max="3348" width="13.42578125" style="386" customWidth="1"/>
    <col min="3349" max="3349" width="10.140625" style="386" customWidth="1"/>
    <col min="3350" max="3585" width="9.140625" style="386"/>
    <col min="3586" max="3586" width="14.85546875" style="386" customWidth="1"/>
    <col min="3587" max="3587" width="47.85546875" style="386" customWidth="1"/>
    <col min="3588" max="3588" width="11.85546875" style="386" customWidth="1"/>
    <col min="3589" max="3589" width="13.5703125" style="386" customWidth="1"/>
    <col min="3590" max="3590" width="10.42578125" style="386" customWidth="1"/>
    <col min="3591" max="3591" width="11" style="386" customWidth="1"/>
    <col min="3592" max="3592" width="12.5703125" style="386" customWidth="1"/>
    <col min="3593" max="3593" width="10.140625" style="386" customWidth="1"/>
    <col min="3594" max="3594" width="11.140625" style="386" customWidth="1"/>
    <col min="3595" max="3595" width="13.42578125" style="386" customWidth="1"/>
    <col min="3596" max="3596" width="11.42578125" style="386" customWidth="1"/>
    <col min="3597" max="3597" width="10.140625" style="386" customWidth="1"/>
    <col min="3598" max="3598" width="12.85546875" style="386" customWidth="1"/>
    <col min="3599" max="3599" width="11" style="386" customWidth="1"/>
    <col min="3600" max="3600" width="10.85546875" style="386" customWidth="1"/>
    <col min="3601" max="3601" width="12.5703125" style="386" customWidth="1"/>
    <col min="3602" max="3602" width="11.140625" style="386" customWidth="1"/>
    <col min="3603" max="3603" width="10.42578125" style="386" customWidth="1"/>
    <col min="3604" max="3604" width="13.42578125" style="386" customWidth="1"/>
    <col min="3605" max="3605" width="10.140625" style="386" customWidth="1"/>
    <col min="3606" max="3841" width="9.140625" style="386"/>
    <col min="3842" max="3842" width="14.85546875" style="386" customWidth="1"/>
    <col min="3843" max="3843" width="47.85546875" style="386" customWidth="1"/>
    <col min="3844" max="3844" width="11.85546875" style="386" customWidth="1"/>
    <col min="3845" max="3845" width="13.5703125" style="386" customWidth="1"/>
    <col min="3846" max="3846" width="10.42578125" style="386" customWidth="1"/>
    <col min="3847" max="3847" width="11" style="386" customWidth="1"/>
    <col min="3848" max="3848" width="12.5703125" style="386" customWidth="1"/>
    <col min="3849" max="3849" width="10.140625" style="386" customWidth="1"/>
    <col min="3850" max="3850" width="11.140625" style="386" customWidth="1"/>
    <col min="3851" max="3851" width="13.42578125" style="386" customWidth="1"/>
    <col min="3852" max="3852" width="11.42578125" style="386" customWidth="1"/>
    <col min="3853" max="3853" width="10.140625" style="386" customWidth="1"/>
    <col min="3854" max="3854" width="12.85546875" style="386" customWidth="1"/>
    <col min="3855" max="3855" width="11" style="386" customWidth="1"/>
    <col min="3856" max="3856" width="10.85546875" style="386" customWidth="1"/>
    <col min="3857" max="3857" width="12.5703125" style="386" customWidth="1"/>
    <col min="3858" max="3858" width="11.140625" style="386" customWidth="1"/>
    <col min="3859" max="3859" width="10.42578125" style="386" customWidth="1"/>
    <col min="3860" max="3860" width="13.42578125" style="386" customWidth="1"/>
    <col min="3861" max="3861" width="10.140625" style="386" customWidth="1"/>
    <col min="3862" max="4097" width="9.140625" style="386"/>
    <col min="4098" max="4098" width="14.85546875" style="386" customWidth="1"/>
    <col min="4099" max="4099" width="47.85546875" style="386" customWidth="1"/>
    <col min="4100" max="4100" width="11.85546875" style="386" customWidth="1"/>
    <col min="4101" max="4101" width="13.5703125" style="386" customWidth="1"/>
    <col min="4102" max="4102" width="10.42578125" style="386" customWidth="1"/>
    <col min="4103" max="4103" width="11" style="386" customWidth="1"/>
    <col min="4104" max="4104" width="12.5703125" style="386" customWidth="1"/>
    <col min="4105" max="4105" width="10.140625" style="386" customWidth="1"/>
    <col min="4106" max="4106" width="11.140625" style="386" customWidth="1"/>
    <col min="4107" max="4107" width="13.42578125" style="386" customWidth="1"/>
    <col min="4108" max="4108" width="11.42578125" style="386" customWidth="1"/>
    <col min="4109" max="4109" width="10.140625" style="386" customWidth="1"/>
    <col min="4110" max="4110" width="12.85546875" style="386" customWidth="1"/>
    <col min="4111" max="4111" width="11" style="386" customWidth="1"/>
    <col min="4112" max="4112" width="10.85546875" style="386" customWidth="1"/>
    <col min="4113" max="4113" width="12.5703125" style="386" customWidth="1"/>
    <col min="4114" max="4114" width="11.140625" style="386" customWidth="1"/>
    <col min="4115" max="4115" width="10.42578125" style="386" customWidth="1"/>
    <col min="4116" max="4116" width="13.42578125" style="386" customWidth="1"/>
    <col min="4117" max="4117" width="10.140625" style="386" customWidth="1"/>
    <col min="4118" max="4353" width="9.140625" style="386"/>
    <col min="4354" max="4354" width="14.85546875" style="386" customWidth="1"/>
    <col min="4355" max="4355" width="47.85546875" style="386" customWidth="1"/>
    <col min="4356" max="4356" width="11.85546875" style="386" customWidth="1"/>
    <col min="4357" max="4357" width="13.5703125" style="386" customWidth="1"/>
    <col min="4358" max="4358" width="10.42578125" style="386" customWidth="1"/>
    <col min="4359" max="4359" width="11" style="386" customWidth="1"/>
    <col min="4360" max="4360" width="12.5703125" style="386" customWidth="1"/>
    <col min="4361" max="4361" width="10.140625" style="386" customWidth="1"/>
    <col min="4362" max="4362" width="11.140625" style="386" customWidth="1"/>
    <col min="4363" max="4363" width="13.42578125" style="386" customWidth="1"/>
    <col min="4364" max="4364" width="11.42578125" style="386" customWidth="1"/>
    <col min="4365" max="4365" width="10.140625" style="386" customWidth="1"/>
    <col min="4366" max="4366" width="12.85546875" style="386" customWidth="1"/>
    <col min="4367" max="4367" width="11" style="386" customWidth="1"/>
    <col min="4368" max="4368" width="10.85546875" style="386" customWidth="1"/>
    <col min="4369" max="4369" width="12.5703125" style="386" customWidth="1"/>
    <col min="4370" max="4370" width="11.140625" style="386" customWidth="1"/>
    <col min="4371" max="4371" width="10.42578125" style="386" customWidth="1"/>
    <col min="4372" max="4372" width="13.42578125" style="386" customWidth="1"/>
    <col min="4373" max="4373" width="10.140625" style="386" customWidth="1"/>
    <col min="4374" max="4609" width="9.140625" style="386"/>
    <col min="4610" max="4610" width="14.85546875" style="386" customWidth="1"/>
    <col min="4611" max="4611" width="47.85546875" style="386" customWidth="1"/>
    <col min="4612" max="4612" width="11.85546875" style="386" customWidth="1"/>
    <col min="4613" max="4613" width="13.5703125" style="386" customWidth="1"/>
    <col min="4614" max="4614" width="10.42578125" style="386" customWidth="1"/>
    <col min="4615" max="4615" width="11" style="386" customWidth="1"/>
    <col min="4616" max="4616" width="12.5703125" style="386" customWidth="1"/>
    <col min="4617" max="4617" width="10.140625" style="386" customWidth="1"/>
    <col min="4618" max="4618" width="11.140625" style="386" customWidth="1"/>
    <col min="4619" max="4619" width="13.42578125" style="386" customWidth="1"/>
    <col min="4620" max="4620" width="11.42578125" style="386" customWidth="1"/>
    <col min="4621" max="4621" width="10.140625" style="386" customWidth="1"/>
    <col min="4622" max="4622" width="12.85546875" style="386" customWidth="1"/>
    <col min="4623" max="4623" width="11" style="386" customWidth="1"/>
    <col min="4624" max="4624" width="10.85546875" style="386" customWidth="1"/>
    <col min="4625" max="4625" width="12.5703125" style="386" customWidth="1"/>
    <col min="4626" max="4626" width="11.140625" style="386" customWidth="1"/>
    <col min="4627" max="4627" width="10.42578125" style="386" customWidth="1"/>
    <col min="4628" max="4628" width="13.42578125" style="386" customWidth="1"/>
    <col min="4629" max="4629" width="10.140625" style="386" customWidth="1"/>
    <col min="4630" max="4865" width="9.140625" style="386"/>
    <col min="4866" max="4866" width="14.85546875" style="386" customWidth="1"/>
    <col min="4867" max="4867" width="47.85546875" style="386" customWidth="1"/>
    <col min="4868" max="4868" width="11.85546875" style="386" customWidth="1"/>
    <col min="4869" max="4869" width="13.5703125" style="386" customWidth="1"/>
    <col min="4870" max="4870" width="10.42578125" style="386" customWidth="1"/>
    <col min="4871" max="4871" width="11" style="386" customWidth="1"/>
    <col min="4872" max="4872" width="12.5703125" style="386" customWidth="1"/>
    <col min="4873" max="4873" width="10.140625" style="386" customWidth="1"/>
    <col min="4874" max="4874" width="11.140625" style="386" customWidth="1"/>
    <col min="4875" max="4875" width="13.42578125" style="386" customWidth="1"/>
    <col min="4876" max="4876" width="11.42578125" style="386" customWidth="1"/>
    <col min="4877" max="4877" width="10.140625" style="386" customWidth="1"/>
    <col min="4878" max="4878" width="12.85546875" style="386" customWidth="1"/>
    <col min="4879" max="4879" width="11" style="386" customWidth="1"/>
    <col min="4880" max="4880" width="10.85546875" style="386" customWidth="1"/>
    <col min="4881" max="4881" width="12.5703125" style="386" customWidth="1"/>
    <col min="4882" max="4882" width="11.140625" style="386" customWidth="1"/>
    <col min="4883" max="4883" width="10.42578125" style="386" customWidth="1"/>
    <col min="4884" max="4884" width="13.42578125" style="386" customWidth="1"/>
    <col min="4885" max="4885" width="10.140625" style="386" customWidth="1"/>
    <col min="4886" max="5121" width="9.140625" style="386"/>
    <col min="5122" max="5122" width="14.85546875" style="386" customWidth="1"/>
    <col min="5123" max="5123" width="47.85546875" style="386" customWidth="1"/>
    <col min="5124" max="5124" width="11.85546875" style="386" customWidth="1"/>
    <col min="5125" max="5125" width="13.5703125" style="386" customWidth="1"/>
    <col min="5126" max="5126" width="10.42578125" style="386" customWidth="1"/>
    <col min="5127" max="5127" width="11" style="386" customWidth="1"/>
    <col min="5128" max="5128" width="12.5703125" style="386" customWidth="1"/>
    <col min="5129" max="5129" width="10.140625" style="386" customWidth="1"/>
    <col min="5130" max="5130" width="11.140625" style="386" customWidth="1"/>
    <col min="5131" max="5131" width="13.42578125" style="386" customWidth="1"/>
    <col min="5132" max="5132" width="11.42578125" style="386" customWidth="1"/>
    <col min="5133" max="5133" width="10.140625" style="386" customWidth="1"/>
    <col min="5134" max="5134" width="12.85546875" style="386" customWidth="1"/>
    <col min="5135" max="5135" width="11" style="386" customWidth="1"/>
    <col min="5136" max="5136" width="10.85546875" style="386" customWidth="1"/>
    <col min="5137" max="5137" width="12.5703125" style="386" customWidth="1"/>
    <col min="5138" max="5138" width="11.140625" style="386" customWidth="1"/>
    <col min="5139" max="5139" width="10.42578125" style="386" customWidth="1"/>
    <col min="5140" max="5140" width="13.42578125" style="386" customWidth="1"/>
    <col min="5141" max="5141" width="10.140625" style="386" customWidth="1"/>
    <col min="5142" max="5377" width="9.140625" style="386"/>
    <col min="5378" max="5378" width="14.85546875" style="386" customWidth="1"/>
    <col min="5379" max="5379" width="47.85546875" style="386" customWidth="1"/>
    <col min="5380" max="5380" width="11.85546875" style="386" customWidth="1"/>
    <col min="5381" max="5381" width="13.5703125" style="386" customWidth="1"/>
    <col min="5382" max="5382" width="10.42578125" style="386" customWidth="1"/>
    <col min="5383" max="5383" width="11" style="386" customWidth="1"/>
    <col min="5384" max="5384" width="12.5703125" style="386" customWidth="1"/>
    <col min="5385" max="5385" width="10.140625" style="386" customWidth="1"/>
    <col min="5386" max="5386" width="11.140625" style="386" customWidth="1"/>
    <col min="5387" max="5387" width="13.42578125" style="386" customWidth="1"/>
    <col min="5388" max="5388" width="11.42578125" style="386" customWidth="1"/>
    <col min="5389" max="5389" width="10.140625" style="386" customWidth="1"/>
    <col min="5390" max="5390" width="12.85546875" style="386" customWidth="1"/>
    <col min="5391" max="5391" width="11" style="386" customWidth="1"/>
    <col min="5392" max="5392" width="10.85546875" style="386" customWidth="1"/>
    <col min="5393" max="5393" width="12.5703125" style="386" customWidth="1"/>
    <col min="5394" max="5394" width="11.140625" style="386" customWidth="1"/>
    <col min="5395" max="5395" width="10.42578125" style="386" customWidth="1"/>
    <col min="5396" max="5396" width="13.42578125" style="386" customWidth="1"/>
    <col min="5397" max="5397" width="10.140625" style="386" customWidth="1"/>
    <col min="5398" max="5633" width="9.140625" style="386"/>
    <col min="5634" max="5634" width="14.85546875" style="386" customWidth="1"/>
    <col min="5635" max="5635" width="47.85546875" style="386" customWidth="1"/>
    <col min="5636" max="5636" width="11.85546875" style="386" customWidth="1"/>
    <col min="5637" max="5637" width="13.5703125" style="386" customWidth="1"/>
    <col min="5638" max="5638" width="10.42578125" style="386" customWidth="1"/>
    <col min="5639" max="5639" width="11" style="386" customWidth="1"/>
    <col min="5640" max="5640" width="12.5703125" style="386" customWidth="1"/>
    <col min="5641" max="5641" width="10.140625" style="386" customWidth="1"/>
    <col min="5642" max="5642" width="11.140625" style="386" customWidth="1"/>
    <col min="5643" max="5643" width="13.42578125" style="386" customWidth="1"/>
    <col min="5644" max="5644" width="11.42578125" style="386" customWidth="1"/>
    <col min="5645" max="5645" width="10.140625" style="386" customWidth="1"/>
    <col min="5646" max="5646" width="12.85546875" style="386" customWidth="1"/>
    <col min="5647" max="5647" width="11" style="386" customWidth="1"/>
    <col min="5648" max="5648" width="10.85546875" style="386" customWidth="1"/>
    <col min="5649" max="5649" width="12.5703125" style="386" customWidth="1"/>
    <col min="5650" max="5650" width="11.140625" style="386" customWidth="1"/>
    <col min="5651" max="5651" width="10.42578125" style="386" customWidth="1"/>
    <col min="5652" max="5652" width="13.42578125" style="386" customWidth="1"/>
    <col min="5653" max="5653" width="10.140625" style="386" customWidth="1"/>
    <col min="5654" max="5889" width="9.140625" style="386"/>
    <col min="5890" max="5890" width="14.85546875" style="386" customWidth="1"/>
    <col min="5891" max="5891" width="47.85546875" style="386" customWidth="1"/>
    <col min="5892" max="5892" width="11.85546875" style="386" customWidth="1"/>
    <col min="5893" max="5893" width="13.5703125" style="386" customWidth="1"/>
    <col min="5894" max="5894" width="10.42578125" style="386" customWidth="1"/>
    <col min="5895" max="5895" width="11" style="386" customWidth="1"/>
    <col min="5896" max="5896" width="12.5703125" style="386" customWidth="1"/>
    <col min="5897" max="5897" width="10.140625" style="386" customWidth="1"/>
    <col min="5898" max="5898" width="11.140625" style="386" customWidth="1"/>
    <col min="5899" max="5899" width="13.42578125" style="386" customWidth="1"/>
    <col min="5900" max="5900" width="11.42578125" style="386" customWidth="1"/>
    <col min="5901" max="5901" width="10.140625" style="386" customWidth="1"/>
    <col min="5902" max="5902" width="12.85546875" style="386" customWidth="1"/>
    <col min="5903" max="5903" width="11" style="386" customWidth="1"/>
    <col min="5904" max="5904" width="10.85546875" style="386" customWidth="1"/>
    <col min="5905" max="5905" width="12.5703125" style="386" customWidth="1"/>
    <col min="5906" max="5906" width="11.140625" style="386" customWidth="1"/>
    <col min="5907" max="5907" width="10.42578125" style="386" customWidth="1"/>
    <col min="5908" max="5908" width="13.42578125" style="386" customWidth="1"/>
    <col min="5909" max="5909" width="10.140625" style="386" customWidth="1"/>
    <col min="5910" max="6145" width="9.140625" style="386"/>
    <col min="6146" max="6146" width="14.85546875" style="386" customWidth="1"/>
    <col min="6147" max="6147" width="47.85546875" style="386" customWidth="1"/>
    <col min="6148" max="6148" width="11.85546875" style="386" customWidth="1"/>
    <col min="6149" max="6149" width="13.5703125" style="386" customWidth="1"/>
    <col min="6150" max="6150" width="10.42578125" style="386" customWidth="1"/>
    <col min="6151" max="6151" width="11" style="386" customWidth="1"/>
    <col min="6152" max="6152" width="12.5703125" style="386" customWidth="1"/>
    <col min="6153" max="6153" width="10.140625" style="386" customWidth="1"/>
    <col min="6154" max="6154" width="11.140625" style="386" customWidth="1"/>
    <col min="6155" max="6155" width="13.42578125" style="386" customWidth="1"/>
    <col min="6156" max="6156" width="11.42578125" style="386" customWidth="1"/>
    <col min="6157" max="6157" width="10.140625" style="386" customWidth="1"/>
    <col min="6158" max="6158" width="12.85546875" style="386" customWidth="1"/>
    <col min="6159" max="6159" width="11" style="386" customWidth="1"/>
    <col min="6160" max="6160" width="10.85546875" style="386" customWidth="1"/>
    <col min="6161" max="6161" width="12.5703125" style="386" customWidth="1"/>
    <col min="6162" max="6162" width="11.140625" style="386" customWidth="1"/>
    <col min="6163" max="6163" width="10.42578125" style="386" customWidth="1"/>
    <col min="6164" max="6164" width="13.42578125" style="386" customWidth="1"/>
    <col min="6165" max="6165" width="10.140625" style="386" customWidth="1"/>
    <col min="6166" max="6401" width="9.140625" style="386"/>
    <col min="6402" max="6402" width="14.85546875" style="386" customWidth="1"/>
    <col min="6403" max="6403" width="47.85546875" style="386" customWidth="1"/>
    <col min="6404" max="6404" width="11.85546875" style="386" customWidth="1"/>
    <col min="6405" max="6405" width="13.5703125" style="386" customWidth="1"/>
    <col min="6406" max="6406" width="10.42578125" style="386" customWidth="1"/>
    <col min="6407" max="6407" width="11" style="386" customWidth="1"/>
    <col min="6408" max="6408" width="12.5703125" style="386" customWidth="1"/>
    <col min="6409" max="6409" width="10.140625" style="386" customWidth="1"/>
    <col min="6410" max="6410" width="11.140625" style="386" customWidth="1"/>
    <col min="6411" max="6411" width="13.42578125" style="386" customWidth="1"/>
    <col min="6412" max="6412" width="11.42578125" style="386" customWidth="1"/>
    <col min="6413" max="6413" width="10.140625" style="386" customWidth="1"/>
    <col min="6414" max="6414" width="12.85546875" style="386" customWidth="1"/>
    <col min="6415" max="6415" width="11" style="386" customWidth="1"/>
    <col min="6416" max="6416" width="10.85546875" style="386" customWidth="1"/>
    <col min="6417" max="6417" width="12.5703125" style="386" customWidth="1"/>
    <col min="6418" max="6418" width="11.140625" style="386" customWidth="1"/>
    <col min="6419" max="6419" width="10.42578125" style="386" customWidth="1"/>
    <col min="6420" max="6420" width="13.42578125" style="386" customWidth="1"/>
    <col min="6421" max="6421" width="10.140625" style="386" customWidth="1"/>
    <col min="6422" max="6657" width="9.140625" style="386"/>
    <col min="6658" max="6658" width="14.85546875" style="386" customWidth="1"/>
    <col min="6659" max="6659" width="47.85546875" style="386" customWidth="1"/>
    <col min="6660" max="6660" width="11.85546875" style="386" customWidth="1"/>
    <col min="6661" max="6661" width="13.5703125" style="386" customWidth="1"/>
    <col min="6662" max="6662" width="10.42578125" style="386" customWidth="1"/>
    <col min="6663" max="6663" width="11" style="386" customWidth="1"/>
    <col min="6664" max="6664" width="12.5703125" style="386" customWidth="1"/>
    <col min="6665" max="6665" width="10.140625" style="386" customWidth="1"/>
    <col min="6666" max="6666" width="11.140625" style="386" customWidth="1"/>
    <col min="6667" max="6667" width="13.42578125" style="386" customWidth="1"/>
    <col min="6668" max="6668" width="11.42578125" style="386" customWidth="1"/>
    <col min="6669" max="6669" width="10.140625" style="386" customWidth="1"/>
    <col min="6670" max="6670" width="12.85546875" style="386" customWidth="1"/>
    <col min="6671" max="6671" width="11" style="386" customWidth="1"/>
    <col min="6672" max="6672" width="10.85546875" style="386" customWidth="1"/>
    <col min="6673" max="6673" width="12.5703125" style="386" customWidth="1"/>
    <col min="6674" max="6674" width="11.140625" style="386" customWidth="1"/>
    <col min="6675" max="6675" width="10.42578125" style="386" customWidth="1"/>
    <col min="6676" max="6676" width="13.42578125" style="386" customWidth="1"/>
    <col min="6677" max="6677" width="10.140625" style="386" customWidth="1"/>
    <col min="6678" max="6913" width="9.140625" style="386"/>
    <col min="6914" max="6914" width="14.85546875" style="386" customWidth="1"/>
    <col min="6915" max="6915" width="47.85546875" style="386" customWidth="1"/>
    <col min="6916" max="6916" width="11.85546875" style="386" customWidth="1"/>
    <col min="6917" max="6917" width="13.5703125" style="386" customWidth="1"/>
    <col min="6918" max="6918" width="10.42578125" style="386" customWidth="1"/>
    <col min="6919" max="6919" width="11" style="386" customWidth="1"/>
    <col min="6920" max="6920" width="12.5703125" style="386" customWidth="1"/>
    <col min="6921" max="6921" width="10.140625" style="386" customWidth="1"/>
    <col min="6922" max="6922" width="11.140625" style="386" customWidth="1"/>
    <col min="6923" max="6923" width="13.42578125" style="386" customWidth="1"/>
    <col min="6924" max="6924" width="11.42578125" style="386" customWidth="1"/>
    <col min="6925" max="6925" width="10.140625" style="386" customWidth="1"/>
    <col min="6926" max="6926" width="12.85546875" style="386" customWidth="1"/>
    <col min="6927" max="6927" width="11" style="386" customWidth="1"/>
    <col min="6928" max="6928" width="10.85546875" style="386" customWidth="1"/>
    <col min="6929" max="6929" width="12.5703125" style="386" customWidth="1"/>
    <col min="6930" max="6930" width="11.140625" style="386" customWidth="1"/>
    <col min="6931" max="6931" width="10.42578125" style="386" customWidth="1"/>
    <col min="6932" max="6932" width="13.42578125" style="386" customWidth="1"/>
    <col min="6933" max="6933" width="10.140625" style="386" customWidth="1"/>
    <col min="6934" max="7169" width="9.140625" style="386"/>
    <col min="7170" max="7170" width="14.85546875" style="386" customWidth="1"/>
    <col min="7171" max="7171" width="47.85546875" style="386" customWidth="1"/>
    <col min="7172" max="7172" width="11.85546875" style="386" customWidth="1"/>
    <col min="7173" max="7173" width="13.5703125" style="386" customWidth="1"/>
    <col min="7174" max="7174" width="10.42578125" style="386" customWidth="1"/>
    <col min="7175" max="7175" width="11" style="386" customWidth="1"/>
    <col min="7176" max="7176" width="12.5703125" style="386" customWidth="1"/>
    <col min="7177" max="7177" width="10.140625" style="386" customWidth="1"/>
    <col min="7178" max="7178" width="11.140625" style="386" customWidth="1"/>
    <col min="7179" max="7179" width="13.42578125" style="386" customWidth="1"/>
    <col min="7180" max="7180" width="11.42578125" style="386" customWidth="1"/>
    <col min="7181" max="7181" width="10.140625" style="386" customWidth="1"/>
    <col min="7182" max="7182" width="12.85546875" style="386" customWidth="1"/>
    <col min="7183" max="7183" width="11" style="386" customWidth="1"/>
    <col min="7184" max="7184" width="10.85546875" style="386" customWidth="1"/>
    <col min="7185" max="7185" width="12.5703125" style="386" customWidth="1"/>
    <col min="7186" max="7186" width="11.140625" style="386" customWidth="1"/>
    <col min="7187" max="7187" width="10.42578125" style="386" customWidth="1"/>
    <col min="7188" max="7188" width="13.42578125" style="386" customWidth="1"/>
    <col min="7189" max="7189" width="10.140625" style="386" customWidth="1"/>
    <col min="7190" max="7425" width="9.140625" style="386"/>
    <col min="7426" max="7426" width="14.85546875" style="386" customWidth="1"/>
    <col min="7427" max="7427" width="47.85546875" style="386" customWidth="1"/>
    <col min="7428" max="7428" width="11.85546875" style="386" customWidth="1"/>
    <col min="7429" max="7429" width="13.5703125" style="386" customWidth="1"/>
    <col min="7430" max="7430" width="10.42578125" style="386" customWidth="1"/>
    <col min="7431" max="7431" width="11" style="386" customWidth="1"/>
    <col min="7432" max="7432" width="12.5703125" style="386" customWidth="1"/>
    <col min="7433" max="7433" width="10.140625" style="386" customWidth="1"/>
    <col min="7434" max="7434" width="11.140625" style="386" customWidth="1"/>
    <col min="7435" max="7435" width="13.42578125" style="386" customWidth="1"/>
    <col min="7436" max="7436" width="11.42578125" style="386" customWidth="1"/>
    <col min="7437" max="7437" width="10.140625" style="386" customWidth="1"/>
    <col min="7438" max="7438" width="12.85546875" style="386" customWidth="1"/>
    <col min="7439" max="7439" width="11" style="386" customWidth="1"/>
    <col min="7440" max="7440" width="10.85546875" style="386" customWidth="1"/>
    <col min="7441" max="7441" width="12.5703125" style="386" customWidth="1"/>
    <col min="7442" max="7442" width="11.140625" style="386" customWidth="1"/>
    <col min="7443" max="7443" width="10.42578125" style="386" customWidth="1"/>
    <col min="7444" max="7444" width="13.42578125" style="386" customWidth="1"/>
    <col min="7445" max="7445" width="10.140625" style="386" customWidth="1"/>
    <col min="7446" max="7681" width="9.140625" style="386"/>
    <col min="7682" max="7682" width="14.85546875" style="386" customWidth="1"/>
    <col min="7683" max="7683" width="47.85546875" style="386" customWidth="1"/>
    <col min="7684" max="7684" width="11.85546875" style="386" customWidth="1"/>
    <col min="7685" max="7685" width="13.5703125" style="386" customWidth="1"/>
    <col min="7686" max="7686" width="10.42578125" style="386" customWidth="1"/>
    <col min="7687" max="7687" width="11" style="386" customWidth="1"/>
    <col min="7688" max="7688" width="12.5703125" style="386" customWidth="1"/>
    <col min="7689" max="7689" width="10.140625" style="386" customWidth="1"/>
    <col min="7690" max="7690" width="11.140625" style="386" customWidth="1"/>
    <col min="7691" max="7691" width="13.42578125" style="386" customWidth="1"/>
    <col min="7692" max="7692" width="11.42578125" style="386" customWidth="1"/>
    <col min="7693" max="7693" width="10.140625" style="386" customWidth="1"/>
    <col min="7694" max="7694" width="12.85546875" style="386" customWidth="1"/>
    <col min="7695" max="7695" width="11" style="386" customWidth="1"/>
    <col min="7696" max="7696" width="10.85546875" style="386" customWidth="1"/>
    <col min="7697" max="7697" width="12.5703125" style="386" customWidth="1"/>
    <col min="7698" max="7698" width="11.140625" style="386" customWidth="1"/>
    <col min="7699" max="7699" width="10.42578125" style="386" customWidth="1"/>
    <col min="7700" max="7700" width="13.42578125" style="386" customWidth="1"/>
    <col min="7701" max="7701" width="10.140625" style="386" customWidth="1"/>
    <col min="7702" max="7937" width="9.140625" style="386"/>
    <col min="7938" max="7938" width="14.85546875" style="386" customWidth="1"/>
    <col min="7939" max="7939" width="47.85546875" style="386" customWidth="1"/>
    <col min="7940" max="7940" width="11.85546875" style="386" customWidth="1"/>
    <col min="7941" max="7941" width="13.5703125" style="386" customWidth="1"/>
    <col min="7942" max="7942" width="10.42578125" style="386" customWidth="1"/>
    <col min="7943" max="7943" width="11" style="386" customWidth="1"/>
    <col min="7944" max="7944" width="12.5703125" style="386" customWidth="1"/>
    <col min="7945" max="7945" width="10.140625" style="386" customWidth="1"/>
    <col min="7946" max="7946" width="11.140625" style="386" customWidth="1"/>
    <col min="7947" max="7947" width="13.42578125" style="386" customWidth="1"/>
    <col min="7948" max="7948" width="11.42578125" style="386" customWidth="1"/>
    <col min="7949" max="7949" width="10.140625" style="386" customWidth="1"/>
    <col min="7950" max="7950" width="12.85546875" style="386" customWidth="1"/>
    <col min="7951" max="7951" width="11" style="386" customWidth="1"/>
    <col min="7952" max="7952" width="10.85546875" style="386" customWidth="1"/>
    <col min="7953" max="7953" width="12.5703125" style="386" customWidth="1"/>
    <col min="7954" max="7954" width="11.140625" style="386" customWidth="1"/>
    <col min="7955" max="7955" width="10.42578125" style="386" customWidth="1"/>
    <col min="7956" max="7956" width="13.42578125" style="386" customWidth="1"/>
    <col min="7957" max="7957" width="10.140625" style="386" customWidth="1"/>
    <col min="7958" max="8193" width="9.140625" style="386"/>
    <col min="8194" max="8194" width="14.85546875" style="386" customWidth="1"/>
    <col min="8195" max="8195" width="47.85546875" style="386" customWidth="1"/>
    <col min="8196" max="8196" width="11.85546875" style="386" customWidth="1"/>
    <col min="8197" max="8197" width="13.5703125" style="386" customWidth="1"/>
    <col min="8198" max="8198" width="10.42578125" style="386" customWidth="1"/>
    <col min="8199" max="8199" width="11" style="386" customWidth="1"/>
    <col min="8200" max="8200" width="12.5703125" style="386" customWidth="1"/>
    <col min="8201" max="8201" width="10.140625" style="386" customWidth="1"/>
    <col min="8202" max="8202" width="11.140625" style="386" customWidth="1"/>
    <col min="8203" max="8203" width="13.42578125" style="386" customWidth="1"/>
    <col min="8204" max="8204" width="11.42578125" style="386" customWidth="1"/>
    <col min="8205" max="8205" width="10.140625" style="386" customWidth="1"/>
    <col min="8206" max="8206" width="12.85546875" style="386" customWidth="1"/>
    <col min="8207" max="8207" width="11" style="386" customWidth="1"/>
    <col min="8208" max="8208" width="10.85546875" style="386" customWidth="1"/>
    <col min="8209" max="8209" width="12.5703125" style="386" customWidth="1"/>
    <col min="8210" max="8210" width="11.140625" style="386" customWidth="1"/>
    <col min="8211" max="8211" width="10.42578125" style="386" customWidth="1"/>
    <col min="8212" max="8212" width="13.42578125" style="386" customWidth="1"/>
    <col min="8213" max="8213" width="10.140625" style="386" customWidth="1"/>
    <col min="8214" max="8449" width="9.140625" style="386"/>
    <col min="8450" max="8450" width="14.85546875" style="386" customWidth="1"/>
    <col min="8451" max="8451" width="47.85546875" style="386" customWidth="1"/>
    <col min="8452" max="8452" width="11.85546875" style="386" customWidth="1"/>
    <col min="8453" max="8453" width="13.5703125" style="386" customWidth="1"/>
    <col min="8454" max="8454" width="10.42578125" style="386" customWidth="1"/>
    <col min="8455" max="8455" width="11" style="386" customWidth="1"/>
    <col min="8456" max="8456" width="12.5703125" style="386" customWidth="1"/>
    <col min="8457" max="8457" width="10.140625" style="386" customWidth="1"/>
    <col min="8458" max="8458" width="11.140625" style="386" customWidth="1"/>
    <col min="8459" max="8459" width="13.42578125" style="386" customWidth="1"/>
    <col min="8460" max="8460" width="11.42578125" style="386" customWidth="1"/>
    <col min="8461" max="8461" width="10.140625" style="386" customWidth="1"/>
    <col min="8462" max="8462" width="12.85546875" style="386" customWidth="1"/>
    <col min="8463" max="8463" width="11" style="386" customWidth="1"/>
    <col min="8464" max="8464" width="10.85546875" style="386" customWidth="1"/>
    <col min="8465" max="8465" width="12.5703125" style="386" customWidth="1"/>
    <col min="8466" max="8466" width="11.140625" style="386" customWidth="1"/>
    <col min="8467" max="8467" width="10.42578125" style="386" customWidth="1"/>
    <col min="8468" max="8468" width="13.42578125" style="386" customWidth="1"/>
    <col min="8469" max="8469" width="10.140625" style="386" customWidth="1"/>
    <col min="8470" max="8705" width="9.140625" style="386"/>
    <col min="8706" max="8706" width="14.85546875" style="386" customWidth="1"/>
    <col min="8707" max="8707" width="47.85546875" style="386" customWidth="1"/>
    <col min="8708" max="8708" width="11.85546875" style="386" customWidth="1"/>
    <col min="8709" max="8709" width="13.5703125" style="386" customWidth="1"/>
    <col min="8710" max="8710" width="10.42578125" style="386" customWidth="1"/>
    <col min="8711" max="8711" width="11" style="386" customWidth="1"/>
    <col min="8712" max="8712" width="12.5703125" style="386" customWidth="1"/>
    <col min="8713" max="8713" width="10.140625" style="386" customWidth="1"/>
    <col min="8714" max="8714" width="11.140625" style="386" customWidth="1"/>
    <col min="8715" max="8715" width="13.42578125" style="386" customWidth="1"/>
    <col min="8716" max="8716" width="11.42578125" style="386" customWidth="1"/>
    <col min="8717" max="8717" width="10.140625" style="386" customWidth="1"/>
    <col min="8718" max="8718" width="12.85546875" style="386" customWidth="1"/>
    <col min="8719" max="8719" width="11" style="386" customWidth="1"/>
    <col min="8720" max="8720" width="10.85546875" style="386" customWidth="1"/>
    <col min="8721" max="8721" width="12.5703125" style="386" customWidth="1"/>
    <col min="8722" max="8722" width="11.140625" style="386" customWidth="1"/>
    <col min="8723" max="8723" width="10.42578125" style="386" customWidth="1"/>
    <col min="8724" max="8724" width="13.42578125" style="386" customWidth="1"/>
    <col min="8725" max="8725" width="10.140625" style="386" customWidth="1"/>
    <col min="8726" max="8961" width="9.140625" style="386"/>
    <col min="8962" max="8962" width="14.85546875" style="386" customWidth="1"/>
    <col min="8963" max="8963" width="47.85546875" style="386" customWidth="1"/>
    <col min="8964" max="8964" width="11.85546875" style="386" customWidth="1"/>
    <col min="8965" max="8965" width="13.5703125" style="386" customWidth="1"/>
    <col min="8966" max="8966" width="10.42578125" style="386" customWidth="1"/>
    <col min="8967" max="8967" width="11" style="386" customWidth="1"/>
    <col min="8968" max="8968" width="12.5703125" style="386" customWidth="1"/>
    <col min="8969" max="8969" width="10.140625" style="386" customWidth="1"/>
    <col min="8970" max="8970" width="11.140625" style="386" customWidth="1"/>
    <col min="8971" max="8971" width="13.42578125" style="386" customWidth="1"/>
    <col min="8972" max="8972" width="11.42578125" style="386" customWidth="1"/>
    <col min="8973" max="8973" width="10.140625" style="386" customWidth="1"/>
    <col min="8974" max="8974" width="12.85546875" style="386" customWidth="1"/>
    <col min="8975" max="8975" width="11" style="386" customWidth="1"/>
    <col min="8976" max="8976" width="10.85546875" style="386" customWidth="1"/>
    <col min="8977" max="8977" width="12.5703125" style="386" customWidth="1"/>
    <col min="8978" max="8978" width="11.140625" style="386" customWidth="1"/>
    <col min="8979" max="8979" width="10.42578125" style="386" customWidth="1"/>
    <col min="8980" max="8980" width="13.42578125" style="386" customWidth="1"/>
    <col min="8981" max="8981" width="10.140625" style="386" customWidth="1"/>
    <col min="8982" max="9217" width="9.140625" style="386"/>
    <col min="9218" max="9218" width="14.85546875" style="386" customWidth="1"/>
    <col min="9219" max="9219" width="47.85546875" style="386" customWidth="1"/>
    <col min="9220" max="9220" width="11.85546875" style="386" customWidth="1"/>
    <col min="9221" max="9221" width="13.5703125" style="386" customWidth="1"/>
    <col min="9222" max="9222" width="10.42578125" style="386" customWidth="1"/>
    <col min="9223" max="9223" width="11" style="386" customWidth="1"/>
    <col min="9224" max="9224" width="12.5703125" style="386" customWidth="1"/>
    <col min="9225" max="9225" width="10.140625" style="386" customWidth="1"/>
    <col min="9226" max="9226" width="11.140625" style="386" customWidth="1"/>
    <col min="9227" max="9227" width="13.42578125" style="386" customWidth="1"/>
    <col min="9228" max="9228" width="11.42578125" style="386" customWidth="1"/>
    <col min="9229" max="9229" width="10.140625" style="386" customWidth="1"/>
    <col min="9230" max="9230" width="12.85546875" style="386" customWidth="1"/>
    <col min="9231" max="9231" width="11" style="386" customWidth="1"/>
    <col min="9232" max="9232" width="10.85546875" style="386" customWidth="1"/>
    <col min="9233" max="9233" width="12.5703125" style="386" customWidth="1"/>
    <col min="9234" max="9234" width="11.140625" style="386" customWidth="1"/>
    <col min="9235" max="9235" width="10.42578125" style="386" customWidth="1"/>
    <col min="9236" max="9236" width="13.42578125" style="386" customWidth="1"/>
    <col min="9237" max="9237" width="10.140625" style="386" customWidth="1"/>
    <col min="9238" max="9473" width="9.140625" style="386"/>
    <col min="9474" max="9474" width="14.85546875" style="386" customWidth="1"/>
    <col min="9475" max="9475" width="47.85546875" style="386" customWidth="1"/>
    <col min="9476" max="9476" width="11.85546875" style="386" customWidth="1"/>
    <col min="9477" max="9477" width="13.5703125" style="386" customWidth="1"/>
    <col min="9478" max="9478" width="10.42578125" style="386" customWidth="1"/>
    <col min="9479" max="9479" width="11" style="386" customWidth="1"/>
    <col min="9480" max="9480" width="12.5703125" style="386" customWidth="1"/>
    <col min="9481" max="9481" width="10.140625" style="386" customWidth="1"/>
    <col min="9482" max="9482" width="11.140625" style="386" customWidth="1"/>
    <col min="9483" max="9483" width="13.42578125" style="386" customWidth="1"/>
    <col min="9484" max="9484" width="11.42578125" style="386" customWidth="1"/>
    <col min="9485" max="9485" width="10.140625" style="386" customWidth="1"/>
    <col min="9486" max="9486" width="12.85546875" style="386" customWidth="1"/>
    <col min="9487" max="9487" width="11" style="386" customWidth="1"/>
    <col min="9488" max="9488" width="10.85546875" style="386" customWidth="1"/>
    <col min="9489" max="9489" width="12.5703125" style="386" customWidth="1"/>
    <col min="9490" max="9490" width="11.140625" style="386" customWidth="1"/>
    <col min="9491" max="9491" width="10.42578125" style="386" customWidth="1"/>
    <col min="9492" max="9492" width="13.42578125" style="386" customWidth="1"/>
    <col min="9493" max="9493" width="10.140625" style="386" customWidth="1"/>
    <col min="9494" max="9729" width="9.140625" style="386"/>
    <col min="9730" max="9730" width="14.85546875" style="386" customWidth="1"/>
    <col min="9731" max="9731" width="47.85546875" style="386" customWidth="1"/>
    <col min="9732" max="9732" width="11.85546875" style="386" customWidth="1"/>
    <col min="9733" max="9733" width="13.5703125" style="386" customWidth="1"/>
    <col min="9734" max="9734" width="10.42578125" style="386" customWidth="1"/>
    <col min="9735" max="9735" width="11" style="386" customWidth="1"/>
    <col min="9736" max="9736" width="12.5703125" style="386" customWidth="1"/>
    <col min="9737" max="9737" width="10.140625" style="386" customWidth="1"/>
    <col min="9738" max="9738" width="11.140625" style="386" customWidth="1"/>
    <col min="9739" max="9739" width="13.42578125" style="386" customWidth="1"/>
    <col min="9740" max="9740" width="11.42578125" style="386" customWidth="1"/>
    <col min="9741" max="9741" width="10.140625" style="386" customWidth="1"/>
    <col min="9742" max="9742" width="12.85546875" style="386" customWidth="1"/>
    <col min="9743" max="9743" width="11" style="386" customWidth="1"/>
    <col min="9744" max="9744" width="10.85546875" style="386" customWidth="1"/>
    <col min="9745" max="9745" width="12.5703125" style="386" customWidth="1"/>
    <col min="9746" max="9746" width="11.140625" style="386" customWidth="1"/>
    <col min="9747" max="9747" width="10.42578125" style="386" customWidth="1"/>
    <col min="9748" max="9748" width="13.42578125" style="386" customWidth="1"/>
    <col min="9749" max="9749" width="10.140625" style="386" customWidth="1"/>
    <col min="9750" max="9985" width="9.140625" style="386"/>
    <col min="9986" max="9986" width="14.85546875" style="386" customWidth="1"/>
    <col min="9987" max="9987" width="47.85546875" style="386" customWidth="1"/>
    <col min="9988" max="9988" width="11.85546875" style="386" customWidth="1"/>
    <col min="9989" max="9989" width="13.5703125" style="386" customWidth="1"/>
    <col min="9990" max="9990" width="10.42578125" style="386" customWidth="1"/>
    <col min="9991" max="9991" width="11" style="386" customWidth="1"/>
    <col min="9992" max="9992" width="12.5703125" style="386" customWidth="1"/>
    <col min="9993" max="9993" width="10.140625" style="386" customWidth="1"/>
    <col min="9994" max="9994" width="11.140625" style="386" customWidth="1"/>
    <col min="9995" max="9995" width="13.42578125" style="386" customWidth="1"/>
    <col min="9996" max="9996" width="11.42578125" style="386" customWidth="1"/>
    <col min="9997" max="9997" width="10.140625" style="386" customWidth="1"/>
    <col min="9998" max="9998" width="12.85546875" style="386" customWidth="1"/>
    <col min="9999" max="9999" width="11" style="386" customWidth="1"/>
    <col min="10000" max="10000" width="10.85546875" style="386" customWidth="1"/>
    <col min="10001" max="10001" width="12.5703125" style="386" customWidth="1"/>
    <col min="10002" max="10002" width="11.140625" style="386" customWidth="1"/>
    <col min="10003" max="10003" width="10.42578125" style="386" customWidth="1"/>
    <col min="10004" max="10004" width="13.42578125" style="386" customWidth="1"/>
    <col min="10005" max="10005" width="10.140625" style="386" customWidth="1"/>
    <col min="10006" max="10241" width="9.140625" style="386"/>
    <col min="10242" max="10242" width="14.85546875" style="386" customWidth="1"/>
    <col min="10243" max="10243" width="47.85546875" style="386" customWidth="1"/>
    <col min="10244" max="10244" width="11.85546875" style="386" customWidth="1"/>
    <col min="10245" max="10245" width="13.5703125" style="386" customWidth="1"/>
    <col min="10246" max="10246" width="10.42578125" style="386" customWidth="1"/>
    <col min="10247" max="10247" width="11" style="386" customWidth="1"/>
    <col min="10248" max="10248" width="12.5703125" style="386" customWidth="1"/>
    <col min="10249" max="10249" width="10.140625" style="386" customWidth="1"/>
    <col min="10250" max="10250" width="11.140625" style="386" customWidth="1"/>
    <col min="10251" max="10251" width="13.42578125" style="386" customWidth="1"/>
    <col min="10252" max="10252" width="11.42578125" style="386" customWidth="1"/>
    <col min="10253" max="10253" width="10.140625" style="386" customWidth="1"/>
    <col min="10254" max="10254" width="12.85546875" style="386" customWidth="1"/>
    <col min="10255" max="10255" width="11" style="386" customWidth="1"/>
    <col min="10256" max="10256" width="10.85546875" style="386" customWidth="1"/>
    <col min="10257" max="10257" width="12.5703125" style="386" customWidth="1"/>
    <col min="10258" max="10258" width="11.140625" style="386" customWidth="1"/>
    <col min="10259" max="10259" width="10.42578125" style="386" customWidth="1"/>
    <col min="10260" max="10260" width="13.42578125" style="386" customWidth="1"/>
    <col min="10261" max="10261" width="10.140625" style="386" customWidth="1"/>
    <col min="10262" max="10497" width="9.140625" style="386"/>
    <col min="10498" max="10498" width="14.85546875" style="386" customWidth="1"/>
    <col min="10499" max="10499" width="47.85546875" style="386" customWidth="1"/>
    <col min="10500" max="10500" width="11.85546875" style="386" customWidth="1"/>
    <col min="10501" max="10501" width="13.5703125" style="386" customWidth="1"/>
    <col min="10502" max="10502" width="10.42578125" style="386" customWidth="1"/>
    <col min="10503" max="10503" width="11" style="386" customWidth="1"/>
    <col min="10504" max="10504" width="12.5703125" style="386" customWidth="1"/>
    <col min="10505" max="10505" width="10.140625" style="386" customWidth="1"/>
    <col min="10506" max="10506" width="11.140625" style="386" customWidth="1"/>
    <col min="10507" max="10507" width="13.42578125" style="386" customWidth="1"/>
    <col min="10508" max="10508" width="11.42578125" style="386" customWidth="1"/>
    <col min="10509" max="10509" width="10.140625" style="386" customWidth="1"/>
    <col min="10510" max="10510" width="12.85546875" style="386" customWidth="1"/>
    <col min="10511" max="10511" width="11" style="386" customWidth="1"/>
    <col min="10512" max="10512" width="10.85546875" style="386" customWidth="1"/>
    <col min="10513" max="10513" width="12.5703125" style="386" customWidth="1"/>
    <col min="10514" max="10514" width="11.140625" style="386" customWidth="1"/>
    <col min="10515" max="10515" width="10.42578125" style="386" customWidth="1"/>
    <col min="10516" max="10516" width="13.42578125" style="386" customWidth="1"/>
    <col min="10517" max="10517" width="10.140625" style="386" customWidth="1"/>
    <col min="10518" max="10753" width="9.140625" style="386"/>
    <col min="10754" max="10754" width="14.85546875" style="386" customWidth="1"/>
    <col min="10755" max="10755" width="47.85546875" style="386" customWidth="1"/>
    <col min="10756" max="10756" width="11.85546875" style="386" customWidth="1"/>
    <col min="10757" max="10757" width="13.5703125" style="386" customWidth="1"/>
    <col min="10758" max="10758" width="10.42578125" style="386" customWidth="1"/>
    <col min="10759" max="10759" width="11" style="386" customWidth="1"/>
    <col min="10760" max="10760" width="12.5703125" style="386" customWidth="1"/>
    <col min="10761" max="10761" width="10.140625" style="386" customWidth="1"/>
    <col min="10762" max="10762" width="11.140625" style="386" customWidth="1"/>
    <col min="10763" max="10763" width="13.42578125" style="386" customWidth="1"/>
    <col min="10764" max="10764" width="11.42578125" style="386" customWidth="1"/>
    <col min="10765" max="10765" width="10.140625" style="386" customWidth="1"/>
    <col min="10766" max="10766" width="12.85546875" style="386" customWidth="1"/>
    <col min="10767" max="10767" width="11" style="386" customWidth="1"/>
    <col min="10768" max="10768" width="10.85546875" style="386" customWidth="1"/>
    <col min="10769" max="10769" width="12.5703125" style="386" customWidth="1"/>
    <col min="10770" max="10770" width="11.140625" style="386" customWidth="1"/>
    <col min="10771" max="10771" width="10.42578125" style="386" customWidth="1"/>
    <col min="10772" max="10772" width="13.42578125" style="386" customWidth="1"/>
    <col min="10773" max="10773" width="10.140625" style="386" customWidth="1"/>
    <col min="10774" max="11009" width="9.140625" style="386"/>
    <col min="11010" max="11010" width="14.85546875" style="386" customWidth="1"/>
    <col min="11011" max="11011" width="47.85546875" style="386" customWidth="1"/>
    <col min="11012" max="11012" width="11.85546875" style="386" customWidth="1"/>
    <col min="11013" max="11013" width="13.5703125" style="386" customWidth="1"/>
    <col min="11014" max="11014" width="10.42578125" style="386" customWidth="1"/>
    <col min="11015" max="11015" width="11" style="386" customWidth="1"/>
    <col min="11016" max="11016" width="12.5703125" style="386" customWidth="1"/>
    <col min="11017" max="11017" width="10.140625" style="386" customWidth="1"/>
    <col min="11018" max="11018" width="11.140625" style="386" customWidth="1"/>
    <col min="11019" max="11019" width="13.42578125" style="386" customWidth="1"/>
    <col min="11020" max="11020" width="11.42578125" style="386" customWidth="1"/>
    <col min="11021" max="11021" width="10.140625" style="386" customWidth="1"/>
    <col min="11022" max="11022" width="12.85546875" style="386" customWidth="1"/>
    <col min="11023" max="11023" width="11" style="386" customWidth="1"/>
    <col min="11024" max="11024" width="10.85546875" style="386" customWidth="1"/>
    <col min="11025" max="11025" width="12.5703125" style="386" customWidth="1"/>
    <col min="11026" max="11026" width="11.140625" style="386" customWidth="1"/>
    <col min="11027" max="11027" width="10.42578125" style="386" customWidth="1"/>
    <col min="11028" max="11028" width="13.42578125" style="386" customWidth="1"/>
    <col min="11029" max="11029" width="10.140625" style="386" customWidth="1"/>
    <col min="11030" max="11265" width="9.140625" style="386"/>
    <col min="11266" max="11266" width="14.85546875" style="386" customWidth="1"/>
    <col min="11267" max="11267" width="47.85546875" style="386" customWidth="1"/>
    <col min="11268" max="11268" width="11.85546875" style="386" customWidth="1"/>
    <col min="11269" max="11269" width="13.5703125" style="386" customWidth="1"/>
    <col min="11270" max="11270" width="10.42578125" style="386" customWidth="1"/>
    <col min="11271" max="11271" width="11" style="386" customWidth="1"/>
    <col min="11272" max="11272" width="12.5703125" style="386" customWidth="1"/>
    <col min="11273" max="11273" width="10.140625" style="386" customWidth="1"/>
    <col min="11274" max="11274" width="11.140625" style="386" customWidth="1"/>
    <col min="11275" max="11275" width="13.42578125" style="386" customWidth="1"/>
    <col min="11276" max="11276" width="11.42578125" style="386" customWidth="1"/>
    <col min="11277" max="11277" width="10.140625" style="386" customWidth="1"/>
    <col min="11278" max="11278" width="12.85546875" style="386" customWidth="1"/>
    <col min="11279" max="11279" width="11" style="386" customWidth="1"/>
    <col min="11280" max="11280" width="10.85546875" style="386" customWidth="1"/>
    <col min="11281" max="11281" width="12.5703125" style="386" customWidth="1"/>
    <col min="11282" max="11282" width="11.140625" style="386" customWidth="1"/>
    <col min="11283" max="11283" width="10.42578125" style="386" customWidth="1"/>
    <col min="11284" max="11284" width="13.42578125" style="386" customWidth="1"/>
    <col min="11285" max="11285" width="10.140625" style="386" customWidth="1"/>
    <col min="11286" max="11521" width="9.140625" style="386"/>
    <col min="11522" max="11522" width="14.85546875" style="386" customWidth="1"/>
    <col min="11523" max="11523" width="47.85546875" style="386" customWidth="1"/>
    <col min="11524" max="11524" width="11.85546875" style="386" customWidth="1"/>
    <col min="11525" max="11525" width="13.5703125" style="386" customWidth="1"/>
    <col min="11526" max="11526" width="10.42578125" style="386" customWidth="1"/>
    <col min="11527" max="11527" width="11" style="386" customWidth="1"/>
    <col min="11528" max="11528" width="12.5703125" style="386" customWidth="1"/>
    <col min="11529" max="11529" width="10.140625" style="386" customWidth="1"/>
    <col min="11530" max="11530" width="11.140625" style="386" customWidth="1"/>
    <col min="11531" max="11531" width="13.42578125" style="386" customWidth="1"/>
    <col min="11532" max="11532" width="11.42578125" style="386" customWidth="1"/>
    <col min="11533" max="11533" width="10.140625" style="386" customWidth="1"/>
    <col min="11534" max="11534" width="12.85546875" style="386" customWidth="1"/>
    <col min="11535" max="11535" width="11" style="386" customWidth="1"/>
    <col min="11536" max="11536" width="10.85546875" style="386" customWidth="1"/>
    <col min="11537" max="11537" width="12.5703125" style="386" customWidth="1"/>
    <col min="11538" max="11538" width="11.140625" style="386" customWidth="1"/>
    <col min="11539" max="11539" width="10.42578125" style="386" customWidth="1"/>
    <col min="11540" max="11540" width="13.42578125" style="386" customWidth="1"/>
    <col min="11541" max="11541" width="10.140625" style="386" customWidth="1"/>
    <col min="11542" max="11777" width="9.140625" style="386"/>
    <col min="11778" max="11778" width="14.85546875" style="386" customWidth="1"/>
    <col min="11779" max="11779" width="47.85546875" style="386" customWidth="1"/>
    <col min="11780" max="11780" width="11.85546875" style="386" customWidth="1"/>
    <col min="11781" max="11781" width="13.5703125" style="386" customWidth="1"/>
    <col min="11782" max="11782" width="10.42578125" style="386" customWidth="1"/>
    <col min="11783" max="11783" width="11" style="386" customWidth="1"/>
    <col min="11784" max="11784" width="12.5703125" style="386" customWidth="1"/>
    <col min="11785" max="11785" width="10.140625" style="386" customWidth="1"/>
    <col min="11786" max="11786" width="11.140625" style="386" customWidth="1"/>
    <col min="11787" max="11787" width="13.42578125" style="386" customWidth="1"/>
    <col min="11788" max="11788" width="11.42578125" style="386" customWidth="1"/>
    <col min="11789" max="11789" width="10.140625" style="386" customWidth="1"/>
    <col min="11790" max="11790" width="12.85546875" style="386" customWidth="1"/>
    <col min="11791" max="11791" width="11" style="386" customWidth="1"/>
    <col min="11792" max="11792" width="10.85546875" style="386" customWidth="1"/>
    <col min="11793" max="11793" width="12.5703125" style="386" customWidth="1"/>
    <col min="11794" max="11794" width="11.140625" style="386" customWidth="1"/>
    <col min="11795" max="11795" width="10.42578125" style="386" customWidth="1"/>
    <col min="11796" max="11796" width="13.42578125" style="386" customWidth="1"/>
    <col min="11797" max="11797" width="10.140625" style="386" customWidth="1"/>
    <col min="11798" max="12033" width="9.140625" style="386"/>
    <col min="12034" max="12034" width="14.85546875" style="386" customWidth="1"/>
    <col min="12035" max="12035" width="47.85546875" style="386" customWidth="1"/>
    <col min="12036" max="12036" width="11.85546875" style="386" customWidth="1"/>
    <col min="12037" max="12037" width="13.5703125" style="386" customWidth="1"/>
    <col min="12038" max="12038" width="10.42578125" style="386" customWidth="1"/>
    <col min="12039" max="12039" width="11" style="386" customWidth="1"/>
    <col min="12040" max="12040" width="12.5703125" style="386" customWidth="1"/>
    <col min="12041" max="12041" width="10.140625" style="386" customWidth="1"/>
    <col min="12042" max="12042" width="11.140625" style="386" customWidth="1"/>
    <col min="12043" max="12043" width="13.42578125" style="386" customWidth="1"/>
    <col min="12044" max="12044" width="11.42578125" style="386" customWidth="1"/>
    <col min="12045" max="12045" width="10.140625" style="386" customWidth="1"/>
    <col min="12046" max="12046" width="12.85546875" style="386" customWidth="1"/>
    <col min="12047" max="12047" width="11" style="386" customWidth="1"/>
    <col min="12048" max="12048" width="10.85546875" style="386" customWidth="1"/>
    <col min="12049" max="12049" width="12.5703125" style="386" customWidth="1"/>
    <col min="12050" max="12050" width="11.140625" style="386" customWidth="1"/>
    <col min="12051" max="12051" width="10.42578125" style="386" customWidth="1"/>
    <col min="12052" max="12052" width="13.42578125" style="386" customWidth="1"/>
    <col min="12053" max="12053" width="10.140625" style="386" customWidth="1"/>
    <col min="12054" max="12289" width="9.140625" style="386"/>
    <col min="12290" max="12290" width="14.85546875" style="386" customWidth="1"/>
    <col min="12291" max="12291" width="47.85546875" style="386" customWidth="1"/>
    <col min="12292" max="12292" width="11.85546875" style="386" customWidth="1"/>
    <col min="12293" max="12293" width="13.5703125" style="386" customWidth="1"/>
    <col min="12294" max="12294" width="10.42578125" style="386" customWidth="1"/>
    <col min="12295" max="12295" width="11" style="386" customWidth="1"/>
    <col min="12296" max="12296" width="12.5703125" style="386" customWidth="1"/>
    <col min="12297" max="12297" width="10.140625" style="386" customWidth="1"/>
    <col min="12298" max="12298" width="11.140625" style="386" customWidth="1"/>
    <col min="12299" max="12299" width="13.42578125" style="386" customWidth="1"/>
    <col min="12300" max="12300" width="11.42578125" style="386" customWidth="1"/>
    <col min="12301" max="12301" width="10.140625" style="386" customWidth="1"/>
    <col min="12302" max="12302" width="12.85546875" style="386" customWidth="1"/>
    <col min="12303" max="12303" width="11" style="386" customWidth="1"/>
    <col min="12304" max="12304" width="10.85546875" style="386" customWidth="1"/>
    <col min="12305" max="12305" width="12.5703125" style="386" customWidth="1"/>
    <col min="12306" max="12306" width="11.140625" style="386" customWidth="1"/>
    <col min="12307" max="12307" width="10.42578125" style="386" customWidth="1"/>
    <col min="12308" max="12308" width="13.42578125" style="386" customWidth="1"/>
    <col min="12309" max="12309" width="10.140625" style="386" customWidth="1"/>
    <col min="12310" max="12545" width="9.140625" style="386"/>
    <col min="12546" max="12546" width="14.85546875" style="386" customWidth="1"/>
    <col min="12547" max="12547" width="47.85546875" style="386" customWidth="1"/>
    <col min="12548" max="12548" width="11.85546875" style="386" customWidth="1"/>
    <col min="12549" max="12549" width="13.5703125" style="386" customWidth="1"/>
    <col min="12550" max="12550" width="10.42578125" style="386" customWidth="1"/>
    <col min="12551" max="12551" width="11" style="386" customWidth="1"/>
    <col min="12552" max="12552" width="12.5703125" style="386" customWidth="1"/>
    <col min="12553" max="12553" width="10.140625" style="386" customWidth="1"/>
    <col min="12554" max="12554" width="11.140625" style="386" customWidth="1"/>
    <col min="12555" max="12555" width="13.42578125" style="386" customWidth="1"/>
    <col min="12556" max="12556" width="11.42578125" style="386" customWidth="1"/>
    <col min="12557" max="12557" width="10.140625" style="386" customWidth="1"/>
    <col min="12558" max="12558" width="12.85546875" style="386" customWidth="1"/>
    <col min="12559" max="12559" width="11" style="386" customWidth="1"/>
    <col min="12560" max="12560" width="10.85546875" style="386" customWidth="1"/>
    <col min="12561" max="12561" width="12.5703125" style="386" customWidth="1"/>
    <col min="12562" max="12562" width="11.140625" style="386" customWidth="1"/>
    <col min="12563" max="12563" width="10.42578125" style="386" customWidth="1"/>
    <col min="12564" max="12564" width="13.42578125" style="386" customWidth="1"/>
    <col min="12565" max="12565" width="10.140625" style="386" customWidth="1"/>
    <col min="12566" max="12801" width="9.140625" style="386"/>
    <col min="12802" max="12802" width="14.85546875" style="386" customWidth="1"/>
    <col min="12803" max="12803" width="47.85546875" style="386" customWidth="1"/>
    <col min="12804" max="12804" width="11.85546875" style="386" customWidth="1"/>
    <col min="12805" max="12805" width="13.5703125" style="386" customWidth="1"/>
    <col min="12806" max="12806" width="10.42578125" style="386" customWidth="1"/>
    <col min="12807" max="12807" width="11" style="386" customWidth="1"/>
    <col min="12808" max="12808" width="12.5703125" style="386" customWidth="1"/>
    <col min="12809" max="12809" width="10.140625" style="386" customWidth="1"/>
    <col min="12810" max="12810" width="11.140625" style="386" customWidth="1"/>
    <col min="12811" max="12811" width="13.42578125" style="386" customWidth="1"/>
    <col min="12812" max="12812" width="11.42578125" style="386" customWidth="1"/>
    <col min="12813" max="12813" width="10.140625" style="386" customWidth="1"/>
    <col min="12814" max="12814" width="12.85546875" style="386" customWidth="1"/>
    <col min="12815" max="12815" width="11" style="386" customWidth="1"/>
    <col min="12816" max="12816" width="10.85546875" style="386" customWidth="1"/>
    <col min="12817" max="12817" width="12.5703125" style="386" customWidth="1"/>
    <col min="12818" max="12818" width="11.140625" style="386" customWidth="1"/>
    <col min="12819" max="12819" width="10.42578125" style="386" customWidth="1"/>
    <col min="12820" max="12820" width="13.42578125" style="386" customWidth="1"/>
    <col min="12821" max="12821" width="10.140625" style="386" customWidth="1"/>
    <col min="12822" max="13057" width="9.140625" style="386"/>
    <col min="13058" max="13058" width="14.85546875" style="386" customWidth="1"/>
    <col min="13059" max="13059" width="47.85546875" style="386" customWidth="1"/>
    <col min="13060" max="13060" width="11.85546875" style="386" customWidth="1"/>
    <col min="13061" max="13061" width="13.5703125" style="386" customWidth="1"/>
    <col min="13062" max="13062" width="10.42578125" style="386" customWidth="1"/>
    <col min="13063" max="13063" width="11" style="386" customWidth="1"/>
    <col min="13064" max="13064" width="12.5703125" style="386" customWidth="1"/>
    <col min="13065" max="13065" width="10.140625" style="386" customWidth="1"/>
    <col min="13066" max="13066" width="11.140625" style="386" customWidth="1"/>
    <col min="13067" max="13067" width="13.42578125" style="386" customWidth="1"/>
    <col min="13068" max="13068" width="11.42578125" style="386" customWidth="1"/>
    <col min="13069" max="13069" width="10.140625" style="386" customWidth="1"/>
    <col min="13070" max="13070" width="12.85546875" style="386" customWidth="1"/>
    <col min="13071" max="13071" width="11" style="386" customWidth="1"/>
    <col min="13072" max="13072" width="10.85546875" style="386" customWidth="1"/>
    <col min="13073" max="13073" width="12.5703125" style="386" customWidth="1"/>
    <col min="13074" max="13074" width="11.140625" style="386" customWidth="1"/>
    <col min="13075" max="13075" width="10.42578125" style="386" customWidth="1"/>
    <col min="13076" max="13076" width="13.42578125" style="386" customWidth="1"/>
    <col min="13077" max="13077" width="10.140625" style="386" customWidth="1"/>
    <col min="13078" max="13313" width="9.140625" style="386"/>
    <col min="13314" max="13314" width="14.85546875" style="386" customWidth="1"/>
    <col min="13315" max="13315" width="47.85546875" style="386" customWidth="1"/>
    <col min="13316" max="13316" width="11.85546875" style="386" customWidth="1"/>
    <col min="13317" max="13317" width="13.5703125" style="386" customWidth="1"/>
    <col min="13318" max="13318" width="10.42578125" style="386" customWidth="1"/>
    <col min="13319" max="13319" width="11" style="386" customWidth="1"/>
    <col min="13320" max="13320" width="12.5703125" style="386" customWidth="1"/>
    <col min="13321" max="13321" width="10.140625" style="386" customWidth="1"/>
    <col min="13322" max="13322" width="11.140625" style="386" customWidth="1"/>
    <col min="13323" max="13323" width="13.42578125" style="386" customWidth="1"/>
    <col min="13324" max="13324" width="11.42578125" style="386" customWidth="1"/>
    <col min="13325" max="13325" width="10.140625" style="386" customWidth="1"/>
    <col min="13326" max="13326" width="12.85546875" style="386" customWidth="1"/>
    <col min="13327" max="13327" width="11" style="386" customWidth="1"/>
    <col min="13328" max="13328" width="10.85546875" style="386" customWidth="1"/>
    <col min="13329" max="13329" width="12.5703125" style="386" customWidth="1"/>
    <col min="13330" max="13330" width="11.140625" style="386" customWidth="1"/>
    <col min="13331" max="13331" width="10.42578125" style="386" customWidth="1"/>
    <col min="13332" max="13332" width="13.42578125" style="386" customWidth="1"/>
    <col min="13333" max="13333" width="10.140625" style="386" customWidth="1"/>
    <col min="13334" max="13569" width="9.140625" style="386"/>
    <col min="13570" max="13570" width="14.85546875" style="386" customWidth="1"/>
    <col min="13571" max="13571" width="47.85546875" style="386" customWidth="1"/>
    <col min="13572" max="13572" width="11.85546875" style="386" customWidth="1"/>
    <col min="13573" max="13573" width="13.5703125" style="386" customWidth="1"/>
    <col min="13574" max="13574" width="10.42578125" style="386" customWidth="1"/>
    <col min="13575" max="13575" width="11" style="386" customWidth="1"/>
    <col min="13576" max="13576" width="12.5703125" style="386" customWidth="1"/>
    <col min="13577" max="13577" width="10.140625" style="386" customWidth="1"/>
    <col min="13578" max="13578" width="11.140625" style="386" customWidth="1"/>
    <col min="13579" max="13579" width="13.42578125" style="386" customWidth="1"/>
    <col min="13580" max="13580" width="11.42578125" style="386" customWidth="1"/>
    <col min="13581" max="13581" width="10.140625" style="386" customWidth="1"/>
    <col min="13582" max="13582" width="12.85546875" style="386" customWidth="1"/>
    <col min="13583" max="13583" width="11" style="386" customWidth="1"/>
    <col min="13584" max="13584" width="10.85546875" style="386" customWidth="1"/>
    <col min="13585" max="13585" width="12.5703125" style="386" customWidth="1"/>
    <col min="13586" max="13586" width="11.140625" style="386" customWidth="1"/>
    <col min="13587" max="13587" width="10.42578125" style="386" customWidth="1"/>
    <col min="13588" max="13588" width="13.42578125" style="386" customWidth="1"/>
    <col min="13589" max="13589" width="10.140625" style="386" customWidth="1"/>
    <col min="13590" max="13825" width="9.140625" style="386"/>
    <col min="13826" max="13826" width="14.85546875" style="386" customWidth="1"/>
    <col min="13827" max="13827" width="47.85546875" style="386" customWidth="1"/>
    <col min="13828" max="13828" width="11.85546875" style="386" customWidth="1"/>
    <col min="13829" max="13829" width="13.5703125" style="386" customWidth="1"/>
    <col min="13830" max="13830" width="10.42578125" style="386" customWidth="1"/>
    <col min="13831" max="13831" width="11" style="386" customWidth="1"/>
    <col min="13832" max="13832" width="12.5703125" style="386" customWidth="1"/>
    <col min="13833" max="13833" width="10.140625" style="386" customWidth="1"/>
    <col min="13834" max="13834" width="11.140625" style="386" customWidth="1"/>
    <col min="13835" max="13835" width="13.42578125" style="386" customWidth="1"/>
    <col min="13836" max="13836" width="11.42578125" style="386" customWidth="1"/>
    <col min="13837" max="13837" width="10.140625" style="386" customWidth="1"/>
    <col min="13838" max="13838" width="12.85546875" style="386" customWidth="1"/>
    <col min="13839" max="13839" width="11" style="386" customWidth="1"/>
    <col min="13840" max="13840" width="10.85546875" style="386" customWidth="1"/>
    <col min="13841" max="13841" width="12.5703125" style="386" customWidth="1"/>
    <col min="13842" max="13842" width="11.140625" style="386" customWidth="1"/>
    <col min="13843" max="13843" width="10.42578125" style="386" customWidth="1"/>
    <col min="13844" max="13844" width="13.42578125" style="386" customWidth="1"/>
    <col min="13845" max="13845" width="10.140625" style="386" customWidth="1"/>
    <col min="13846" max="14081" width="9.140625" style="386"/>
    <col min="14082" max="14082" width="14.85546875" style="386" customWidth="1"/>
    <col min="14083" max="14083" width="47.85546875" style="386" customWidth="1"/>
    <col min="14084" max="14084" width="11.85546875" style="386" customWidth="1"/>
    <col min="14085" max="14085" width="13.5703125" style="386" customWidth="1"/>
    <col min="14086" max="14086" width="10.42578125" style="386" customWidth="1"/>
    <col min="14087" max="14087" width="11" style="386" customWidth="1"/>
    <col min="14088" max="14088" width="12.5703125" style="386" customWidth="1"/>
    <col min="14089" max="14089" width="10.140625" style="386" customWidth="1"/>
    <col min="14090" max="14090" width="11.140625" style="386" customWidth="1"/>
    <col min="14091" max="14091" width="13.42578125" style="386" customWidth="1"/>
    <col min="14092" max="14092" width="11.42578125" style="386" customWidth="1"/>
    <col min="14093" max="14093" width="10.140625" style="386" customWidth="1"/>
    <col min="14094" max="14094" width="12.85546875" style="386" customWidth="1"/>
    <col min="14095" max="14095" width="11" style="386" customWidth="1"/>
    <col min="14096" max="14096" width="10.85546875" style="386" customWidth="1"/>
    <col min="14097" max="14097" width="12.5703125" style="386" customWidth="1"/>
    <col min="14098" max="14098" width="11.140625" style="386" customWidth="1"/>
    <col min="14099" max="14099" width="10.42578125" style="386" customWidth="1"/>
    <col min="14100" max="14100" width="13.42578125" style="386" customWidth="1"/>
    <col min="14101" max="14101" width="10.140625" style="386" customWidth="1"/>
    <col min="14102" max="14337" width="9.140625" style="386"/>
    <col min="14338" max="14338" width="14.85546875" style="386" customWidth="1"/>
    <col min="14339" max="14339" width="47.85546875" style="386" customWidth="1"/>
    <col min="14340" max="14340" width="11.85546875" style="386" customWidth="1"/>
    <col min="14341" max="14341" width="13.5703125" style="386" customWidth="1"/>
    <col min="14342" max="14342" width="10.42578125" style="386" customWidth="1"/>
    <col min="14343" max="14343" width="11" style="386" customWidth="1"/>
    <col min="14344" max="14344" width="12.5703125" style="386" customWidth="1"/>
    <col min="14345" max="14345" width="10.140625" style="386" customWidth="1"/>
    <col min="14346" max="14346" width="11.140625" style="386" customWidth="1"/>
    <col min="14347" max="14347" width="13.42578125" style="386" customWidth="1"/>
    <col min="14348" max="14348" width="11.42578125" style="386" customWidth="1"/>
    <col min="14349" max="14349" width="10.140625" style="386" customWidth="1"/>
    <col min="14350" max="14350" width="12.85546875" style="386" customWidth="1"/>
    <col min="14351" max="14351" width="11" style="386" customWidth="1"/>
    <col min="14352" max="14352" width="10.85546875" style="386" customWidth="1"/>
    <col min="14353" max="14353" width="12.5703125" style="386" customWidth="1"/>
    <col min="14354" max="14354" width="11.140625" style="386" customWidth="1"/>
    <col min="14355" max="14355" width="10.42578125" style="386" customWidth="1"/>
    <col min="14356" max="14356" width="13.42578125" style="386" customWidth="1"/>
    <col min="14357" max="14357" width="10.140625" style="386" customWidth="1"/>
    <col min="14358" max="14593" width="9.140625" style="386"/>
    <col min="14594" max="14594" width="14.85546875" style="386" customWidth="1"/>
    <col min="14595" max="14595" width="47.85546875" style="386" customWidth="1"/>
    <col min="14596" max="14596" width="11.85546875" style="386" customWidth="1"/>
    <col min="14597" max="14597" width="13.5703125" style="386" customWidth="1"/>
    <col min="14598" max="14598" width="10.42578125" style="386" customWidth="1"/>
    <col min="14599" max="14599" width="11" style="386" customWidth="1"/>
    <col min="14600" max="14600" width="12.5703125" style="386" customWidth="1"/>
    <col min="14601" max="14601" width="10.140625" style="386" customWidth="1"/>
    <col min="14602" max="14602" width="11.140625" style="386" customWidth="1"/>
    <col min="14603" max="14603" width="13.42578125" style="386" customWidth="1"/>
    <col min="14604" max="14604" width="11.42578125" style="386" customWidth="1"/>
    <col min="14605" max="14605" width="10.140625" style="386" customWidth="1"/>
    <col min="14606" max="14606" width="12.85546875" style="386" customWidth="1"/>
    <col min="14607" max="14607" width="11" style="386" customWidth="1"/>
    <col min="14608" max="14608" width="10.85546875" style="386" customWidth="1"/>
    <col min="14609" max="14609" width="12.5703125" style="386" customWidth="1"/>
    <col min="14610" max="14610" width="11.140625" style="386" customWidth="1"/>
    <col min="14611" max="14611" width="10.42578125" style="386" customWidth="1"/>
    <col min="14612" max="14612" width="13.42578125" style="386" customWidth="1"/>
    <col min="14613" max="14613" width="10.140625" style="386" customWidth="1"/>
    <col min="14614" max="14849" width="9.140625" style="386"/>
    <col min="14850" max="14850" width="14.85546875" style="386" customWidth="1"/>
    <col min="14851" max="14851" width="47.85546875" style="386" customWidth="1"/>
    <col min="14852" max="14852" width="11.85546875" style="386" customWidth="1"/>
    <col min="14853" max="14853" width="13.5703125" style="386" customWidth="1"/>
    <col min="14854" max="14854" width="10.42578125" style="386" customWidth="1"/>
    <col min="14855" max="14855" width="11" style="386" customWidth="1"/>
    <col min="14856" max="14856" width="12.5703125" style="386" customWidth="1"/>
    <col min="14857" max="14857" width="10.140625" style="386" customWidth="1"/>
    <col min="14858" max="14858" width="11.140625" style="386" customWidth="1"/>
    <col min="14859" max="14859" width="13.42578125" style="386" customWidth="1"/>
    <col min="14860" max="14860" width="11.42578125" style="386" customWidth="1"/>
    <col min="14861" max="14861" width="10.140625" style="386" customWidth="1"/>
    <col min="14862" max="14862" width="12.85546875" style="386" customWidth="1"/>
    <col min="14863" max="14863" width="11" style="386" customWidth="1"/>
    <col min="14864" max="14864" width="10.85546875" style="386" customWidth="1"/>
    <col min="14865" max="14865" width="12.5703125" style="386" customWidth="1"/>
    <col min="14866" max="14866" width="11.140625" style="386" customWidth="1"/>
    <col min="14867" max="14867" width="10.42578125" style="386" customWidth="1"/>
    <col min="14868" max="14868" width="13.42578125" style="386" customWidth="1"/>
    <col min="14869" max="14869" width="10.140625" style="386" customWidth="1"/>
    <col min="14870" max="15105" width="9.140625" style="386"/>
    <col min="15106" max="15106" width="14.85546875" style="386" customWidth="1"/>
    <col min="15107" max="15107" width="47.85546875" style="386" customWidth="1"/>
    <col min="15108" max="15108" width="11.85546875" style="386" customWidth="1"/>
    <col min="15109" max="15109" width="13.5703125" style="386" customWidth="1"/>
    <col min="15110" max="15110" width="10.42578125" style="386" customWidth="1"/>
    <col min="15111" max="15111" width="11" style="386" customWidth="1"/>
    <col min="15112" max="15112" width="12.5703125" style="386" customWidth="1"/>
    <col min="15113" max="15113" width="10.140625" style="386" customWidth="1"/>
    <col min="15114" max="15114" width="11.140625" style="386" customWidth="1"/>
    <col min="15115" max="15115" width="13.42578125" style="386" customWidth="1"/>
    <col min="15116" max="15116" width="11.42578125" style="386" customWidth="1"/>
    <col min="15117" max="15117" width="10.140625" style="386" customWidth="1"/>
    <col min="15118" max="15118" width="12.85546875" style="386" customWidth="1"/>
    <col min="15119" max="15119" width="11" style="386" customWidth="1"/>
    <col min="15120" max="15120" width="10.85546875" style="386" customWidth="1"/>
    <col min="15121" max="15121" width="12.5703125" style="386" customWidth="1"/>
    <col min="15122" max="15122" width="11.140625" style="386" customWidth="1"/>
    <col min="15123" max="15123" width="10.42578125" style="386" customWidth="1"/>
    <col min="15124" max="15124" width="13.42578125" style="386" customWidth="1"/>
    <col min="15125" max="15125" width="10.140625" style="386" customWidth="1"/>
    <col min="15126" max="15361" width="9.140625" style="386"/>
    <col min="15362" max="15362" width="14.85546875" style="386" customWidth="1"/>
    <col min="15363" max="15363" width="47.85546875" style="386" customWidth="1"/>
    <col min="15364" max="15364" width="11.85546875" style="386" customWidth="1"/>
    <col min="15365" max="15365" width="13.5703125" style="386" customWidth="1"/>
    <col min="15366" max="15366" width="10.42578125" style="386" customWidth="1"/>
    <col min="15367" max="15367" width="11" style="386" customWidth="1"/>
    <col min="15368" max="15368" width="12.5703125" style="386" customWidth="1"/>
    <col min="15369" max="15369" width="10.140625" style="386" customWidth="1"/>
    <col min="15370" max="15370" width="11.140625" style="386" customWidth="1"/>
    <col min="15371" max="15371" width="13.42578125" style="386" customWidth="1"/>
    <col min="15372" max="15372" width="11.42578125" style="386" customWidth="1"/>
    <col min="15373" max="15373" width="10.140625" style="386" customWidth="1"/>
    <col min="15374" max="15374" width="12.85546875" style="386" customWidth="1"/>
    <col min="15375" max="15375" width="11" style="386" customWidth="1"/>
    <col min="15376" max="15376" width="10.85546875" style="386" customWidth="1"/>
    <col min="15377" max="15377" width="12.5703125" style="386" customWidth="1"/>
    <col min="15378" max="15378" width="11.140625" style="386" customWidth="1"/>
    <col min="15379" max="15379" width="10.42578125" style="386" customWidth="1"/>
    <col min="15380" max="15380" width="13.42578125" style="386" customWidth="1"/>
    <col min="15381" max="15381" width="10.140625" style="386" customWidth="1"/>
    <col min="15382" max="15617" width="9.140625" style="386"/>
    <col min="15618" max="15618" width="14.85546875" style="386" customWidth="1"/>
    <col min="15619" max="15619" width="47.85546875" style="386" customWidth="1"/>
    <col min="15620" max="15620" width="11.85546875" style="386" customWidth="1"/>
    <col min="15621" max="15621" width="13.5703125" style="386" customWidth="1"/>
    <col min="15622" max="15622" width="10.42578125" style="386" customWidth="1"/>
    <col min="15623" max="15623" width="11" style="386" customWidth="1"/>
    <col min="15624" max="15624" width="12.5703125" style="386" customWidth="1"/>
    <col min="15625" max="15625" width="10.140625" style="386" customWidth="1"/>
    <col min="15626" max="15626" width="11.140625" style="386" customWidth="1"/>
    <col min="15627" max="15627" width="13.42578125" style="386" customWidth="1"/>
    <col min="15628" max="15628" width="11.42578125" style="386" customWidth="1"/>
    <col min="15629" max="15629" width="10.140625" style="386" customWidth="1"/>
    <col min="15630" max="15630" width="12.85546875" style="386" customWidth="1"/>
    <col min="15631" max="15631" width="11" style="386" customWidth="1"/>
    <col min="15632" max="15632" width="10.85546875" style="386" customWidth="1"/>
    <col min="15633" max="15633" width="12.5703125" style="386" customWidth="1"/>
    <col min="15634" max="15634" width="11.140625" style="386" customWidth="1"/>
    <col min="15635" max="15635" width="10.42578125" style="386" customWidth="1"/>
    <col min="15636" max="15636" width="13.42578125" style="386" customWidth="1"/>
    <col min="15637" max="15637" width="10.140625" style="386" customWidth="1"/>
    <col min="15638" max="15873" width="9.140625" style="386"/>
    <col min="15874" max="15874" width="14.85546875" style="386" customWidth="1"/>
    <col min="15875" max="15875" width="47.85546875" style="386" customWidth="1"/>
    <col min="15876" max="15876" width="11.85546875" style="386" customWidth="1"/>
    <col min="15877" max="15877" width="13.5703125" style="386" customWidth="1"/>
    <col min="15878" max="15878" width="10.42578125" style="386" customWidth="1"/>
    <col min="15879" max="15879" width="11" style="386" customWidth="1"/>
    <col min="15880" max="15880" width="12.5703125" style="386" customWidth="1"/>
    <col min="15881" max="15881" width="10.140625" style="386" customWidth="1"/>
    <col min="15882" max="15882" width="11.140625" style="386" customWidth="1"/>
    <col min="15883" max="15883" width="13.42578125" style="386" customWidth="1"/>
    <col min="15884" max="15884" width="11.42578125" style="386" customWidth="1"/>
    <col min="15885" max="15885" width="10.140625" style="386" customWidth="1"/>
    <col min="15886" max="15886" width="12.85546875" style="386" customWidth="1"/>
    <col min="15887" max="15887" width="11" style="386" customWidth="1"/>
    <col min="15888" max="15888" width="10.85546875" style="386" customWidth="1"/>
    <col min="15889" max="15889" width="12.5703125" style="386" customWidth="1"/>
    <col min="15890" max="15890" width="11.140625" style="386" customWidth="1"/>
    <col min="15891" max="15891" width="10.42578125" style="386" customWidth="1"/>
    <col min="15892" max="15892" width="13.42578125" style="386" customWidth="1"/>
    <col min="15893" max="15893" width="10.140625" style="386" customWidth="1"/>
    <col min="15894" max="16129" width="9.140625" style="386"/>
    <col min="16130" max="16130" width="14.85546875" style="386" customWidth="1"/>
    <col min="16131" max="16131" width="47.85546875" style="386" customWidth="1"/>
    <col min="16132" max="16132" width="11.85546875" style="386" customWidth="1"/>
    <col min="16133" max="16133" width="13.5703125" style="386" customWidth="1"/>
    <col min="16134" max="16134" width="10.42578125" style="386" customWidth="1"/>
    <col min="16135" max="16135" width="11" style="386" customWidth="1"/>
    <col min="16136" max="16136" width="12.5703125" style="386" customWidth="1"/>
    <col min="16137" max="16137" width="10.140625" style="386" customWidth="1"/>
    <col min="16138" max="16138" width="11.140625" style="386" customWidth="1"/>
    <col min="16139" max="16139" width="13.42578125" style="386" customWidth="1"/>
    <col min="16140" max="16140" width="11.42578125" style="386" customWidth="1"/>
    <col min="16141" max="16141" width="10.140625" style="386" customWidth="1"/>
    <col min="16142" max="16142" width="12.85546875" style="386" customWidth="1"/>
    <col min="16143" max="16143" width="11" style="386" customWidth="1"/>
    <col min="16144" max="16144" width="10.85546875" style="386" customWidth="1"/>
    <col min="16145" max="16145" width="12.5703125" style="386" customWidth="1"/>
    <col min="16146" max="16146" width="11.140625" style="386" customWidth="1"/>
    <col min="16147" max="16147" width="10.42578125" style="386" customWidth="1"/>
    <col min="16148" max="16148" width="13.42578125" style="386" customWidth="1"/>
    <col min="16149" max="16149" width="10.140625" style="386" customWidth="1"/>
    <col min="16150" max="16384" width="9.140625" style="386"/>
  </cols>
  <sheetData>
    <row r="1" spans="2:21" s="384" customFormat="1" ht="18.75" customHeight="1">
      <c r="B1" s="5731" t="str">
        <f>[2]БакалавриатДО!B1</f>
        <v>Гуманитарно-педагогическая академия (филиал) ФГАОУ ВО «КФУ им. В. И. Вернадского» в г. Ялте</v>
      </c>
      <c r="C1" s="5731"/>
      <c r="D1" s="5731"/>
      <c r="E1" s="5731"/>
      <c r="F1" s="5731"/>
      <c r="G1" s="5731"/>
      <c r="H1" s="5731"/>
      <c r="I1" s="5731"/>
      <c r="J1" s="5731"/>
      <c r="K1" s="5731"/>
      <c r="L1" s="5731"/>
      <c r="M1" s="5731"/>
      <c r="N1" s="5731"/>
      <c r="O1" s="5731"/>
      <c r="P1" s="5731"/>
      <c r="Q1" s="5731"/>
      <c r="R1" s="5731"/>
      <c r="S1" s="5731"/>
      <c r="T1" s="5731"/>
      <c r="U1" s="5731"/>
    </row>
    <row r="2" spans="2:21" s="384" customFormat="1">
      <c r="B2" s="5731"/>
      <c r="C2" s="5731"/>
      <c r="D2" s="5731"/>
      <c r="E2" s="5731"/>
      <c r="F2" s="5731"/>
      <c r="G2" s="5731"/>
      <c r="H2" s="5731"/>
      <c r="I2" s="5731"/>
      <c r="J2" s="5731"/>
      <c r="K2" s="5731"/>
      <c r="L2" s="5731"/>
      <c r="M2" s="5731"/>
      <c r="N2" s="5731"/>
      <c r="O2" s="5731"/>
      <c r="P2" s="5731"/>
      <c r="Q2" s="5731"/>
      <c r="R2" s="5731"/>
      <c r="S2" s="5731"/>
      <c r="T2" s="5731"/>
      <c r="U2" s="5731"/>
    </row>
    <row r="3" spans="2:21" s="384" customFormat="1" ht="18.75" customHeight="1">
      <c r="B3" s="5732" t="s">
        <v>154</v>
      </c>
      <c r="C3" s="5732"/>
      <c r="D3" s="5732"/>
      <c r="E3" s="5732"/>
      <c r="F3" s="5732"/>
      <c r="G3" s="5732"/>
      <c r="H3" s="5732"/>
      <c r="I3" s="5811">
        <v>44531</v>
      </c>
      <c r="J3" s="5731"/>
      <c r="K3" s="5733" t="s">
        <v>108</v>
      </c>
      <c r="L3" s="5733"/>
      <c r="M3" s="5733"/>
      <c r="N3" s="5733"/>
      <c r="O3" s="5733"/>
      <c r="P3" s="5733"/>
      <c r="Q3" s="5733"/>
      <c r="R3" s="5733"/>
      <c r="S3" s="5733"/>
      <c r="T3" s="5733"/>
      <c r="U3" s="5733"/>
    </row>
    <row r="4" spans="2:21" s="384" customFormat="1" ht="9.75" customHeight="1" thickBot="1">
      <c r="C4" s="836"/>
      <c r="F4" s="392"/>
      <c r="I4" s="392"/>
      <c r="L4" s="392"/>
      <c r="O4" s="392"/>
      <c r="R4" s="392"/>
      <c r="U4" s="392"/>
    </row>
    <row r="5" spans="2:21" s="384" customFormat="1" ht="12.75" customHeight="1" thickBot="1">
      <c r="B5" s="5805" t="s">
        <v>1</v>
      </c>
      <c r="C5" s="5806"/>
      <c r="D5" s="5784" t="s">
        <v>2</v>
      </c>
      <c r="E5" s="5785"/>
      <c r="F5" s="5785"/>
      <c r="G5" s="5788" t="s">
        <v>3</v>
      </c>
      <c r="H5" s="5788"/>
      <c r="I5" s="5788"/>
      <c r="J5" s="5785" t="s">
        <v>4</v>
      </c>
      <c r="K5" s="5785"/>
      <c r="L5" s="5785"/>
      <c r="M5" s="5788" t="s">
        <v>5</v>
      </c>
      <c r="N5" s="5788"/>
      <c r="O5" s="5788"/>
      <c r="P5" s="5790">
        <v>5</v>
      </c>
      <c r="Q5" s="5790"/>
      <c r="R5" s="5790"/>
      <c r="S5" s="5801" t="s">
        <v>22</v>
      </c>
      <c r="T5" s="5801"/>
      <c r="U5" s="5802"/>
    </row>
    <row r="6" spans="2:21" s="384" customFormat="1" ht="19.5" thickBot="1">
      <c r="B6" s="5807"/>
      <c r="C6" s="5808"/>
      <c r="D6" s="5786"/>
      <c r="E6" s="5787"/>
      <c r="F6" s="5787"/>
      <c r="G6" s="5789"/>
      <c r="H6" s="5789"/>
      <c r="I6" s="5789"/>
      <c r="J6" s="5787"/>
      <c r="K6" s="5787"/>
      <c r="L6" s="5787"/>
      <c r="M6" s="5789"/>
      <c r="N6" s="5789"/>
      <c r="O6" s="5789"/>
      <c r="P6" s="5791"/>
      <c r="Q6" s="5791"/>
      <c r="R6" s="5791"/>
      <c r="S6" s="5803"/>
      <c r="T6" s="5803"/>
      <c r="U6" s="5804"/>
    </row>
    <row r="7" spans="2:21" s="384" customFormat="1" ht="48" customHeight="1" thickBot="1">
      <c r="B7" s="5809"/>
      <c r="C7" s="5810"/>
      <c r="D7" s="1001" t="s">
        <v>7</v>
      </c>
      <c r="E7" s="1002" t="s">
        <v>8</v>
      </c>
      <c r="F7" s="1003" t="s">
        <v>9</v>
      </c>
      <c r="G7" s="1004" t="s">
        <v>7</v>
      </c>
      <c r="H7" s="1002" t="s">
        <v>8</v>
      </c>
      <c r="I7" s="1003" t="s">
        <v>9</v>
      </c>
      <c r="J7" s="1004" t="s">
        <v>7</v>
      </c>
      <c r="K7" s="1002" t="s">
        <v>8</v>
      </c>
      <c r="L7" s="1003" t="s">
        <v>9</v>
      </c>
      <c r="M7" s="1004" t="s">
        <v>7</v>
      </c>
      <c r="N7" s="1002" t="s">
        <v>8</v>
      </c>
      <c r="O7" s="1003" t="s">
        <v>9</v>
      </c>
      <c r="P7" s="1004" t="s">
        <v>7</v>
      </c>
      <c r="Q7" s="1002" t="s">
        <v>8</v>
      </c>
      <c r="R7" s="1003" t="s">
        <v>9</v>
      </c>
      <c r="S7" s="1004" t="s">
        <v>7</v>
      </c>
      <c r="T7" s="1002" t="s">
        <v>8</v>
      </c>
      <c r="U7" s="1003" t="s">
        <v>9</v>
      </c>
    </row>
    <row r="8" spans="2:21" s="384" customFormat="1" ht="30" customHeight="1" thickBot="1">
      <c r="B8" s="5794" t="s">
        <v>10</v>
      </c>
      <c r="C8" s="5795"/>
      <c r="D8" s="960">
        <f t="shared" ref="D8:U8" si="0">SUM(D9:D10)</f>
        <v>0</v>
      </c>
      <c r="E8" s="988">
        <f t="shared" si="0"/>
        <v>0</v>
      </c>
      <c r="F8" s="961">
        <f t="shared" si="0"/>
        <v>0</v>
      </c>
      <c r="G8" s="962">
        <f t="shared" si="0"/>
        <v>0</v>
      </c>
      <c r="H8" s="988">
        <f t="shared" si="0"/>
        <v>0</v>
      </c>
      <c r="I8" s="961">
        <f t="shared" si="0"/>
        <v>0</v>
      </c>
      <c r="J8" s="962">
        <f t="shared" si="0"/>
        <v>6</v>
      </c>
      <c r="K8" s="988">
        <f t="shared" si="0"/>
        <v>0</v>
      </c>
      <c r="L8" s="961">
        <f t="shared" si="0"/>
        <v>6</v>
      </c>
      <c r="M8" s="962">
        <f t="shared" si="0"/>
        <v>3</v>
      </c>
      <c r="N8" s="988">
        <f t="shared" si="0"/>
        <v>0</v>
      </c>
      <c r="O8" s="961">
        <f t="shared" si="0"/>
        <v>3</v>
      </c>
      <c r="P8" s="962">
        <f t="shared" si="0"/>
        <v>6</v>
      </c>
      <c r="Q8" s="988">
        <f t="shared" si="0"/>
        <v>2</v>
      </c>
      <c r="R8" s="961">
        <f t="shared" si="0"/>
        <v>8</v>
      </c>
      <c r="S8" s="962">
        <f t="shared" si="0"/>
        <v>15</v>
      </c>
      <c r="T8" s="988">
        <f t="shared" si="0"/>
        <v>2</v>
      </c>
      <c r="U8" s="961">
        <f t="shared" si="0"/>
        <v>17</v>
      </c>
    </row>
    <row r="9" spans="2:21">
      <c r="B9" s="989" t="s">
        <v>113</v>
      </c>
      <c r="C9" s="990" t="s">
        <v>114</v>
      </c>
      <c r="D9" s="991">
        <v>0</v>
      </c>
      <c r="E9" s="992">
        <v>0</v>
      </c>
      <c r="F9" s="993">
        <v>0</v>
      </c>
      <c r="G9" s="994">
        <v>0</v>
      </c>
      <c r="H9" s="992">
        <v>0</v>
      </c>
      <c r="I9" s="993">
        <v>0</v>
      </c>
      <c r="J9" s="994">
        <v>6</v>
      </c>
      <c r="K9" s="992">
        <v>0</v>
      </c>
      <c r="L9" s="993">
        <v>6</v>
      </c>
      <c r="M9" s="994">
        <v>3</v>
      </c>
      <c r="N9" s="992">
        <v>0</v>
      </c>
      <c r="O9" s="993">
        <v>3</v>
      </c>
      <c r="P9" s="994">
        <v>6</v>
      </c>
      <c r="Q9" s="992">
        <v>0</v>
      </c>
      <c r="R9" s="993">
        <v>6</v>
      </c>
      <c r="S9" s="994">
        <v>15</v>
      </c>
      <c r="T9" s="992">
        <v>0</v>
      </c>
      <c r="U9" s="993">
        <v>15</v>
      </c>
    </row>
    <row r="10" spans="2:21" ht="22.5" customHeight="1" thickBot="1">
      <c r="B10" s="963" t="s">
        <v>149</v>
      </c>
      <c r="C10" s="964" t="s">
        <v>150</v>
      </c>
      <c r="D10" s="965">
        <v>0</v>
      </c>
      <c r="E10" s="966">
        <v>0</v>
      </c>
      <c r="F10" s="967">
        <v>0</v>
      </c>
      <c r="G10" s="968">
        <v>0</v>
      </c>
      <c r="H10" s="966">
        <v>0</v>
      </c>
      <c r="I10" s="967">
        <v>0</v>
      </c>
      <c r="J10" s="968">
        <v>0</v>
      </c>
      <c r="K10" s="966">
        <v>0</v>
      </c>
      <c r="L10" s="967">
        <v>0</v>
      </c>
      <c r="M10" s="968">
        <v>0</v>
      </c>
      <c r="N10" s="966">
        <v>0</v>
      </c>
      <c r="O10" s="967">
        <v>0</v>
      </c>
      <c r="P10" s="968">
        <v>0</v>
      </c>
      <c r="Q10" s="966">
        <v>2</v>
      </c>
      <c r="R10" s="967">
        <v>2</v>
      </c>
      <c r="S10" s="968">
        <v>0</v>
      </c>
      <c r="T10" s="966">
        <v>2</v>
      </c>
      <c r="U10" s="967">
        <v>2</v>
      </c>
    </row>
    <row r="11" spans="2:21" ht="27.75" customHeight="1" thickBot="1">
      <c r="B11" s="5799" t="s">
        <v>14</v>
      </c>
      <c r="C11" s="5800"/>
      <c r="D11" s="952">
        <f t="shared" ref="D11:U11" si="1">SUM(D9:D10)</f>
        <v>0</v>
      </c>
      <c r="E11" s="398">
        <f t="shared" si="1"/>
        <v>0</v>
      </c>
      <c r="F11" s="953">
        <f t="shared" si="1"/>
        <v>0</v>
      </c>
      <c r="G11" s="398">
        <f t="shared" si="1"/>
        <v>0</v>
      </c>
      <c r="H11" s="398">
        <f t="shared" si="1"/>
        <v>0</v>
      </c>
      <c r="I11" s="953">
        <f t="shared" si="1"/>
        <v>0</v>
      </c>
      <c r="J11" s="398">
        <f t="shared" si="1"/>
        <v>6</v>
      </c>
      <c r="K11" s="398">
        <f t="shared" si="1"/>
        <v>0</v>
      </c>
      <c r="L11" s="953">
        <f t="shared" si="1"/>
        <v>6</v>
      </c>
      <c r="M11" s="398">
        <f t="shared" si="1"/>
        <v>3</v>
      </c>
      <c r="N11" s="398">
        <f t="shared" si="1"/>
        <v>0</v>
      </c>
      <c r="O11" s="953">
        <f t="shared" si="1"/>
        <v>3</v>
      </c>
      <c r="P11" s="398">
        <f t="shared" si="1"/>
        <v>6</v>
      </c>
      <c r="Q11" s="398">
        <f t="shared" si="1"/>
        <v>2</v>
      </c>
      <c r="R11" s="953">
        <f t="shared" si="1"/>
        <v>8</v>
      </c>
      <c r="S11" s="398">
        <f t="shared" si="1"/>
        <v>15</v>
      </c>
      <c r="T11" s="398">
        <f t="shared" si="1"/>
        <v>2</v>
      </c>
      <c r="U11" s="953">
        <f t="shared" si="1"/>
        <v>17</v>
      </c>
    </row>
    <row r="12" spans="2:21" ht="27" customHeight="1" thickBot="1">
      <c r="B12" s="5799" t="s">
        <v>15</v>
      </c>
      <c r="C12" s="5800"/>
      <c r="D12" s="995"/>
      <c r="E12" s="996"/>
      <c r="F12" s="997"/>
      <c r="G12" s="996"/>
      <c r="H12" s="996"/>
      <c r="I12" s="997"/>
      <c r="J12" s="996"/>
      <c r="K12" s="996"/>
      <c r="L12" s="997"/>
      <c r="M12" s="996"/>
      <c r="N12" s="996"/>
      <c r="O12" s="997"/>
      <c r="P12" s="996"/>
      <c r="Q12" s="996"/>
      <c r="R12" s="997"/>
      <c r="S12" s="996"/>
      <c r="T12" s="996"/>
      <c r="U12" s="997"/>
    </row>
    <row r="13" spans="2:21" ht="20.45" customHeight="1" thickBot="1">
      <c r="B13" s="5792" t="s">
        <v>16</v>
      </c>
      <c r="C13" s="5793"/>
      <c r="D13" s="969"/>
      <c r="E13" s="403"/>
      <c r="F13" s="970"/>
      <c r="G13" s="403"/>
      <c r="H13" s="403"/>
      <c r="I13" s="970"/>
      <c r="J13" s="403"/>
      <c r="K13" s="403"/>
      <c r="L13" s="970"/>
      <c r="M13" s="403"/>
      <c r="N13" s="403"/>
      <c r="O13" s="970"/>
      <c r="P13" s="403"/>
      <c r="Q13" s="403"/>
      <c r="R13" s="970"/>
      <c r="S13" s="403"/>
      <c r="T13" s="403"/>
      <c r="U13" s="970"/>
    </row>
    <row r="14" spans="2:21" ht="21.6" customHeight="1">
      <c r="B14" s="989" t="s">
        <v>113</v>
      </c>
      <c r="C14" s="990" t="s">
        <v>114</v>
      </c>
      <c r="D14" s="991">
        <v>0</v>
      </c>
      <c r="E14" s="992">
        <v>0</v>
      </c>
      <c r="F14" s="993">
        <v>0</v>
      </c>
      <c r="G14" s="994">
        <v>0</v>
      </c>
      <c r="H14" s="992">
        <v>0</v>
      </c>
      <c r="I14" s="993">
        <v>0</v>
      </c>
      <c r="J14" s="994">
        <v>6</v>
      </c>
      <c r="K14" s="992">
        <v>0</v>
      </c>
      <c r="L14" s="993">
        <v>6</v>
      </c>
      <c r="M14" s="994">
        <v>2</v>
      </c>
      <c r="N14" s="992">
        <v>0</v>
      </c>
      <c r="O14" s="993">
        <v>2</v>
      </c>
      <c r="P14" s="994">
        <v>5</v>
      </c>
      <c r="Q14" s="992">
        <v>0</v>
      </c>
      <c r="R14" s="993">
        <v>5</v>
      </c>
      <c r="S14" s="994">
        <v>13</v>
      </c>
      <c r="T14" s="992">
        <v>0</v>
      </c>
      <c r="U14" s="993">
        <v>13</v>
      </c>
    </row>
    <row r="15" spans="2:21" ht="19.5" thickBot="1">
      <c r="B15" s="963" t="s">
        <v>149</v>
      </c>
      <c r="C15" s="964" t="s">
        <v>150</v>
      </c>
      <c r="D15" s="965">
        <v>0</v>
      </c>
      <c r="E15" s="966">
        <v>0</v>
      </c>
      <c r="F15" s="967">
        <v>0</v>
      </c>
      <c r="G15" s="968">
        <v>0</v>
      </c>
      <c r="H15" s="966">
        <v>0</v>
      </c>
      <c r="I15" s="967">
        <v>0</v>
      </c>
      <c r="J15" s="968">
        <v>0</v>
      </c>
      <c r="K15" s="966">
        <v>0</v>
      </c>
      <c r="L15" s="967">
        <v>0</v>
      </c>
      <c r="M15" s="968">
        <v>0</v>
      </c>
      <c r="N15" s="966">
        <v>0</v>
      </c>
      <c r="O15" s="967">
        <v>0</v>
      </c>
      <c r="P15" s="968">
        <v>0</v>
      </c>
      <c r="Q15" s="966">
        <v>2</v>
      </c>
      <c r="R15" s="967">
        <v>2</v>
      </c>
      <c r="S15" s="968">
        <v>0</v>
      </c>
      <c r="T15" s="966">
        <v>2</v>
      </c>
      <c r="U15" s="967">
        <v>2</v>
      </c>
    </row>
    <row r="16" spans="2:21" ht="20.25" customHeight="1" thickBot="1">
      <c r="B16" s="5799" t="s">
        <v>17</v>
      </c>
      <c r="C16" s="5800"/>
      <c r="D16" s="952">
        <f t="shared" ref="D16:U16" si="2">SUM(D14:D15)</f>
        <v>0</v>
      </c>
      <c r="E16" s="398">
        <f t="shared" si="2"/>
        <v>0</v>
      </c>
      <c r="F16" s="958">
        <f t="shared" si="2"/>
        <v>0</v>
      </c>
      <c r="G16" s="398">
        <f t="shared" si="2"/>
        <v>0</v>
      </c>
      <c r="H16" s="398">
        <f t="shared" si="2"/>
        <v>0</v>
      </c>
      <c r="I16" s="958">
        <f t="shared" si="2"/>
        <v>0</v>
      </c>
      <c r="J16" s="398">
        <f t="shared" si="2"/>
        <v>6</v>
      </c>
      <c r="K16" s="398">
        <f t="shared" si="2"/>
        <v>0</v>
      </c>
      <c r="L16" s="958">
        <f t="shared" si="2"/>
        <v>6</v>
      </c>
      <c r="M16" s="398">
        <f t="shared" si="2"/>
        <v>2</v>
      </c>
      <c r="N16" s="398">
        <f t="shared" si="2"/>
        <v>0</v>
      </c>
      <c r="O16" s="958">
        <f t="shared" si="2"/>
        <v>2</v>
      </c>
      <c r="P16" s="398">
        <f t="shared" si="2"/>
        <v>5</v>
      </c>
      <c r="Q16" s="398">
        <f t="shared" si="2"/>
        <v>2</v>
      </c>
      <c r="R16" s="958">
        <f t="shared" si="2"/>
        <v>7</v>
      </c>
      <c r="S16" s="398">
        <f t="shared" si="2"/>
        <v>13</v>
      </c>
      <c r="T16" s="398">
        <f t="shared" si="2"/>
        <v>2</v>
      </c>
      <c r="U16" s="958">
        <f t="shared" si="2"/>
        <v>15</v>
      </c>
    </row>
    <row r="17" spans="2:21" ht="36.75" customHeight="1" thickBot="1">
      <c r="B17" s="5792" t="s">
        <v>18</v>
      </c>
      <c r="C17" s="5793"/>
      <c r="D17" s="998"/>
      <c r="E17" s="999"/>
      <c r="F17" s="1000"/>
      <c r="G17" s="999"/>
      <c r="H17" s="999"/>
      <c r="I17" s="1000"/>
      <c r="J17" s="999"/>
      <c r="K17" s="999"/>
      <c r="L17" s="1000"/>
      <c r="M17" s="999"/>
      <c r="N17" s="999"/>
      <c r="O17" s="1000"/>
      <c r="P17" s="999"/>
      <c r="Q17" s="999"/>
      <c r="R17" s="1000"/>
      <c r="S17" s="999"/>
      <c r="T17" s="999"/>
      <c r="U17" s="1000"/>
    </row>
    <row r="18" spans="2:21" ht="29.25" customHeight="1" thickBot="1">
      <c r="B18" s="971" t="s">
        <v>113</v>
      </c>
      <c r="C18" s="972" t="s">
        <v>114</v>
      </c>
      <c r="D18" s="973">
        <v>0</v>
      </c>
      <c r="E18" s="974">
        <v>0</v>
      </c>
      <c r="F18" s="975">
        <v>0</v>
      </c>
      <c r="G18" s="976">
        <v>0</v>
      </c>
      <c r="H18" s="974">
        <v>0</v>
      </c>
      <c r="I18" s="975">
        <v>0</v>
      </c>
      <c r="J18" s="976">
        <v>0</v>
      </c>
      <c r="K18" s="974">
        <v>0</v>
      </c>
      <c r="L18" s="975">
        <v>0</v>
      </c>
      <c r="M18" s="976">
        <v>1</v>
      </c>
      <c r="N18" s="974">
        <v>0</v>
      </c>
      <c r="O18" s="975">
        <v>1</v>
      </c>
      <c r="P18" s="976">
        <v>1</v>
      </c>
      <c r="Q18" s="974">
        <v>0</v>
      </c>
      <c r="R18" s="975">
        <v>1</v>
      </c>
      <c r="S18" s="976">
        <v>2</v>
      </c>
      <c r="T18" s="974">
        <v>0</v>
      </c>
      <c r="U18" s="975">
        <v>2</v>
      </c>
    </row>
    <row r="19" spans="2:21" ht="32.25" customHeight="1" thickBot="1">
      <c r="B19" s="5794" t="s">
        <v>19</v>
      </c>
      <c r="C19" s="5795"/>
      <c r="D19" s="977">
        <f t="shared" ref="D19:U19" si="3">SUM(D18:D18)</f>
        <v>0</v>
      </c>
      <c r="E19" s="978">
        <f t="shared" si="3"/>
        <v>0</v>
      </c>
      <c r="F19" s="951">
        <f t="shared" si="3"/>
        <v>0</v>
      </c>
      <c r="G19" s="954">
        <f t="shared" si="3"/>
        <v>0</v>
      </c>
      <c r="H19" s="978">
        <f t="shared" si="3"/>
        <v>0</v>
      </c>
      <c r="I19" s="951">
        <f t="shared" si="3"/>
        <v>0</v>
      </c>
      <c r="J19" s="954">
        <v>0</v>
      </c>
      <c r="K19" s="978">
        <f t="shared" si="3"/>
        <v>0</v>
      </c>
      <c r="L19" s="951">
        <v>0</v>
      </c>
      <c r="M19" s="954">
        <f t="shared" si="3"/>
        <v>1</v>
      </c>
      <c r="N19" s="978">
        <f t="shared" si="3"/>
        <v>0</v>
      </c>
      <c r="O19" s="951">
        <f t="shared" si="3"/>
        <v>1</v>
      </c>
      <c r="P19" s="954">
        <f t="shared" si="3"/>
        <v>1</v>
      </c>
      <c r="Q19" s="978">
        <f t="shared" si="3"/>
        <v>0</v>
      </c>
      <c r="R19" s="951">
        <f t="shared" si="3"/>
        <v>1</v>
      </c>
      <c r="S19" s="954">
        <f t="shared" si="3"/>
        <v>2</v>
      </c>
      <c r="T19" s="978">
        <f t="shared" si="3"/>
        <v>0</v>
      </c>
      <c r="U19" s="951">
        <f t="shared" si="3"/>
        <v>2</v>
      </c>
    </row>
    <row r="20" spans="2:21" s="385" customFormat="1" ht="33.75" customHeight="1">
      <c r="B20" s="5796" t="s">
        <v>29</v>
      </c>
      <c r="C20" s="5796"/>
      <c r="D20" s="979">
        <f t="shared" ref="D20:U20" si="4">D16</f>
        <v>0</v>
      </c>
      <c r="E20" s="980">
        <f t="shared" si="4"/>
        <v>0</v>
      </c>
      <c r="F20" s="981">
        <f t="shared" si="4"/>
        <v>0</v>
      </c>
      <c r="G20" s="982">
        <f t="shared" si="4"/>
        <v>0</v>
      </c>
      <c r="H20" s="980">
        <f t="shared" si="4"/>
        <v>0</v>
      </c>
      <c r="I20" s="981">
        <f t="shared" si="4"/>
        <v>0</v>
      </c>
      <c r="J20" s="982">
        <f t="shared" si="4"/>
        <v>6</v>
      </c>
      <c r="K20" s="980">
        <f t="shared" si="4"/>
        <v>0</v>
      </c>
      <c r="L20" s="981">
        <f t="shared" si="4"/>
        <v>6</v>
      </c>
      <c r="M20" s="982">
        <f t="shared" si="4"/>
        <v>2</v>
      </c>
      <c r="N20" s="980">
        <f t="shared" si="4"/>
        <v>0</v>
      </c>
      <c r="O20" s="981">
        <f t="shared" si="4"/>
        <v>2</v>
      </c>
      <c r="P20" s="982">
        <f t="shared" si="4"/>
        <v>5</v>
      </c>
      <c r="Q20" s="980">
        <f t="shared" si="4"/>
        <v>2</v>
      </c>
      <c r="R20" s="981">
        <f t="shared" si="4"/>
        <v>7</v>
      </c>
      <c r="S20" s="982">
        <f t="shared" si="4"/>
        <v>13</v>
      </c>
      <c r="T20" s="980">
        <f t="shared" si="4"/>
        <v>2</v>
      </c>
      <c r="U20" s="981">
        <f t="shared" si="4"/>
        <v>15</v>
      </c>
    </row>
    <row r="21" spans="2:21" s="385" customFormat="1" ht="37.5" customHeight="1" thickBot="1">
      <c r="B21" s="5797" t="s">
        <v>34</v>
      </c>
      <c r="C21" s="5797"/>
      <c r="D21" s="983">
        <f>D19</f>
        <v>0</v>
      </c>
      <c r="E21" s="984">
        <f t="shared" ref="E21:U21" si="5">E19</f>
        <v>0</v>
      </c>
      <c r="F21" s="985">
        <f t="shared" si="5"/>
        <v>0</v>
      </c>
      <c r="G21" s="986">
        <f t="shared" si="5"/>
        <v>0</v>
      </c>
      <c r="H21" s="984">
        <f t="shared" si="5"/>
        <v>0</v>
      </c>
      <c r="I21" s="985">
        <f t="shared" si="5"/>
        <v>0</v>
      </c>
      <c r="J21" s="986">
        <f t="shared" si="5"/>
        <v>0</v>
      </c>
      <c r="K21" s="984">
        <f t="shared" si="5"/>
        <v>0</v>
      </c>
      <c r="L21" s="985">
        <f t="shared" si="5"/>
        <v>0</v>
      </c>
      <c r="M21" s="986">
        <f t="shared" si="5"/>
        <v>1</v>
      </c>
      <c r="N21" s="984">
        <f t="shared" si="5"/>
        <v>0</v>
      </c>
      <c r="O21" s="985">
        <f t="shared" si="5"/>
        <v>1</v>
      </c>
      <c r="P21" s="986">
        <f t="shared" si="5"/>
        <v>1</v>
      </c>
      <c r="Q21" s="984">
        <f t="shared" si="5"/>
        <v>0</v>
      </c>
      <c r="R21" s="985">
        <f t="shared" si="5"/>
        <v>1</v>
      </c>
      <c r="S21" s="986">
        <f t="shared" si="5"/>
        <v>2</v>
      </c>
      <c r="T21" s="984">
        <f t="shared" si="5"/>
        <v>0</v>
      </c>
      <c r="U21" s="985">
        <f t="shared" si="5"/>
        <v>2</v>
      </c>
    </row>
    <row r="22" spans="2:21" s="385" customFormat="1" ht="27.95" customHeight="1" thickBot="1">
      <c r="B22" s="5798" t="s">
        <v>35</v>
      </c>
      <c r="C22" s="5798"/>
      <c r="D22" s="1005">
        <f>D20+D21</f>
        <v>0</v>
      </c>
      <c r="E22" s="1006">
        <f t="shared" ref="E22:U22" si="6">E20+E21</f>
        <v>0</v>
      </c>
      <c r="F22" s="1007">
        <f t="shared" si="6"/>
        <v>0</v>
      </c>
      <c r="G22" s="1008">
        <f t="shared" si="6"/>
        <v>0</v>
      </c>
      <c r="H22" s="1009">
        <f t="shared" si="6"/>
        <v>0</v>
      </c>
      <c r="I22" s="1010">
        <f t="shared" si="6"/>
        <v>0</v>
      </c>
      <c r="J22" s="1008">
        <f t="shared" si="6"/>
        <v>6</v>
      </c>
      <c r="K22" s="1009">
        <f t="shared" si="6"/>
        <v>0</v>
      </c>
      <c r="L22" s="1010">
        <f t="shared" si="6"/>
        <v>6</v>
      </c>
      <c r="M22" s="1008">
        <f t="shared" si="6"/>
        <v>3</v>
      </c>
      <c r="N22" s="1009">
        <f t="shared" si="6"/>
        <v>0</v>
      </c>
      <c r="O22" s="1010">
        <f t="shared" si="6"/>
        <v>3</v>
      </c>
      <c r="P22" s="1008">
        <f t="shared" si="6"/>
        <v>6</v>
      </c>
      <c r="Q22" s="1009">
        <f t="shared" si="6"/>
        <v>2</v>
      </c>
      <c r="R22" s="1010">
        <f t="shared" si="6"/>
        <v>8</v>
      </c>
      <c r="S22" s="1008">
        <f t="shared" si="6"/>
        <v>15</v>
      </c>
      <c r="T22" s="1009">
        <f t="shared" si="6"/>
        <v>2</v>
      </c>
      <c r="U22" s="1010">
        <f t="shared" si="6"/>
        <v>17</v>
      </c>
    </row>
    <row r="23" spans="2:21" ht="27" customHeight="1"/>
    <row r="24" spans="2:21" ht="44.25" customHeight="1">
      <c r="B24" s="5726"/>
      <c r="C24" s="5726"/>
      <c r="D24" s="5726"/>
      <c r="E24" s="5726"/>
      <c r="F24" s="5726"/>
      <c r="G24" s="5726"/>
      <c r="H24" s="5726"/>
      <c r="I24" s="5726"/>
      <c r="J24" s="5726"/>
      <c r="K24" s="5726"/>
      <c r="L24" s="5726"/>
      <c r="M24" s="5726"/>
      <c r="N24" s="5726"/>
      <c r="O24" s="5726"/>
      <c r="P24" s="5726"/>
      <c r="Q24" s="5726"/>
      <c r="R24" s="392"/>
      <c r="S24" s="384"/>
    </row>
    <row r="25" spans="2:21" ht="30" customHeight="1"/>
    <row r="26" spans="2:21" s="432" customFormat="1" ht="30.6" customHeight="1"/>
  </sheetData>
  <mergeCells count="23">
    <mergeCell ref="S5:U6"/>
    <mergeCell ref="B5:C7"/>
    <mergeCell ref="B1:U1"/>
    <mergeCell ref="B2:U2"/>
    <mergeCell ref="B3:H3"/>
    <mergeCell ref="I3:J3"/>
    <mergeCell ref="K3:U3"/>
    <mergeCell ref="B24:Q24"/>
    <mergeCell ref="D5:F6"/>
    <mergeCell ref="G5:I6"/>
    <mergeCell ref="J5:L6"/>
    <mergeCell ref="M5:O6"/>
    <mergeCell ref="P5:R6"/>
    <mergeCell ref="B17:C17"/>
    <mergeCell ref="B19:C19"/>
    <mergeCell ref="B20:C20"/>
    <mergeCell ref="B21:C21"/>
    <mergeCell ref="B22:C22"/>
    <mergeCell ref="B8:C8"/>
    <mergeCell ref="B11:C11"/>
    <mergeCell ref="B12:C12"/>
    <mergeCell ref="B13:C13"/>
    <mergeCell ref="B16:C16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56"/>
  <sheetViews>
    <sheetView zoomScale="60" zoomScaleNormal="60" workbookViewId="0">
      <selection activeCell="W25" sqref="W25"/>
    </sheetView>
  </sheetViews>
  <sheetFormatPr defaultRowHeight="22.5" customHeight="1"/>
  <cols>
    <col min="1" max="1" width="9.140625" style="383"/>
    <col min="2" max="2" width="11.5703125" style="435" customWidth="1"/>
    <col min="3" max="3" width="68.5703125" style="383" customWidth="1"/>
    <col min="4" max="4" width="10.140625" style="383" customWidth="1"/>
    <col min="5" max="5" width="14" style="383" customWidth="1"/>
    <col min="6" max="6" width="11.5703125" style="434" customWidth="1"/>
    <col min="7" max="7" width="10.42578125" style="383" customWidth="1"/>
    <col min="8" max="8" width="12.140625" style="383" customWidth="1"/>
    <col min="9" max="9" width="11.5703125" style="434" customWidth="1"/>
    <col min="10" max="10" width="9.85546875" style="383" customWidth="1"/>
    <col min="11" max="11" width="13.5703125" style="383" customWidth="1"/>
    <col min="12" max="12" width="11.140625" style="434" customWidth="1"/>
    <col min="13" max="13" width="10" style="383" customWidth="1"/>
    <col min="14" max="14" width="13.42578125" style="383" customWidth="1"/>
    <col min="15" max="15" width="11.140625" style="434" customWidth="1"/>
    <col min="16" max="16" width="11.140625" style="383" customWidth="1"/>
    <col min="17" max="17" width="14.5703125" style="383" customWidth="1"/>
    <col min="18" max="18" width="11.140625" style="434" customWidth="1"/>
    <col min="19" max="19" width="9.5703125" style="383" customWidth="1"/>
    <col min="20" max="20" width="14.42578125" style="383" customWidth="1"/>
    <col min="21" max="21" width="11.140625" style="434" customWidth="1"/>
    <col min="22" max="22" width="10.140625" style="383" bestFit="1" customWidth="1"/>
    <col min="23" max="25" width="9.140625" style="383"/>
    <col min="26" max="26" width="14.42578125" style="383" bestFit="1" customWidth="1"/>
    <col min="27" max="257" width="9.140625" style="383"/>
    <col min="258" max="258" width="11.5703125" style="383" customWidth="1"/>
    <col min="259" max="259" width="68.5703125" style="383" customWidth="1"/>
    <col min="260" max="260" width="10.140625" style="383" customWidth="1"/>
    <col min="261" max="261" width="14" style="383" customWidth="1"/>
    <col min="262" max="262" width="11.5703125" style="383" customWidth="1"/>
    <col min="263" max="263" width="10.42578125" style="383" customWidth="1"/>
    <col min="264" max="264" width="12.140625" style="383" customWidth="1"/>
    <col min="265" max="265" width="11.5703125" style="383" customWidth="1"/>
    <col min="266" max="266" width="9.85546875" style="383" customWidth="1"/>
    <col min="267" max="267" width="13.5703125" style="383" customWidth="1"/>
    <col min="268" max="268" width="11.140625" style="383" customWidth="1"/>
    <col min="269" max="269" width="10" style="383" customWidth="1"/>
    <col min="270" max="270" width="13.42578125" style="383" customWidth="1"/>
    <col min="271" max="272" width="11.140625" style="383" customWidth="1"/>
    <col min="273" max="273" width="14.5703125" style="383" customWidth="1"/>
    <col min="274" max="274" width="11.140625" style="383" customWidth="1"/>
    <col min="275" max="275" width="9.5703125" style="383" customWidth="1"/>
    <col min="276" max="276" width="14.42578125" style="383" customWidth="1"/>
    <col min="277" max="277" width="11.140625" style="383" customWidth="1"/>
    <col min="278" max="278" width="10.140625" style="383" bestFit="1" customWidth="1"/>
    <col min="279" max="281" width="9.140625" style="383"/>
    <col min="282" max="282" width="14.42578125" style="383" bestFit="1" customWidth="1"/>
    <col min="283" max="513" width="9.140625" style="383"/>
    <col min="514" max="514" width="11.5703125" style="383" customWidth="1"/>
    <col min="515" max="515" width="68.5703125" style="383" customWidth="1"/>
    <col min="516" max="516" width="10.140625" style="383" customWidth="1"/>
    <col min="517" max="517" width="14" style="383" customWidth="1"/>
    <col min="518" max="518" width="11.5703125" style="383" customWidth="1"/>
    <col min="519" max="519" width="10.42578125" style="383" customWidth="1"/>
    <col min="520" max="520" width="12.140625" style="383" customWidth="1"/>
    <col min="521" max="521" width="11.5703125" style="383" customWidth="1"/>
    <col min="522" max="522" width="9.85546875" style="383" customWidth="1"/>
    <col min="523" max="523" width="13.5703125" style="383" customWidth="1"/>
    <col min="524" max="524" width="11.140625" style="383" customWidth="1"/>
    <col min="525" max="525" width="10" style="383" customWidth="1"/>
    <col min="526" max="526" width="13.42578125" style="383" customWidth="1"/>
    <col min="527" max="528" width="11.140625" style="383" customWidth="1"/>
    <col min="529" max="529" width="14.5703125" style="383" customWidth="1"/>
    <col min="530" max="530" width="11.140625" style="383" customWidth="1"/>
    <col min="531" max="531" width="9.5703125" style="383" customWidth="1"/>
    <col min="532" max="532" width="14.42578125" style="383" customWidth="1"/>
    <col min="533" max="533" width="11.140625" style="383" customWidth="1"/>
    <col min="534" max="534" width="10.140625" style="383" bestFit="1" customWidth="1"/>
    <col min="535" max="537" width="9.140625" style="383"/>
    <col min="538" max="538" width="14.42578125" style="383" bestFit="1" customWidth="1"/>
    <col min="539" max="769" width="9.140625" style="383"/>
    <col min="770" max="770" width="11.5703125" style="383" customWidth="1"/>
    <col min="771" max="771" width="68.5703125" style="383" customWidth="1"/>
    <col min="772" max="772" width="10.140625" style="383" customWidth="1"/>
    <col min="773" max="773" width="14" style="383" customWidth="1"/>
    <col min="774" max="774" width="11.5703125" style="383" customWidth="1"/>
    <col min="775" max="775" width="10.42578125" style="383" customWidth="1"/>
    <col min="776" max="776" width="12.140625" style="383" customWidth="1"/>
    <col min="777" max="777" width="11.5703125" style="383" customWidth="1"/>
    <col min="778" max="778" width="9.85546875" style="383" customWidth="1"/>
    <col min="779" max="779" width="13.5703125" style="383" customWidth="1"/>
    <col min="780" max="780" width="11.140625" style="383" customWidth="1"/>
    <col min="781" max="781" width="10" style="383" customWidth="1"/>
    <col min="782" max="782" width="13.42578125" style="383" customWidth="1"/>
    <col min="783" max="784" width="11.140625" style="383" customWidth="1"/>
    <col min="785" max="785" width="14.5703125" style="383" customWidth="1"/>
    <col min="786" max="786" width="11.140625" style="383" customWidth="1"/>
    <col min="787" max="787" width="9.5703125" style="383" customWidth="1"/>
    <col min="788" max="788" width="14.42578125" style="383" customWidth="1"/>
    <col min="789" max="789" width="11.140625" style="383" customWidth="1"/>
    <col min="790" max="790" width="10.140625" style="383" bestFit="1" customWidth="1"/>
    <col min="791" max="793" width="9.140625" style="383"/>
    <col min="794" max="794" width="14.42578125" style="383" bestFit="1" customWidth="1"/>
    <col min="795" max="1025" width="9.140625" style="383"/>
    <col min="1026" max="1026" width="11.5703125" style="383" customWidth="1"/>
    <col min="1027" max="1027" width="68.5703125" style="383" customWidth="1"/>
    <col min="1028" max="1028" width="10.140625" style="383" customWidth="1"/>
    <col min="1029" max="1029" width="14" style="383" customWidth="1"/>
    <col min="1030" max="1030" width="11.5703125" style="383" customWidth="1"/>
    <col min="1031" max="1031" width="10.42578125" style="383" customWidth="1"/>
    <col min="1032" max="1032" width="12.140625" style="383" customWidth="1"/>
    <col min="1033" max="1033" width="11.5703125" style="383" customWidth="1"/>
    <col min="1034" max="1034" width="9.85546875" style="383" customWidth="1"/>
    <col min="1035" max="1035" width="13.5703125" style="383" customWidth="1"/>
    <col min="1036" max="1036" width="11.140625" style="383" customWidth="1"/>
    <col min="1037" max="1037" width="10" style="383" customWidth="1"/>
    <col min="1038" max="1038" width="13.42578125" style="383" customWidth="1"/>
    <col min="1039" max="1040" width="11.140625" style="383" customWidth="1"/>
    <col min="1041" max="1041" width="14.5703125" style="383" customWidth="1"/>
    <col min="1042" max="1042" width="11.140625" style="383" customWidth="1"/>
    <col min="1043" max="1043" width="9.5703125" style="383" customWidth="1"/>
    <col min="1044" max="1044" width="14.42578125" style="383" customWidth="1"/>
    <col min="1045" max="1045" width="11.140625" style="383" customWidth="1"/>
    <col min="1046" max="1046" width="10.140625" style="383" bestFit="1" customWidth="1"/>
    <col min="1047" max="1049" width="9.140625" style="383"/>
    <col min="1050" max="1050" width="14.42578125" style="383" bestFit="1" customWidth="1"/>
    <col min="1051" max="1281" width="9.140625" style="383"/>
    <col min="1282" max="1282" width="11.5703125" style="383" customWidth="1"/>
    <col min="1283" max="1283" width="68.5703125" style="383" customWidth="1"/>
    <col min="1284" max="1284" width="10.140625" style="383" customWidth="1"/>
    <col min="1285" max="1285" width="14" style="383" customWidth="1"/>
    <col min="1286" max="1286" width="11.5703125" style="383" customWidth="1"/>
    <col min="1287" max="1287" width="10.42578125" style="383" customWidth="1"/>
    <col min="1288" max="1288" width="12.140625" style="383" customWidth="1"/>
    <col min="1289" max="1289" width="11.5703125" style="383" customWidth="1"/>
    <col min="1290" max="1290" width="9.85546875" style="383" customWidth="1"/>
    <col min="1291" max="1291" width="13.5703125" style="383" customWidth="1"/>
    <col min="1292" max="1292" width="11.140625" style="383" customWidth="1"/>
    <col min="1293" max="1293" width="10" style="383" customWidth="1"/>
    <col min="1294" max="1294" width="13.42578125" style="383" customWidth="1"/>
    <col min="1295" max="1296" width="11.140625" style="383" customWidth="1"/>
    <col min="1297" max="1297" width="14.5703125" style="383" customWidth="1"/>
    <col min="1298" max="1298" width="11.140625" style="383" customWidth="1"/>
    <col min="1299" max="1299" width="9.5703125" style="383" customWidth="1"/>
    <col min="1300" max="1300" width="14.42578125" style="383" customWidth="1"/>
    <col min="1301" max="1301" width="11.140625" style="383" customWidth="1"/>
    <col min="1302" max="1302" width="10.140625" style="383" bestFit="1" customWidth="1"/>
    <col min="1303" max="1305" width="9.140625" style="383"/>
    <col min="1306" max="1306" width="14.42578125" style="383" bestFit="1" customWidth="1"/>
    <col min="1307" max="1537" width="9.140625" style="383"/>
    <col min="1538" max="1538" width="11.5703125" style="383" customWidth="1"/>
    <col min="1539" max="1539" width="68.5703125" style="383" customWidth="1"/>
    <col min="1540" max="1540" width="10.140625" style="383" customWidth="1"/>
    <col min="1541" max="1541" width="14" style="383" customWidth="1"/>
    <col min="1542" max="1542" width="11.5703125" style="383" customWidth="1"/>
    <col min="1543" max="1543" width="10.42578125" style="383" customWidth="1"/>
    <col min="1544" max="1544" width="12.140625" style="383" customWidth="1"/>
    <col min="1545" max="1545" width="11.5703125" style="383" customWidth="1"/>
    <col min="1546" max="1546" width="9.85546875" style="383" customWidth="1"/>
    <col min="1547" max="1547" width="13.5703125" style="383" customWidth="1"/>
    <col min="1548" max="1548" width="11.140625" style="383" customWidth="1"/>
    <col min="1549" max="1549" width="10" style="383" customWidth="1"/>
    <col min="1550" max="1550" width="13.42578125" style="383" customWidth="1"/>
    <col min="1551" max="1552" width="11.140625" style="383" customWidth="1"/>
    <col min="1553" max="1553" width="14.5703125" style="383" customWidth="1"/>
    <col min="1554" max="1554" width="11.140625" style="383" customWidth="1"/>
    <col min="1555" max="1555" width="9.5703125" style="383" customWidth="1"/>
    <col min="1556" max="1556" width="14.42578125" style="383" customWidth="1"/>
    <col min="1557" max="1557" width="11.140625" style="383" customWidth="1"/>
    <col min="1558" max="1558" width="10.140625" style="383" bestFit="1" customWidth="1"/>
    <col min="1559" max="1561" width="9.140625" style="383"/>
    <col min="1562" max="1562" width="14.42578125" style="383" bestFit="1" customWidth="1"/>
    <col min="1563" max="1793" width="9.140625" style="383"/>
    <col min="1794" max="1794" width="11.5703125" style="383" customWidth="1"/>
    <col min="1795" max="1795" width="68.5703125" style="383" customWidth="1"/>
    <col min="1796" max="1796" width="10.140625" style="383" customWidth="1"/>
    <col min="1797" max="1797" width="14" style="383" customWidth="1"/>
    <col min="1798" max="1798" width="11.5703125" style="383" customWidth="1"/>
    <col min="1799" max="1799" width="10.42578125" style="383" customWidth="1"/>
    <col min="1800" max="1800" width="12.140625" style="383" customWidth="1"/>
    <col min="1801" max="1801" width="11.5703125" style="383" customWidth="1"/>
    <col min="1802" max="1802" width="9.85546875" style="383" customWidth="1"/>
    <col min="1803" max="1803" width="13.5703125" style="383" customWidth="1"/>
    <col min="1804" max="1804" width="11.140625" style="383" customWidth="1"/>
    <col min="1805" max="1805" width="10" style="383" customWidth="1"/>
    <col min="1806" max="1806" width="13.42578125" style="383" customWidth="1"/>
    <col min="1807" max="1808" width="11.140625" style="383" customWidth="1"/>
    <col min="1809" max="1809" width="14.5703125" style="383" customWidth="1"/>
    <col min="1810" max="1810" width="11.140625" style="383" customWidth="1"/>
    <col min="1811" max="1811" width="9.5703125" style="383" customWidth="1"/>
    <col min="1812" max="1812" width="14.42578125" style="383" customWidth="1"/>
    <col min="1813" max="1813" width="11.140625" style="383" customWidth="1"/>
    <col min="1814" max="1814" width="10.140625" style="383" bestFit="1" customWidth="1"/>
    <col min="1815" max="1817" width="9.140625" style="383"/>
    <col min="1818" max="1818" width="14.42578125" style="383" bestFit="1" customWidth="1"/>
    <col min="1819" max="2049" width="9.140625" style="383"/>
    <col min="2050" max="2050" width="11.5703125" style="383" customWidth="1"/>
    <col min="2051" max="2051" width="68.5703125" style="383" customWidth="1"/>
    <col min="2052" max="2052" width="10.140625" style="383" customWidth="1"/>
    <col min="2053" max="2053" width="14" style="383" customWidth="1"/>
    <col min="2054" max="2054" width="11.5703125" style="383" customWidth="1"/>
    <col min="2055" max="2055" width="10.42578125" style="383" customWidth="1"/>
    <col min="2056" max="2056" width="12.140625" style="383" customWidth="1"/>
    <col min="2057" max="2057" width="11.5703125" style="383" customWidth="1"/>
    <col min="2058" max="2058" width="9.85546875" style="383" customWidth="1"/>
    <col min="2059" max="2059" width="13.5703125" style="383" customWidth="1"/>
    <col min="2060" max="2060" width="11.140625" style="383" customWidth="1"/>
    <col min="2061" max="2061" width="10" style="383" customWidth="1"/>
    <col min="2062" max="2062" width="13.42578125" style="383" customWidth="1"/>
    <col min="2063" max="2064" width="11.140625" style="383" customWidth="1"/>
    <col min="2065" max="2065" width="14.5703125" style="383" customWidth="1"/>
    <col min="2066" max="2066" width="11.140625" style="383" customWidth="1"/>
    <col min="2067" max="2067" width="9.5703125" style="383" customWidth="1"/>
    <col min="2068" max="2068" width="14.42578125" style="383" customWidth="1"/>
    <col min="2069" max="2069" width="11.140625" style="383" customWidth="1"/>
    <col min="2070" max="2070" width="10.140625" style="383" bestFit="1" customWidth="1"/>
    <col min="2071" max="2073" width="9.140625" style="383"/>
    <col min="2074" max="2074" width="14.42578125" style="383" bestFit="1" customWidth="1"/>
    <col min="2075" max="2305" width="9.140625" style="383"/>
    <col min="2306" max="2306" width="11.5703125" style="383" customWidth="1"/>
    <col min="2307" max="2307" width="68.5703125" style="383" customWidth="1"/>
    <col min="2308" max="2308" width="10.140625" style="383" customWidth="1"/>
    <col min="2309" max="2309" width="14" style="383" customWidth="1"/>
    <col min="2310" max="2310" width="11.5703125" style="383" customWidth="1"/>
    <col min="2311" max="2311" width="10.42578125" style="383" customWidth="1"/>
    <col min="2312" max="2312" width="12.140625" style="383" customWidth="1"/>
    <col min="2313" max="2313" width="11.5703125" style="383" customWidth="1"/>
    <col min="2314" max="2314" width="9.85546875" style="383" customWidth="1"/>
    <col min="2315" max="2315" width="13.5703125" style="383" customWidth="1"/>
    <col min="2316" max="2316" width="11.140625" style="383" customWidth="1"/>
    <col min="2317" max="2317" width="10" style="383" customWidth="1"/>
    <col min="2318" max="2318" width="13.42578125" style="383" customWidth="1"/>
    <col min="2319" max="2320" width="11.140625" style="383" customWidth="1"/>
    <col min="2321" max="2321" width="14.5703125" style="383" customWidth="1"/>
    <col min="2322" max="2322" width="11.140625" style="383" customWidth="1"/>
    <col min="2323" max="2323" width="9.5703125" style="383" customWidth="1"/>
    <col min="2324" max="2324" width="14.42578125" style="383" customWidth="1"/>
    <col min="2325" max="2325" width="11.140625" style="383" customWidth="1"/>
    <col min="2326" max="2326" width="10.140625" style="383" bestFit="1" customWidth="1"/>
    <col min="2327" max="2329" width="9.140625" style="383"/>
    <col min="2330" max="2330" width="14.42578125" style="383" bestFit="1" customWidth="1"/>
    <col min="2331" max="2561" width="9.140625" style="383"/>
    <col min="2562" max="2562" width="11.5703125" style="383" customWidth="1"/>
    <col min="2563" max="2563" width="68.5703125" style="383" customWidth="1"/>
    <col min="2564" max="2564" width="10.140625" style="383" customWidth="1"/>
    <col min="2565" max="2565" width="14" style="383" customWidth="1"/>
    <col min="2566" max="2566" width="11.5703125" style="383" customWidth="1"/>
    <col min="2567" max="2567" width="10.42578125" style="383" customWidth="1"/>
    <col min="2568" max="2568" width="12.140625" style="383" customWidth="1"/>
    <col min="2569" max="2569" width="11.5703125" style="383" customWidth="1"/>
    <col min="2570" max="2570" width="9.85546875" style="383" customWidth="1"/>
    <col min="2571" max="2571" width="13.5703125" style="383" customWidth="1"/>
    <col min="2572" max="2572" width="11.140625" style="383" customWidth="1"/>
    <col min="2573" max="2573" width="10" style="383" customWidth="1"/>
    <col min="2574" max="2574" width="13.42578125" style="383" customWidth="1"/>
    <col min="2575" max="2576" width="11.140625" style="383" customWidth="1"/>
    <col min="2577" max="2577" width="14.5703125" style="383" customWidth="1"/>
    <col min="2578" max="2578" width="11.140625" style="383" customWidth="1"/>
    <col min="2579" max="2579" width="9.5703125" style="383" customWidth="1"/>
    <col min="2580" max="2580" width="14.42578125" style="383" customWidth="1"/>
    <col min="2581" max="2581" width="11.140625" style="383" customWidth="1"/>
    <col min="2582" max="2582" width="10.140625" style="383" bestFit="1" customWidth="1"/>
    <col min="2583" max="2585" width="9.140625" style="383"/>
    <col min="2586" max="2586" width="14.42578125" style="383" bestFit="1" customWidth="1"/>
    <col min="2587" max="2817" width="9.140625" style="383"/>
    <col min="2818" max="2818" width="11.5703125" style="383" customWidth="1"/>
    <col min="2819" max="2819" width="68.5703125" style="383" customWidth="1"/>
    <col min="2820" max="2820" width="10.140625" style="383" customWidth="1"/>
    <col min="2821" max="2821" width="14" style="383" customWidth="1"/>
    <col min="2822" max="2822" width="11.5703125" style="383" customWidth="1"/>
    <col min="2823" max="2823" width="10.42578125" style="383" customWidth="1"/>
    <col min="2824" max="2824" width="12.140625" style="383" customWidth="1"/>
    <col min="2825" max="2825" width="11.5703125" style="383" customWidth="1"/>
    <col min="2826" max="2826" width="9.85546875" style="383" customWidth="1"/>
    <col min="2827" max="2827" width="13.5703125" style="383" customWidth="1"/>
    <col min="2828" max="2828" width="11.140625" style="383" customWidth="1"/>
    <col min="2829" max="2829" width="10" style="383" customWidth="1"/>
    <col min="2830" max="2830" width="13.42578125" style="383" customWidth="1"/>
    <col min="2831" max="2832" width="11.140625" style="383" customWidth="1"/>
    <col min="2833" max="2833" width="14.5703125" style="383" customWidth="1"/>
    <col min="2834" max="2834" width="11.140625" style="383" customWidth="1"/>
    <col min="2835" max="2835" width="9.5703125" style="383" customWidth="1"/>
    <col min="2836" max="2836" width="14.42578125" style="383" customWidth="1"/>
    <col min="2837" max="2837" width="11.140625" style="383" customWidth="1"/>
    <col min="2838" max="2838" width="10.140625" style="383" bestFit="1" customWidth="1"/>
    <col min="2839" max="2841" width="9.140625" style="383"/>
    <col min="2842" max="2842" width="14.42578125" style="383" bestFit="1" customWidth="1"/>
    <col min="2843" max="3073" width="9.140625" style="383"/>
    <col min="3074" max="3074" width="11.5703125" style="383" customWidth="1"/>
    <col min="3075" max="3075" width="68.5703125" style="383" customWidth="1"/>
    <col min="3076" max="3076" width="10.140625" style="383" customWidth="1"/>
    <col min="3077" max="3077" width="14" style="383" customWidth="1"/>
    <col min="3078" max="3078" width="11.5703125" style="383" customWidth="1"/>
    <col min="3079" max="3079" width="10.42578125" style="383" customWidth="1"/>
    <col min="3080" max="3080" width="12.140625" style="383" customWidth="1"/>
    <col min="3081" max="3081" width="11.5703125" style="383" customWidth="1"/>
    <col min="3082" max="3082" width="9.85546875" style="383" customWidth="1"/>
    <col min="3083" max="3083" width="13.5703125" style="383" customWidth="1"/>
    <col min="3084" max="3084" width="11.140625" style="383" customWidth="1"/>
    <col min="3085" max="3085" width="10" style="383" customWidth="1"/>
    <col min="3086" max="3086" width="13.42578125" style="383" customWidth="1"/>
    <col min="3087" max="3088" width="11.140625" style="383" customWidth="1"/>
    <col min="3089" max="3089" width="14.5703125" style="383" customWidth="1"/>
    <col min="3090" max="3090" width="11.140625" style="383" customWidth="1"/>
    <col min="3091" max="3091" width="9.5703125" style="383" customWidth="1"/>
    <col min="3092" max="3092" width="14.42578125" style="383" customWidth="1"/>
    <col min="3093" max="3093" width="11.140625" style="383" customWidth="1"/>
    <col min="3094" max="3094" width="10.140625" style="383" bestFit="1" customWidth="1"/>
    <col min="3095" max="3097" width="9.140625" style="383"/>
    <col min="3098" max="3098" width="14.42578125" style="383" bestFit="1" customWidth="1"/>
    <col min="3099" max="3329" width="9.140625" style="383"/>
    <col min="3330" max="3330" width="11.5703125" style="383" customWidth="1"/>
    <col min="3331" max="3331" width="68.5703125" style="383" customWidth="1"/>
    <col min="3332" max="3332" width="10.140625" style="383" customWidth="1"/>
    <col min="3333" max="3333" width="14" style="383" customWidth="1"/>
    <col min="3334" max="3334" width="11.5703125" style="383" customWidth="1"/>
    <col min="3335" max="3335" width="10.42578125" style="383" customWidth="1"/>
    <col min="3336" max="3336" width="12.140625" style="383" customWidth="1"/>
    <col min="3337" max="3337" width="11.5703125" style="383" customWidth="1"/>
    <col min="3338" max="3338" width="9.85546875" style="383" customWidth="1"/>
    <col min="3339" max="3339" width="13.5703125" style="383" customWidth="1"/>
    <col min="3340" max="3340" width="11.140625" style="383" customWidth="1"/>
    <col min="3341" max="3341" width="10" style="383" customWidth="1"/>
    <col min="3342" max="3342" width="13.42578125" style="383" customWidth="1"/>
    <col min="3343" max="3344" width="11.140625" style="383" customWidth="1"/>
    <col min="3345" max="3345" width="14.5703125" style="383" customWidth="1"/>
    <col min="3346" max="3346" width="11.140625" style="383" customWidth="1"/>
    <col min="3347" max="3347" width="9.5703125" style="383" customWidth="1"/>
    <col min="3348" max="3348" width="14.42578125" style="383" customWidth="1"/>
    <col min="3349" max="3349" width="11.140625" style="383" customWidth="1"/>
    <col min="3350" max="3350" width="10.140625" style="383" bestFit="1" customWidth="1"/>
    <col min="3351" max="3353" width="9.140625" style="383"/>
    <col min="3354" max="3354" width="14.42578125" style="383" bestFit="1" customWidth="1"/>
    <col min="3355" max="3585" width="9.140625" style="383"/>
    <col min="3586" max="3586" width="11.5703125" style="383" customWidth="1"/>
    <col min="3587" max="3587" width="68.5703125" style="383" customWidth="1"/>
    <col min="3588" max="3588" width="10.140625" style="383" customWidth="1"/>
    <col min="3589" max="3589" width="14" style="383" customWidth="1"/>
    <col min="3590" max="3590" width="11.5703125" style="383" customWidth="1"/>
    <col min="3591" max="3591" width="10.42578125" style="383" customWidth="1"/>
    <col min="3592" max="3592" width="12.140625" style="383" customWidth="1"/>
    <col min="3593" max="3593" width="11.5703125" style="383" customWidth="1"/>
    <col min="3594" max="3594" width="9.85546875" style="383" customWidth="1"/>
    <col min="3595" max="3595" width="13.5703125" style="383" customWidth="1"/>
    <col min="3596" max="3596" width="11.140625" style="383" customWidth="1"/>
    <col min="3597" max="3597" width="10" style="383" customWidth="1"/>
    <col min="3598" max="3598" width="13.42578125" style="383" customWidth="1"/>
    <col min="3599" max="3600" width="11.140625" style="383" customWidth="1"/>
    <col min="3601" max="3601" width="14.5703125" style="383" customWidth="1"/>
    <col min="3602" max="3602" width="11.140625" style="383" customWidth="1"/>
    <col min="3603" max="3603" width="9.5703125" style="383" customWidth="1"/>
    <col min="3604" max="3604" width="14.42578125" style="383" customWidth="1"/>
    <col min="3605" max="3605" width="11.140625" style="383" customWidth="1"/>
    <col min="3606" max="3606" width="10.140625" style="383" bestFit="1" customWidth="1"/>
    <col min="3607" max="3609" width="9.140625" style="383"/>
    <col min="3610" max="3610" width="14.42578125" style="383" bestFit="1" customWidth="1"/>
    <col min="3611" max="3841" width="9.140625" style="383"/>
    <col min="3842" max="3842" width="11.5703125" style="383" customWidth="1"/>
    <col min="3843" max="3843" width="68.5703125" style="383" customWidth="1"/>
    <col min="3844" max="3844" width="10.140625" style="383" customWidth="1"/>
    <col min="3845" max="3845" width="14" style="383" customWidth="1"/>
    <col min="3846" max="3846" width="11.5703125" style="383" customWidth="1"/>
    <col min="3847" max="3847" width="10.42578125" style="383" customWidth="1"/>
    <col min="3848" max="3848" width="12.140625" style="383" customWidth="1"/>
    <col min="3849" max="3849" width="11.5703125" style="383" customWidth="1"/>
    <col min="3850" max="3850" width="9.85546875" style="383" customWidth="1"/>
    <col min="3851" max="3851" width="13.5703125" style="383" customWidth="1"/>
    <col min="3852" max="3852" width="11.140625" style="383" customWidth="1"/>
    <col min="3853" max="3853" width="10" style="383" customWidth="1"/>
    <col min="3854" max="3854" width="13.42578125" style="383" customWidth="1"/>
    <col min="3855" max="3856" width="11.140625" style="383" customWidth="1"/>
    <col min="3857" max="3857" width="14.5703125" style="383" customWidth="1"/>
    <col min="3858" max="3858" width="11.140625" style="383" customWidth="1"/>
    <col min="3859" max="3859" width="9.5703125" style="383" customWidth="1"/>
    <col min="3860" max="3860" width="14.42578125" style="383" customWidth="1"/>
    <col min="3861" max="3861" width="11.140625" style="383" customWidth="1"/>
    <col min="3862" max="3862" width="10.140625" style="383" bestFit="1" customWidth="1"/>
    <col min="3863" max="3865" width="9.140625" style="383"/>
    <col min="3866" max="3866" width="14.42578125" style="383" bestFit="1" customWidth="1"/>
    <col min="3867" max="4097" width="9.140625" style="383"/>
    <col min="4098" max="4098" width="11.5703125" style="383" customWidth="1"/>
    <col min="4099" max="4099" width="68.5703125" style="383" customWidth="1"/>
    <col min="4100" max="4100" width="10.140625" style="383" customWidth="1"/>
    <col min="4101" max="4101" width="14" style="383" customWidth="1"/>
    <col min="4102" max="4102" width="11.5703125" style="383" customWidth="1"/>
    <col min="4103" max="4103" width="10.42578125" style="383" customWidth="1"/>
    <col min="4104" max="4104" width="12.140625" style="383" customWidth="1"/>
    <col min="4105" max="4105" width="11.5703125" style="383" customWidth="1"/>
    <col min="4106" max="4106" width="9.85546875" style="383" customWidth="1"/>
    <col min="4107" max="4107" width="13.5703125" style="383" customWidth="1"/>
    <col min="4108" max="4108" width="11.140625" style="383" customWidth="1"/>
    <col min="4109" max="4109" width="10" style="383" customWidth="1"/>
    <col min="4110" max="4110" width="13.42578125" style="383" customWidth="1"/>
    <col min="4111" max="4112" width="11.140625" style="383" customWidth="1"/>
    <col min="4113" max="4113" width="14.5703125" style="383" customWidth="1"/>
    <col min="4114" max="4114" width="11.140625" style="383" customWidth="1"/>
    <col min="4115" max="4115" width="9.5703125" style="383" customWidth="1"/>
    <col min="4116" max="4116" width="14.42578125" style="383" customWidth="1"/>
    <col min="4117" max="4117" width="11.140625" style="383" customWidth="1"/>
    <col min="4118" max="4118" width="10.140625" style="383" bestFit="1" customWidth="1"/>
    <col min="4119" max="4121" width="9.140625" style="383"/>
    <col min="4122" max="4122" width="14.42578125" style="383" bestFit="1" customWidth="1"/>
    <col min="4123" max="4353" width="9.140625" style="383"/>
    <col min="4354" max="4354" width="11.5703125" style="383" customWidth="1"/>
    <col min="4355" max="4355" width="68.5703125" style="383" customWidth="1"/>
    <col min="4356" max="4356" width="10.140625" style="383" customWidth="1"/>
    <col min="4357" max="4357" width="14" style="383" customWidth="1"/>
    <col min="4358" max="4358" width="11.5703125" style="383" customWidth="1"/>
    <col min="4359" max="4359" width="10.42578125" style="383" customWidth="1"/>
    <col min="4360" max="4360" width="12.140625" style="383" customWidth="1"/>
    <col min="4361" max="4361" width="11.5703125" style="383" customWidth="1"/>
    <col min="4362" max="4362" width="9.85546875" style="383" customWidth="1"/>
    <col min="4363" max="4363" width="13.5703125" style="383" customWidth="1"/>
    <col min="4364" max="4364" width="11.140625" style="383" customWidth="1"/>
    <col min="4365" max="4365" width="10" style="383" customWidth="1"/>
    <col min="4366" max="4366" width="13.42578125" style="383" customWidth="1"/>
    <col min="4367" max="4368" width="11.140625" style="383" customWidth="1"/>
    <col min="4369" max="4369" width="14.5703125" style="383" customWidth="1"/>
    <col min="4370" max="4370" width="11.140625" style="383" customWidth="1"/>
    <col min="4371" max="4371" width="9.5703125" style="383" customWidth="1"/>
    <col min="4372" max="4372" width="14.42578125" style="383" customWidth="1"/>
    <col min="4373" max="4373" width="11.140625" style="383" customWidth="1"/>
    <col min="4374" max="4374" width="10.140625" style="383" bestFit="1" customWidth="1"/>
    <col min="4375" max="4377" width="9.140625" style="383"/>
    <col min="4378" max="4378" width="14.42578125" style="383" bestFit="1" customWidth="1"/>
    <col min="4379" max="4609" width="9.140625" style="383"/>
    <col min="4610" max="4610" width="11.5703125" style="383" customWidth="1"/>
    <col min="4611" max="4611" width="68.5703125" style="383" customWidth="1"/>
    <col min="4612" max="4612" width="10.140625" style="383" customWidth="1"/>
    <col min="4613" max="4613" width="14" style="383" customWidth="1"/>
    <col min="4614" max="4614" width="11.5703125" style="383" customWidth="1"/>
    <col min="4615" max="4615" width="10.42578125" style="383" customWidth="1"/>
    <col min="4616" max="4616" width="12.140625" style="383" customWidth="1"/>
    <col min="4617" max="4617" width="11.5703125" style="383" customWidth="1"/>
    <col min="4618" max="4618" width="9.85546875" style="383" customWidth="1"/>
    <col min="4619" max="4619" width="13.5703125" style="383" customWidth="1"/>
    <col min="4620" max="4620" width="11.140625" style="383" customWidth="1"/>
    <col min="4621" max="4621" width="10" style="383" customWidth="1"/>
    <col min="4622" max="4622" width="13.42578125" style="383" customWidth="1"/>
    <col min="4623" max="4624" width="11.140625" style="383" customWidth="1"/>
    <col min="4625" max="4625" width="14.5703125" style="383" customWidth="1"/>
    <col min="4626" max="4626" width="11.140625" style="383" customWidth="1"/>
    <col min="4627" max="4627" width="9.5703125" style="383" customWidth="1"/>
    <col min="4628" max="4628" width="14.42578125" style="383" customWidth="1"/>
    <col min="4629" max="4629" width="11.140625" style="383" customWidth="1"/>
    <col min="4630" max="4630" width="10.140625" style="383" bestFit="1" customWidth="1"/>
    <col min="4631" max="4633" width="9.140625" style="383"/>
    <col min="4634" max="4634" width="14.42578125" style="383" bestFit="1" customWidth="1"/>
    <col min="4635" max="4865" width="9.140625" style="383"/>
    <col min="4866" max="4866" width="11.5703125" style="383" customWidth="1"/>
    <col min="4867" max="4867" width="68.5703125" style="383" customWidth="1"/>
    <col min="4868" max="4868" width="10.140625" style="383" customWidth="1"/>
    <col min="4869" max="4869" width="14" style="383" customWidth="1"/>
    <col min="4870" max="4870" width="11.5703125" style="383" customWidth="1"/>
    <col min="4871" max="4871" width="10.42578125" style="383" customWidth="1"/>
    <col min="4872" max="4872" width="12.140625" style="383" customWidth="1"/>
    <col min="4873" max="4873" width="11.5703125" style="383" customWidth="1"/>
    <col min="4874" max="4874" width="9.85546875" style="383" customWidth="1"/>
    <col min="4875" max="4875" width="13.5703125" style="383" customWidth="1"/>
    <col min="4876" max="4876" width="11.140625" style="383" customWidth="1"/>
    <col min="4877" max="4877" width="10" style="383" customWidth="1"/>
    <col min="4878" max="4878" width="13.42578125" style="383" customWidth="1"/>
    <col min="4879" max="4880" width="11.140625" style="383" customWidth="1"/>
    <col min="4881" max="4881" width="14.5703125" style="383" customWidth="1"/>
    <col min="4882" max="4882" width="11.140625" style="383" customWidth="1"/>
    <col min="4883" max="4883" width="9.5703125" style="383" customWidth="1"/>
    <col min="4884" max="4884" width="14.42578125" style="383" customWidth="1"/>
    <col min="4885" max="4885" width="11.140625" style="383" customWidth="1"/>
    <col min="4886" max="4886" width="10.140625" style="383" bestFit="1" customWidth="1"/>
    <col min="4887" max="4889" width="9.140625" style="383"/>
    <col min="4890" max="4890" width="14.42578125" style="383" bestFit="1" customWidth="1"/>
    <col min="4891" max="5121" width="9.140625" style="383"/>
    <col min="5122" max="5122" width="11.5703125" style="383" customWidth="1"/>
    <col min="5123" max="5123" width="68.5703125" style="383" customWidth="1"/>
    <col min="5124" max="5124" width="10.140625" style="383" customWidth="1"/>
    <col min="5125" max="5125" width="14" style="383" customWidth="1"/>
    <col min="5126" max="5126" width="11.5703125" style="383" customWidth="1"/>
    <col min="5127" max="5127" width="10.42578125" style="383" customWidth="1"/>
    <col min="5128" max="5128" width="12.140625" style="383" customWidth="1"/>
    <col min="5129" max="5129" width="11.5703125" style="383" customWidth="1"/>
    <col min="5130" max="5130" width="9.85546875" style="383" customWidth="1"/>
    <col min="5131" max="5131" width="13.5703125" style="383" customWidth="1"/>
    <col min="5132" max="5132" width="11.140625" style="383" customWidth="1"/>
    <col min="5133" max="5133" width="10" style="383" customWidth="1"/>
    <col min="5134" max="5134" width="13.42578125" style="383" customWidth="1"/>
    <col min="5135" max="5136" width="11.140625" style="383" customWidth="1"/>
    <col min="5137" max="5137" width="14.5703125" style="383" customWidth="1"/>
    <col min="5138" max="5138" width="11.140625" style="383" customWidth="1"/>
    <col min="5139" max="5139" width="9.5703125" style="383" customWidth="1"/>
    <col min="5140" max="5140" width="14.42578125" style="383" customWidth="1"/>
    <col min="5141" max="5141" width="11.140625" style="383" customWidth="1"/>
    <col min="5142" max="5142" width="10.140625" style="383" bestFit="1" customWidth="1"/>
    <col min="5143" max="5145" width="9.140625" style="383"/>
    <col min="5146" max="5146" width="14.42578125" style="383" bestFit="1" customWidth="1"/>
    <col min="5147" max="5377" width="9.140625" style="383"/>
    <col min="5378" max="5378" width="11.5703125" style="383" customWidth="1"/>
    <col min="5379" max="5379" width="68.5703125" style="383" customWidth="1"/>
    <col min="5380" max="5380" width="10.140625" style="383" customWidth="1"/>
    <col min="5381" max="5381" width="14" style="383" customWidth="1"/>
    <col min="5382" max="5382" width="11.5703125" style="383" customWidth="1"/>
    <col min="5383" max="5383" width="10.42578125" style="383" customWidth="1"/>
    <col min="5384" max="5384" width="12.140625" style="383" customWidth="1"/>
    <col min="5385" max="5385" width="11.5703125" style="383" customWidth="1"/>
    <col min="5386" max="5386" width="9.85546875" style="383" customWidth="1"/>
    <col min="5387" max="5387" width="13.5703125" style="383" customWidth="1"/>
    <col min="5388" max="5388" width="11.140625" style="383" customWidth="1"/>
    <col min="5389" max="5389" width="10" style="383" customWidth="1"/>
    <col min="5390" max="5390" width="13.42578125" style="383" customWidth="1"/>
    <col min="5391" max="5392" width="11.140625" style="383" customWidth="1"/>
    <col min="5393" max="5393" width="14.5703125" style="383" customWidth="1"/>
    <col min="5394" max="5394" width="11.140625" style="383" customWidth="1"/>
    <col min="5395" max="5395" width="9.5703125" style="383" customWidth="1"/>
    <col min="5396" max="5396" width="14.42578125" style="383" customWidth="1"/>
    <col min="5397" max="5397" width="11.140625" style="383" customWidth="1"/>
    <col min="5398" max="5398" width="10.140625" style="383" bestFit="1" customWidth="1"/>
    <col min="5399" max="5401" width="9.140625" style="383"/>
    <col min="5402" max="5402" width="14.42578125" style="383" bestFit="1" customWidth="1"/>
    <col min="5403" max="5633" width="9.140625" style="383"/>
    <col min="5634" max="5634" width="11.5703125" style="383" customWidth="1"/>
    <col min="5635" max="5635" width="68.5703125" style="383" customWidth="1"/>
    <col min="5636" max="5636" width="10.140625" style="383" customWidth="1"/>
    <col min="5637" max="5637" width="14" style="383" customWidth="1"/>
    <col min="5638" max="5638" width="11.5703125" style="383" customWidth="1"/>
    <col min="5639" max="5639" width="10.42578125" style="383" customWidth="1"/>
    <col min="5640" max="5640" width="12.140625" style="383" customWidth="1"/>
    <col min="5641" max="5641" width="11.5703125" style="383" customWidth="1"/>
    <col min="5642" max="5642" width="9.85546875" style="383" customWidth="1"/>
    <col min="5643" max="5643" width="13.5703125" style="383" customWidth="1"/>
    <col min="5644" max="5644" width="11.140625" style="383" customWidth="1"/>
    <col min="5645" max="5645" width="10" style="383" customWidth="1"/>
    <col min="5646" max="5646" width="13.42578125" style="383" customWidth="1"/>
    <col min="5647" max="5648" width="11.140625" style="383" customWidth="1"/>
    <col min="5649" max="5649" width="14.5703125" style="383" customWidth="1"/>
    <col min="5650" max="5650" width="11.140625" style="383" customWidth="1"/>
    <col min="5651" max="5651" width="9.5703125" style="383" customWidth="1"/>
    <col min="5652" max="5652" width="14.42578125" style="383" customWidth="1"/>
    <col min="5653" max="5653" width="11.140625" style="383" customWidth="1"/>
    <col min="5654" max="5654" width="10.140625" style="383" bestFit="1" customWidth="1"/>
    <col min="5655" max="5657" width="9.140625" style="383"/>
    <col min="5658" max="5658" width="14.42578125" style="383" bestFit="1" customWidth="1"/>
    <col min="5659" max="5889" width="9.140625" style="383"/>
    <col min="5890" max="5890" width="11.5703125" style="383" customWidth="1"/>
    <col min="5891" max="5891" width="68.5703125" style="383" customWidth="1"/>
    <col min="5892" max="5892" width="10.140625" style="383" customWidth="1"/>
    <col min="5893" max="5893" width="14" style="383" customWidth="1"/>
    <col min="5894" max="5894" width="11.5703125" style="383" customWidth="1"/>
    <col min="5895" max="5895" width="10.42578125" style="383" customWidth="1"/>
    <col min="5896" max="5896" width="12.140625" style="383" customWidth="1"/>
    <col min="5897" max="5897" width="11.5703125" style="383" customWidth="1"/>
    <col min="5898" max="5898" width="9.85546875" style="383" customWidth="1"/>
    <col min="5899" max="5899" width="13.5703125" style="383" customWidth="1"/>
    <col min="5900" max="5900" width="11.140625" style="383" customWidth="1"/>
    <col min="5901" max="5901" width="10" style="383" customWidth="1"/>
    <col min="5902" max="5902" width="13.42578125" style="383" customWidth="1"/>
    <col min="5903" max="5904" width="11.140625" style="383" customWidth="1"/>
    <col min="5905" max="5905" width="14.5703125" style="383" customWidth="1"/>
    <col min="5906" max="5906" width="11.140625" style="383" customWidth="1"/>
    <col min="5907" max="5907" width="9.5703125" style="383" customWidth="1"/>
    <col min="5908" max="5908" width="14.42578125" style="383" customWidth="1"/>
    <col min="5909" max="5909" width="11.140625" style="383" customWidth="1"/>
    <col min="5910" max="5910" width="10.140625" style="383" bestFit="1" customWidth="1"/>
    <col min="5911" max="5913" width="9.140625" style="383"/>
    <col min="5914" max="5914" width="14.42578125" style="383" bestFit="1" customWidth="1"/>
    <col min="5915" max="6145" width="9.140625" style="383"/>
    <col min="6146" max="6146" width="11.5703125" style="383" customWidth="1"/>
    <col min="6147" max="6147" width="68.5703125" style="383" customWidth="1"/>
    <col min="6148" max="6148" width="10.140625" style="383" customWidth="1"/>
    <col min="6149" max="6149" width="14" style="383" customWidth="1"/>
    <col min="6150" max="6150" width="11.5703125" style="383" customWidth="1"/>
    <col min="6151" max="6151" width="10.42578125" style="383" customWidth="1"/>
    <col min="6152" max="6152" width="12.140625" style="383" customWidth="1"/>
    <col min="6153" max="6153" width="11.5703125" style="383" customWidth="1"/>
    <col min="6154" max="6154" width="9.85546875" style="383" customWidth="1"/>
    <col min="6155" max="6155" width="13.5703125" style="383" customWidth="1"/>
    <col min="6156" max="6156" width="11.140625" style="383" customWidth="1"/>
    <col min="6157" max="6157" width="10" style="383" customWidth="1"/>
    <col min="6158" max="6158" width="13.42578125" style="383" customWidth="1"/>
    <col min="6159" max="6160" width="11.140625" style="383" customWidth="1"/>
    <col min="6161" max="6161" width="14.5703125" style="383" customWidth="1"/>
    <col min="6162" max="6162" width="11.140625" style="383" customWidth="1"/>
    <col min="6163" max="6163" width="9.5703125" style="383" customWidth="1"/>
    <col min="6164" max="6164" width="14.42578125" style="383" customWidth="1"/>
    <col min="6165" max="6165" width="11.140625" style="383" customWidth="1"/>
    <col min="6166" max="6166" width="10.140625" style="383" bestFit="1" customWidth="1"/>
    <col min="6167" max="6169" width="9.140625" style="383"/>
    <col min="6170" max="6170" width="14.42578125" style="383" bestFit="1" customWidth="1"/>
    <col min="6171" max="6401" width="9.140625" style="383"/>
    <col min="6402" max="6402" width="11.5703125" style="383" customWidth="1"/>
    <col min="6403" max="6403" width="68.5703125" style="383" customWidth="1"/>
    <col min="6404" max="6404" width="10.140625" style="383" customWidth="1"/>
    <col min="6405" max="6405" width="14" style="383" customWidth="1"/>
    <col min="6406" max="6406" width="11.5703125" style="383" customWidth="1"/>
    <col min="6407" max="6407" width="10.42578125" style="383" customWidth="1"/>
    <col min="6408" max="6408" width="12.140625" style="383" customWidth="1"/>
    <col min="6409" max="6409" width="11.5703125" style="383" customWidth="1"/>
    <col min="6410" max="6410" width="9.85546875" style="383" customWidth="1"/>
    <col min="6411" max="6411" width="13.5703125" style="383" customWidth="1"/>
    <col min="6412" max="6412" width="11.140625" style="383" customWidth="1"/>
    <col min="6413" max="6413" width="10" style="383" customWidth="1"/>
    <col min="6414" max="6414" width="13.42578125" style="383" customWidth="1"/>
    <col min="6415" max="6416" width="11.140625" style="383" customWidth="1"/>
    <col min="6417" max="6417" width="14.5703125" style="383" customWidth="1"/>
    <col min="6418" max="6418" width="11.140625" style="383" customWidth="1"/>
    <col min="6419" max="6419" width="9.5703125" style="383" customWidth="1"/>
    <col min="6420" max="6420" width="14.42578125" style="383" customWidth="1"/>
    <col min="6421" max="6421" width="11.140625" style="383" customWidth="1"/>
    <col min="6422" max="6422" width="10.140625" style="383" bestFit="1" customWidth="1"/>
    <col min="6423" max="6425" width="9.140625" style="383"/>
    <col min="6426" max="6426" width="14.42578125" style="383" bestFit="1" customWidth="1"/>
    <col min="6427" max="6657" width="9.140625" style="383"/>
    <col min="6658" max="6658" width="11.5703125" style="383" customWidth="1"/>
    <col min="6659" max="6659" width="68.5703125" style="383" customWidth="1"/>
    <col min="6660" max="6660" width="10.140625" style="383" customWidth="1"/>
    <col min="6661" max="6661" width="14" style="383" customWidth="1"/>
    <col min="6662" max="6662" width="11.5703125" style="383" customWidth="1"/>
    <col min="6663" max="6663" width="10.42578125" style="383" customWidth="1"/>
    <col min="6664" max="6664" width="12.140625" style="383" customWidth="1"/>
    <col min="6665" max="6665" width="11.5703125" style="383" customWidth="1"/>
    <col min="6666" max="6666" width="9.85546875" style="383" customWidth="1"/>
    <col min="6667" max="6667" width="13.5703125" style="383" customWidth="1"/>
    <col min="6668" max="6668" width="11.140625" style="383" customWidth="1"/>
    <col min="6669" max="6669" width="10" style="383" customWidth="1"/>
    <col min="6670" max="6670" width="13.42578125" style="383" customWidth="1"/>
    <col min="6671" max="6672" width="11.140625" style="383" customWidth="1"/>
    <col min="6673" max="6673" width="14.5703125" style="383" customWidth="1"/>
    <col min="6674" max="6674" width="11.140625" style="383" customWidth="1"/>
    <col min="6675" max="6675" width="9.5703125" style="383" customWidth="1"/>
    <col min="6676" max="6676" width="14.42578125" style="383" customWidth="1"/>
    <col min="6677" max="6677" width="11.140625" style="383" customWidth="1"/>
    <col min="6678" max="6678" width="10.140625" style="383" bestFit="1" customWidth="1"/>
    <col min="6679" max="6681" width="9.140625" style="383"/>
    <col min="6682" max="6682" width="14.42578125" style="383" bestFit="1" customWidth="1"/>
    <col min="6683" max="6913" width="9.140625" style="383"/>
    <col min="6914" max="6914" width="11.5703125" style="383" customWidth="1"/>
    <col min="6915" max="6915" width="68.5703125" style="383" customWidth="1"/>
    <col min="6916" max="6916" width="10.140625" style="383" customWidth="1"/>
    <col min="6917" max="6917" width="14" style="383" customWidth="1"/>
    <col min="6918" max="6918" width="11.5703125" style="383" customWidth="1"/>
    <col min="6919" max="6919" width="10.42578125" style="383" customWidth="1"/>
    <col min="6920" max="6920" width="12.140625" style="383" customWidth="1"/>
    <col min="6921" max="6921" width="11.5703125" style="383" customWidth="1"/>
    <col min="6922" max="6922" width="9.85546875" style="383" customWidth="1"/>
    <col min="6923" max="6923" width="13.5703125" style="383" customWidth="1"/>
    <col min="6924" max="6924" width="11.140625" style="383" customWidth="1"/>
    <col min="6925" max="6925" width="10" style="383" customWidth="1"/>
    <col min="6926" max="6926" width="13.42578125" style="383" customWidth="1"/>
    <col min="6927" max="6928" width="11.140625" style="383" customWidth="1"/>
    <col min="6929" max="6929" width="14.5703125" style="383" customWidth="1"/>
    <col min="6930" max="6930" width="11.140625" style="383" customWidth="1"/>
    <col min="6931" max="6931" width="9.5703125" style="383" customWidth="1"/>
    <col min="6932" max="6932" width="14.42578125" style="383" customWidth="1"/>
    <col min="6933" max="6933" width="11.140625" style="383" customWidth="1"/>
    <col min="6934" max="6934" width="10.140625" style="383" bestFit="1" customWidth="1"/>
    <col min="6935" max="6937" width="9.140625" style="383"/>
    <col min="6938" max="6938" width="14.42578125" style="383" bestFit="1" customWidth="1"/>
    <col min="6939" max="7169" width="9.140625" style="383"/>
    <col min="7170" max="7170" width="11.5703125" style="383" customWidth="1"/>
    <col min="7171" max="7171" width="68.5703125" style="383" customWidth="1"/>
    <col min="7172" max="7172" width="10.140625" style="383" customWidth="1"/>
    <col min="7173" max="7173" width="14" style="383" customWidth="1"/>
    <col min="7174" max="7174" width="11.5703125" style="383" customWidth="1"/>
    <col min="7175" max="7175" width="10.42578125" style="383" customWidth="1"/>
    <col min="7176" max="7176" width="12.140625" style="383" customWidth="1"/>
    <col min="7177" max="7177" width="11.5703125" style="383" customWidth="1"/>
    <col min="7178" max="7178" width="9.85546875" style="383" customWidth="1"/>
    <col min="7179" max="7179" width="13.5703125" style="383" customWidth="1"/>
    <col min="7180" max="7180" width="11.140625" style="383" customWidth="1"/>
    <col min="7181" max="7181" width="10" style="383" customWidth="1"/>
    <col min="7182" max="7182" width="13.42578125" style="383" customWidth="1"/>
    <col min="7183" max="7184" width="11.140625" style="383" customWidth="1"/>
    <col min="7185" max="7185" width="14.5703125" style="383" customWidth="1"/>
    <col min="7186" max="7186" width="11.140625" style="383" customWidth="1"/>
    <col min="7187" max="7187" width="9.5703125" style="383" customWidth="1"/>
    <col min="7188" max="7188" width="14.42578125" style="383" customWidth="1"/>
    <col min="7189" max="7189" width="11.140625" style="383" customWidth="1"/>
    <col min="7190" max="7190" width="10.140625" style="383" bestFit="1" customWidth="1"/>
    <col min="7191" max="7193" width="9.140625" style="383"/>
    <col min="7194" max="7194" width="14.42578125" style="383" bestFit="1" customWidth="1"/>
    <col min="7195" max="7425" width="9.140625" style="383"/>
    <col min="7426" max="7426" width="11.5703125" style="383" customWidth="1"/>
    <col min="7427" max="7427" width="68.5703125" style="383" customWidth="1"/>
    <col min="7428" max="7428" width="10.140625" style="383" customWidth="1"/>
    <col min="7429" max="7429" width="14" style="383" customWidth="1"/>
    <col min="7430" max="7430" width="11.5703125" style="383" customWidth="1"/>
    <col min="7431" max="7431" width="10.42578125" style="383" customWidth="1"/>
    <col min="7432" max="7432" width="12.140625" style="383" customWidth="1"/>
    <col min="7433" max="7433" width="11.5703125" style="383" customWidth="1"/>
    <col min="7434" max="7434" width="9.85546875" style="383" customWidth="1"/>
    <col min="7435" max="7435" width="13.5703125" style="383" customWidth="1"/>
    <col min="7436" max="7436" width="11.140625" style="383" customWidth="1"/>
    <col min="7437" max="7437" width="10" style="383" customWidth="1"/>
    <col min="7438" max="7438" width="13.42578125" style="383" customWidth="1"/>
    <col min="7439" max="7440" width="11.140625" style="383" customWidth="1"/>
    <col min="7441" max="7441" width="14.5703125" style="383" customWidth="1"/>
    <col min="7442" max="7442" width="11.140625" style="383" customWidth="1"/>
    <col min="7443" max="7443" width="9.5703125" style="383" customWidth="1"/>
    <col min="7444" max="7444" width="14.42578125" style="383" customWidth="1"/>
    <col min="7445" max="7445" width="11.140625" style="383" customWidth="1"/>
    <col min="7446" max="7446" width="10.140625" style="383" bestFit="1" customWidth="1"/>
    <col min="7447" max="7449" width="9.140625" style="383"/>
    <col min="7450" max="7450" width="14.42578125" style="383" bestFit="1" customWidth="1"/>
    <col min="7451" max="7681" width="9.140625" style="383"/>
    <col min="7682" max="7682" width="11.5703125" style="383" customWidth="1"/>
    <col min="7683" max="7683" width="68.5703125" style="383" customWidth="1"/>
    <col min="7684" max="7684" width="10.140625" style="383" customWidth="1"/>
    <col min="7685" max="7685" width="14" style="383" customWidth="1"/>
    <col min="7686" max="7686" width="11.5703125" style="383" customWidth="1"/>
    <col min="7687" max="7687" width="10.42578125" style="383" customWidth="1"/>
    <col min="7688" max="7688" width="12.140625" style="383" customWidth="1"/>
    <col min="7689" max="7689" width="11.5703125" style="383" customWidth="1"/>
    <col min="7690" max="7690" width="9.85546875" style="383" customWidth="1"/>
    <col min="7691" max="7691" width="13.5703125" style="383" customWidth="1"/>
    <col min="7692" max="7692" width="11.140625" style="383" customWidth="1"/>
    <col min="7693" max="7693" width="10" style="383" customWidth="1"/>
    <col min="7694" max="7694" width="13.42578125" style="383" customWidth="1"/>
    <col min="7695" max="7696" width="11.140625" style="383" customWidth="1"/>
    <col min="7697" max="7697" width="14.5703125" style="383" customWidth="1"/>
    <col min="7698" max="7698" width="11.140625" style="383" customWidth="1"/>
    <col min="7699" max="7699" width="9.5703125" style="383" customWidth="1"/>
    <col min="7700" max="7700" width="14.42578125" style="383" customWidth="1"/>
    <col min="7701" max="7701" width="11.140625" style="383" customWidth="1"/>
    <col min="7702" max="7702" width="10.140625" style="383" bestFit="1" customWidth="1"/>
    <col min="7703" max="7705" width="9.140625" style="383"/>
    <col min="7706" max="7706" width="14.42578125" style="383" bestFit="1" customWidth="1"/>
    <col min="7707" max="7937" width="9.140625" style="383"/>
    <col min="7938" max="7938" width="11.5703125" style="383" customWidth="1"/>
    <col min="7939" max="7939" width="68.5703125" style="383" customWidth="1"/>
    <col min="7940" max="7940" width="10.140625" style="383" customWidth="1"/>
    <col min="7941" max="7941" width="14" style="383" customWidth="1"/>
    <col min="7942" max="7942" width="11.5703125" style="383" customWidth="1"/>
    <col min="7943" max="7943" width="10.42578125" style="383" customWidth="1"/>
    <col min="7944" max="7944" width="12.140625" style="383" customWidth="1"/>
    <col min="7945" max="7945" width="11.5703125" style="383" customWidth="1"/>
    <col min="7946" max="7946" width="9.85546875" style="383" customWidth="1"/>
    <col min="7947" max="7947" width="13.5703125" style="383" customWidth="1"/>
    <col min="7948" max="7948" width="11.140625" style="383" customWidth="1"/>
    <col min="7949" max="7949" width="10" style="383" customWidth="1"/>
    <col min="7950" max="7950" width="13.42578125" style="383" customWidth="1"/>
    <col min="7951" max="7952" width="11.140625" style="383" customWidth="1"/>
    <col min="7953" max="7953" width="14.5703125" style="383" customWidth="1"/>
    <col min="7954" max="7954" width="11.140625" style="383" customWidth="1"/>
    <col min="7955" max="7955" width="9.5703125" style="383" customWidth="1"/>
    <col min="7956" max="7956" width="14.42578125" style="383" customWidth="1"/>
    <col min="7957" max="7957" width="11.140625" style="383" customWidth="1"/>
    <col min="7958" max="7958" width="10.140625" style="383" bestFit="1" customWidth="1"/>
    <col min="7959" max="7961" width="9.140625" style="383"/>
    <col min="7962" max="7962" width="14.42578125" style="383" bestFit="1" customWidth="1"/>
    <col min="7963" max="8193" width="9.140625" style="383"/>
    <col min="8194" max="8194" width="11.5703125" style="383" customWidth="1"/>
    <col min="8195" max="8195" width="68.5703125" style="383" customWidth="1"/>
    <col min="8196" max="8196" width="10.140625" style="383" customWidth="1"/>
    <col min="8197" max="8197" width="14" style="383" customWidth="1"/>
    <col min="8198" max="8198" width="11.5703125" style="383" customWidth="1"/>
    <col min="8199" max="8199" width="10.42578125" style="383" customWidth="1"/>
    <col min="8200" max="8200" width="12.140625" style="383" customWidth="1"/>
    <col min="8201" max="8201" width="11.5703125" style="383" customWidth="1"/>
    <col min="8202" max="8202" width="9.85546875" style="383" customWidth="1"/>
    <col min="8203" max="8203" width="13.5703125" style="383" customWidth="1"/>
    <col min="8204" max="8204" width="11.140625" style="383" customWidth="1"/>
    <col min="8205" max="8205" width="10" style="383" customWidth="1"/>
    <col min="8206" max="8206" width="13.42578125" style="383" customWidth="1"/>
    <col min="8207" max="8208" width="11.140625" style="383" customWidth="1"/>
    <col min="8209" max="8209" width="14.5703125" style="383" customWidth="1"/>
    <col min="8210" max="8210" width="11.140625" style="383" customWidth="1"/>
    <col min="8211" max="8211" width="9.5703125" style="383" customWidth="1"/>
    <col min="8212" max="8212" width="14.42578125" style="383" customWidth="1"/>
    <col min="8213" max="8213" width="11.140625" style="383" customWidth="1"/>
    <col min="8214" max="8214" width="10.140625" style="383" bestFit="1" customWidth="1"/>
    <col min="8215" max="8217" width="9.140625" style="383"/>
    <col min="8218" max="8218" width="14.42578125" style="383" bestFit="1" customWidth="1"/>
    <col min="8219" max="8449" width="9.140625" style="383"/>
    <col min="8450" max="8450" width="11.5703125" style="383" customWidth="1"/>
    <col min="8451" max="8451" width="68.5703125" style="383" customWidth="1"/>
    <col min="8452" max="8452" width="10.140625" style="383" customWidth="1"/>
    <col min="8453" max="8453" width="14" style="383" customWidth="1"/>
    <col min="8454" max="8454" width="11.5703125" style="383" customWidth="1"/>
    <col min="8455" max="8455" width="10.42578125" style="383" customWidth="1"/>
    <col min="8456" max="8456" width="12.140625" style="383" customWidth="1"/>
    <col min="8457" max="8457" width="11.5703125" style="383" customWidth="1"/>
    <col min="8458" max="8458" width="9.85546875" style="383" customWidth="1"/>
    <col min="8459" max="8459" width="13.5703125" style="383" customWidth="1"/>
    <col min="8460" max="8460" width="11.140625" style="383" customWidth="1"/>
    <col min="8461" max="8461" width="10" style="383" customWidth="1"/>
    <col min="8462" max="8462" width="13.42578125" style="383" customWidth="1"/>
    <col min="8463" max="8464" width="11.140625" style="383" customWidth="1"/>
    <col min="8465" max="8465" width="14.5703125" style="383" customWidth="1"/>
    <col min="8466" max="8466" width="11.140625" style="383" customWidth="1"/>
    <col min="8467" max="8467" width="9.5703125" style="383" customWidth="1"/>
    <col min="8468" max="8468" width="14.42578125" style="383" customWidth="1"/>
    <col min="8469" max="8469" width="11.140625" style="383" customWidth="1"/>
    <col min="8470" max="8470" width="10.140625" style="383" bestFit="1" customWidth="1"/>
    <col min="8471" max="8473" width="9.140625" style="383"/>
    <col min="8474" max="8474" width="14.42578125" style="383" bestFit="1" customWidth="1"/>
    <col min="8475" max="8705" width="9.140625" style="383"/>
    <col min="8706" max="8706" width="11.5703125" style="383" customWidth="1"/>
    <col min="8707" max="8707" width="68.5703125" style="383" customWidth="1"/>
    <col min="8708" max="8708" width="10.140625" style="383" customWidth="1"/>
    <col min="8709" max="8709" width="14" style="383" customWidth="1"/>
    <col min="8710" max="8710" width="11.5703125" style="383" customWidth="1"/>
    <col min="8711" max="8711" width="10.42578125" style="383" customWidth="1"/>
    <col min="8712" max="8712" width="12.140625" style="383" customWidth="1"/>
    <col min="8713" max="8713" width="11.5703125" style="383" customWidth="1"/>
    <col min="8714" max="8714" width="9.85546875" style="383" customWidth="1"/>
    <col min="8715" max="8715" width="13.5703125" style="383" customWidth="1"/>
    <col min="8716" max="8716" width="11.140625" style="383" customWidth="1"/>
    <col min="8717" max="8717" width="10" style="383" customWidth="1"/>
    <col min="8718" max="8718" width="13.42578125" style="383" customWidth="1"/>
    <col min="8719" max="8720" width="11.140625" style="383" customWidth="1"/>
    <col min="8721" max="8721" width="14.5703125" style="383" customWidth="1"/>
    <col min="8722" max="8722" width="11.140625" style="383" customWidth="1"/>
    <col min="8723" max="8723" width="9.5703125" style="383" customWidth="1"/>
    <col min="8724" max="8724" width="14.42578125" style="383" customWidth="1"/>
    <col min="8725" max="8725" width="11.140625" style="383" customWidth="1"/>
    <col min="8726" max="8726" width="10.140625" style="383" bestFit="1" customWidth="1"/>
    <col min="8727" max="8729" width="9.140625" style="383"/>
    <col min="8730" max="8730" width="14.42578125" style="383" bestFit="1" customWidth="1"/>
    <col min="8731" max="8961" width="9.140625" style="383"/>
    <col min="8962" max="8962" width="11.5703125" style="383" customWidth="1"/>
    <col min="8963" max="8963" width="68.5703125" style="383" customWidth="1"/>
    <col min="8964" max="8964" width="10.140625" style="383" customWidth="1"/>
    <col min="8965" max="8965" width="14" style="383" customWidth="1"/>
    <col min="8966" max="8966" width="11.5703125" style="383" customWidth="1"/>
    <col min="8967" max="8967" width="10.42578125" style="383" customWidth="1"/>
    <col min="8968" max="8968" width="12.140625" style="383" customWidth="1"/>
    <col min="8969" max="8969" width="11.5703125" style="383" customWidth="1"/>
    <col min="8970" max="8970" width="9.85546875" style="383" customWidth="1"/>
    <col min="8971" max="8971" width="13.5703125" style="383" customWidth="1"/>
    <col min="8972" max="8972" width="11.140625" style="383" customWidth="1"/>
    <col min="8973" max="8973" width="10" style="383" customWidth="1"/>
    <col min="8974" max="8974" width="13.42578125" style="383" customWidth="1"/>
    <col min="8975" max="8976" width="11.140625" style="383" customWidth="1"/>
    <col min="8977" max="8977" width="14.5703125" style="383" customWidth="1"/>
    <col min="8978" max="8978" width="11.140625" style="383" customWidth="1"/>
    <col min="8979" max="8979" width="9.5703125" style="383" customWidth="1"/>
    <col min="8980" max="8980" width="14.42578125" style="383" customWidth="1"/>
    <col min="8981" max="8981" width="11.140625" style="383" customWidth="1"/>
    <col min="8982" max="8982" width="10.140625" style="383" bestFit="1" customWidth="1"/>
    <col min="8983" max="8985" width="9.140625" style="383"/>
    <col min="8986" max="8986" width="14.42578125" style="383" bestFit="1" customWidth="1"/>
    <col min="8987" max="9217" width="9.140625" style="383"/>
    <col min="9218" max="9218" width="11.5703125" style="383" customWidth="1"/>
    <col min="9219" max="9219" width="68.5703125" style="383" customWidth="1"/>
    <col min="9220" max="9220" width="10.140625" style="383" customWidth="1"/>
    <col min="9221" max="9221" width="14" style="383" customWidth="1"/>
    <col min="9222" max="9222" width="11.5703125" style="383" customWidth="1"/>
    <col min="9223" max="9223" width="10.42578125" style="383" customWidth="1"/>
    <col min="9224" max="9224" width="12.140625" style="383" customWidth="1"/>
    <col min="9225" max="9225" width="11.5703125" style="383" customWidth="1"/>
    <col min="9226" max="9226" width="9.85546875" style="383" customWidth="1"/>
    <col min="9227" max="9227" width="13.5703125" style="383" customWidth="1"/>
    <col min="9228" max="9228" width="11.140625" style="383" customWidth="1"/>
    <col min="9229" max="9229" width="10" style="383" customWidth="1"/>
    <col min="9230" max="9230" width="13.42578125" style="383" customWidth="1"/>
    <col min="9231" max="9232" width="11.140625" style="383" customWidth="1"/>
    <col min="9233" max="9233" width="14.5703125" style="383" customWidth="1"/>
    <col min="9234" max="9234" width="11.140625" style="383" customWidth="1"/>
    <col min="9235" max="9235" width="9.5703125" style="383" customWidth="1"/>
    <col min="9236" max="9236" width="14.42578125" style="383" customWidth="1"/>
    <col min="9237" max="9237" width="11.140625" style="383" customWidth="1"/>
    <col min="9238" max="9238" width="10.140625" style="383" bestFit="1" customWidth="1"/>
    <col min="9239" max="9241" width="9.140625" style="383"/>
    <col min="9242" max="9242" width="14.42578125" style="383" bestFit="1" customWidth="1"/>
    <col min="9243" max="9473" width="9.140625" style="383"/>
    <col min="9474" max="9474" width="11.5703125" style="383" customWidth="1"/>
    <col min="9475" max="9475" width="68.5703125" style="383" customWidth="1"/>
    <col min="9476" max="9476" width="10.140625" style="383" customWidth="1"/>
    <col min="9477" max="9477" width="14" style="383" customWidth="1"/>
    <col min="9478" max="9478" width="11.5703125" style="383" customWidth="1"/>
    <col min="9479" max="9479" width="10.42578125" style="383" customWidth="1"/>
    <col min="9480" max="9480" width="12.140625" style="383" customWidth="1"/>
    <col min="9481" max="9481" width="11.5703125" style="383" customWidth="1"/>
    <col min="9482" max="9482" width="9.85546875" style="383" customWidth="1"/>
    <col min="9483" max="9483" width="13.5703125" style="383" customWidth="1"/>
    <col min="9484" max="9484" width="11.140625" style="383" customWidth="1"/>
    <col min="9485" max="9485" width="10" style="383" customWidth="1"/>
    <col min="9486" max="9486" width="13.42578125" style="383" customWidth="1"/>
    <col min="9487" max="9488" width="11.140625" style="383" customWidth="1"/>
    <col min="9489" max="9489" width="14.5703125" style="383" customWidth="1"/>
    <col min="9490" max="9490" width="11.140625" style="383" customWidth="1"/>
    <col min="9491" max="9491" width="9.5703125" style="383" customWidth="1"/>
    <col min="9492" max="9492" width="14.42578125" style="383" customWidth="1"/>
    <col min="9493" max="9493" width="11.140625" style="383" customWidth="1"/>
    <col min="9494" max="9494" width="10.140625" style="383" bestFit="1" customWidth="1"/>
    <col min="9495" max="9497" width="9.140625" style="383"/>
    <col min="9498" max="9498" width="14.42578125" style="383" bestFit="1" customWidth="1"/>
    <col min="9499" max="9729" width="9.140625" style="383"/>
    <col min="9730" max="9730" width="11.5703125" style="383" customWidth="1"/>
    <col min="9731" max="9731" width="68.5703125" style="383" customWidth="1"/>
    <col min="9732" max="9732" width="10.140625" style="383" customWidth="1"/>
    <col min="9733" max="9733" width="14" style="383" customWidth="1"/>
    <col min="9734" max="9734" width="11.5703125" style="383" customWidth="1"/>
    <col min="9735" max="9735" width="10.42578125" style="383" customWidth="1"/>
    <col min="9736" max="9736" width="12.140625" style="383" customWidth="1"/>
    <col min="9737" max="9737" width="11.5703125" style="383" customWidth="1"/>
    <col min="9738" max="9738" width="9.85546875" style="383" customWidth="1"/>
    <col min="9739" max="9739" width="13.5703125" style="383" customWidth="1"/>
    <col min="9740" max="9740" width="11.140625" style="383" customWidth="1"/>
    <col min="9741" max="9741" width="10" style="383" customWidth="1"/>
    <col min="9742" max="9742" width="13.42578125" style="383" customWidth="1"/>
    <col min="9743" max="9744" width="11.140625" style="383" customWidth="1"/>
    <col min="9745" max="9745" width="14.5703125" style="383" customWidth="1"/>
    <col min="9746" max="9746" width="11.140625" style="383" customWidth="1"/>
    <col min="9747" max="9747" width="9.5703125" style="383" customWidth="1"/>
    <col min="9748" max="9748" width="14.42578125" style="383" customWidth="1"/>
    <col min="9749" max="9749" width="11.140625" style="383" customWidth="1"/>
    <col min="9750" max="9750" width="10.140625" style="383" bestFit="1" customWidth="1"/>
    <col min="9751" max="9753" width="9.140625" style="383"/>
    <col min="9754" max="9754" width="14.42578125" style="383" bestFit="1" customWidth="1"/>
    <col min="9755" max="9985" width="9.140625" style="383"/>
    <col min="9986" max="9986" width="11.5703125" style="383" customWidth="1"/>
    <col min="9987" max="9987" width="68.5703125" style="383" customWidth="1"/>
    <col min="9988" max="9988" width="10.140625" style="383" customWidth="1"/>
    <col min="9989" max="9989" width="14" style="383" customWidth="1"/>
    <col min="9990" max="9990" width="11.5703125" style="383" customWidth="1"/>
    <col min="9991" max="9991" width="10.42578125" style="383" customWidth="1"/>
    <col min="9992" max="9992" width="12.140625" style="383" customWidth="1"/>
    <col min="9993" max="9993" width="11.5703125" style="383" customWidth="1"/>
    <col min="9994" max="9994" width="9.85546875" style="383" customWidth="1"/>
    <col min="9995" max="9995" width="13.5703125" style="383" customWidth="1"/>
    <col min="9996" max="9996" width="11.140625" style="383" customWidth="1"/>
    <col min="9997" max="9997" width="10" style="383" customWidth="1"/>
    <col min="9998" max="9998" width="13.42578125" style="383" customWidth="1"/>
    <col min="9999" max="10000" width="11.140625" style="383" customWidth="1"/>
    <col min="10001" max="10001" width="14.5703125" style="383" customWidth="1"/>
    <col min="10002" max="10002" width="11.140625" style="383" customWidth="1"/>
    <col min="10003" max="10003" width="9.5703125" style="383" customWidth="1"/>
    <col min="10004" max="10004" width="14.42578125" style="383" customWidth="1"/>
    <col min="10005" max="10005" width="11.140625" style="383" customWidth="1"/>
    <col min="10006" max="10006" width="10.140625" style="383" bestFit="1" customWidth="1"/>
    <col min="10007" max="10009" width="9.140625" style="383"/>
    <col min="10010" max="10010" width="14.42578125" style="383" bestFit="1" customWidth="1"/>
    <col min="10011" max="10241" width="9.140625" style="383"/>
    <col min="10242" max="10242" width="11.5703125" style="383" customWidth="1"/>
    <col min="10243" max="10243" width="68.5703125" style="383" customWidth="1"/>
    <col min="10244" max="10244" width="10.140625" style="383" customWidth="1"/>
    <col min="10245" max="10245" width="14" style="383" customWidth="1"/>
    <col min="10246" max="10246" width="11.5703125" style="383" customWidth="1"/>
    <col min="10247" max="10247" width="10.42578125" style="383" customWidth="1"/>
    <col min="10248" max="10248" width="12.140625" style="383" customWidth="1"/>
    <col min="10249" max="10249" width="11.5703125" style="383" customWidth="1"/>
    <col min="10250" max="10250" width="9.85546875" style="383" customWidth="1"/>
    <col min="10251" max="10251" width="13.5703125" style="383" customWidth="1"/>
    <col min="10252" max="10252" width="11.140625" style="383" customWidth="1"/>
    <col min="10253" max="10253" width="10" style="383" customWidth="1"/>
    <col min="10254" max="10254" width="13.42578125" style="383" customWidth="1"/>
    <col min="10255" max="10256" width="11.140625" style="383" customWidth="1"/>
    <col min="10257" max="10257" width="14.5703125" style="383" customWidth="1"/>
    <col min="10258" max="10258" width="11.140625" style="383" customWidth="1"/>
    <col min="10259" max="10259" width="9.5703125" style="383" customWidth="1"/>
    <col min="10260" max="10260" width="14.42578125" style="383" customWidth="1"/>
    <col min="10261" max="10261" width="11.140625" style="383" customWidth="1"/>
    <col min="10262" max="10262" width="10.140625" style="383" bestFit="1" customWidth="1"/>
    <col min="10263" max="10265" width="9.140625" style="383"/>
    <col min="10266" max="10266" width="14.42578125" style="383" bestFit="1" customWidth="1"/>
    <col min="10267" max="10497" width="9.140625" style="383"/>
    <col min="10498" max="10498" width="11.5703125" style="383" customWidth="1"/>
    <col min="10499" max="10499" width="68.5703125" style="383" customWidth="1"/>
    <col min="10500" max="10500" width="10.140625" style="383" customWidth="1"/>
    <col min="10501" max="10501" width="14" style="383" customWidth="1"/>
    <col min="10502" max="10502" width="11.5703125" style="383" customWidth="1"/>
    <col min="10503" max="10503" width="10.42578125" style="383" customWidth="1"/>
    <col min="10504" max="10504" width="12.140625" style="383" customWidth="1"/>
    <col min="10505" max="10505" width="11.5703125" style="383" customWidth="1"/>
    <col min="10506" max="10506" width="9.85546875" style="383" customWidth="1"/>
    <col min="10507" max="10507" width="13.5703125" style="383" customWidth="1"/>
    <col min="10508" max="10508" width="11.140625" style="383" customWidth="1"/>
    <col min="10509" max="10509" width="10" style="383" customWidth="1"/>
    <col min="10510" max="10510" width="13.42578125" style="383" customWidth="1"/>
    <col min="10511" max="10512" width="11.140625" style="383" customWidth="1"/>
    <col min="10513" max="10513" width="14.5703125" style="383" customWidth="1"/>
    <col min="10514" max="10514" width="11.140625" style="383" customWidth="1"/>
    <col min="10515" max="10515" width="9.5703125" style="383" customWidth="1"/>
    <col min="10516" max="10516" width="14.42578125" style="383" customWidth="1"/>
    <col min="10517" max="10517" width="11.140625" style="383" customWidth="1"/>
    <col min="10518" max="10518" width="10.140625" style="383" bestFit="1" customWidth="1"/>
    <col min="10519" max="10521" width="9.140625" style="383"/>
    <col min="10522" max="10522" width="14.42578125" style="383" bestFit="1" customWidth="1"/>
    <col min="10523" max="10753" width="9.140625" style="383"/>
    <col min="10754" max="10754" width="11.5703125" style="383" customWidth="1"/>
    <col min="10755" max="10755" width="68.5703125" style="383" customWidth="1"/>
    <col min="10756" max="10756" width="10.140625" style="383" customWidth="1"/>
    <col min="10757" max="10757" width="14" style="383" customWidth="1"/>
    <col min="10758" max="10758" width="11.5703125" style="383" customWidth="1"/>
    <col min="10759" max="10759" width="10.42578125" style="383" customWidth="1"/>
    <col min="10760" max="10760" width="12.140625" style="383" customWidth="1"/>
    <col min="10761" max="10761" width="11.5703125" style="383" customWidth="1"/>
    <col min="10762" max="10762" width="9.85546875" style="383" customWidth="1"/>
    <col min="10763" max="10763" width="13.5703125" style="383" customWidth="1"/>
    <col min="10764" max="10764" width="11.140625" style="383" customWidth="1"/>
    <col min="10765" max="10765" width="10" style="383" customWidth="1"/>
    <col min="10766" max="10766" width="13.42578125" style="383" customWidth="1"/>
    <col min="10767" max="10768" width="11.140625" style="383" customWidth="1"/>
    <col min="10769" max="10769" width="14.5703125" style="383" customWidth="1"/>
    <col min="10770" max="10770" width="11.140625" style="383" customWidth="1"/>
    <col min="10771" max="10771" width="9.5703125" style="383" customWidth="1"/>
    <col min="10772" max="10772" width="14.42578125" style="383" customWidth="1"/>
    <col min="10773" max="10773" width="11.140625" style="383" customWidth="1"/>
    <col min="10774" max="10774" width="10.140625" style="383" bestFit="1" customWidth="1"/>
    <col min="10775" max="10777" width="9.140625" style="383"/>
    <col min="10778" max="10778" width="14.42578125" style="383" bestFit="1" customWidth="1"/>
    <col min="10779" max="11009" width="9.140625" style="383"/>
    <col min="11010" max="11010" width="11.5703125" style="383" customWidth="1"/>
    <col min="11011" max="11011" width="68.5703125" style="383" customWidth="1"/>
    <col min="11012" max="11012" width="10.140625" style="383" customWidth="1"/>
    <col min="11013" max="11013" width="14" style="383" customWidth="1"/>
    <col min="11014" max="11014" width="11.5703125" style="383" customWidth="1"/>
    <col min="11015" max="11015" width="10.42578125" style="383" customWidth="1"/>
    <col min="11016" max="11016" width="12.140625" style="383" customWidth="1"/>
    <col min="11017" max="11017" width="11.5703125" style="383" customWidth="1"/>
    <col min="11018" max="11018" width="9.85546875" style="383" customWidth="1"/>
    <col min="11019" max="11019" width="13.5703125" style="383" customWidth="1"/>
    <col min="11020" max="11020" width="11.140625" style="383" customWidth="1"/>
    <col min="11021" max="11021" width="10" style="383" customWidth="1"/>
    <col min="11022" max="11022" width="13.42578125" style="383" customWidth="1"/>
    <col min="11023" max="11024" width="11.140625" style="383" customWidth="1"/>
    <col min="11025" max="11025" width="14.5703125" style="383" customWidth="1"/>
    <col min="11026" max="11026" width="11.140625" style="383" customWidth="1"/>
    <col min="11027" max="11027" width="9.5703125" style="383" customWidth="1"/>
    <col min="11028" max="11028" width="14.42578125" style="383" customWidth="1"/>
    <col min="11029" max="11029" width="11.140625" style="383" customWidth="1"/>
    <col min="11030" max="11030" width="10.140625" style="383" bestFit="1" customWidth="1"/>
    <col min="11031" max="11033" width="9.140625" style="383"/>
    <col min="11034" max="11034" width="14.42578125" style="383" bestFit="1" customWidth="1"/>
    <col min="11035" max="11265" width="9.140625" style="383"/>
    <col min="11266" max="11266" width="11.5703125" style="383" customWidth="1"/>
    <col min="11267" max="11267" width="68.5703125" style="383" customWidth="1"/>
    <col min="11268" max="11268" width="10.140625" style="383" customWidth="1"/>
    <col min="11269" max="11269" width="14" style="383" customWidth="1"/>
    <col min="11270" max="11270" width="11.5703125" style="383" customWidth="1"/>
    <col min="11271" max="11271" width="10.42578125" style="383" customWidth="1"/>
    <col min="11272" max="11272" width="12.140625" style="383" customWidth="1"/>
    <col min="11273" max="11273" width="11.5703125" style="383" customWidth="1"/>
    <col min="11274" max="11274" width="9.85546875" style="383" customWidth="1"/>
    <col min="11275" max="11275" width="13.5703125" style="383" customWidth="1"/>
    <col min="11276" max="11276" width="11.140625" style="383" customWidth="1"/>
    <col min="11277" max="11277" width="10" style="383" customWidth="1"/>
    <col min="11278" max="11278" width="13.42578125" style="383" customWidth="1"/>
    <col min="11279" max="11280" width="11.140625" style="383" customWidth="1"/>
    <col min="11281" max="11281" width="14.5703125" style="383" customWidth="1"/>
    <col min="11282" max="11282" width="11.140625" style="383" customWidth="1"/>
    <col min="11283" max="11283" width="9.5703125" style="383" customWidth="1"/>
    <col min="11284" max="11284" width="14.42578125" style="383" customWidth="1"/>
    <col min="11285" max="11285" width="11.140625" style="383" customWidth="1"/>
    <col min="11286" max="11286" width="10.140625" style="383" bestFit="1" customWidth="1"/>
    <col min="11287" max="11289" width="9.140625" style="383"/>
    <col min="11290" max="11290" width="14.42578125" style="383" bestFit="1" customWidth="1"/>
    <col min="11291" max="11521" width="9.140625" style="383"/>
    <col min="11522" max="11522" width="11.5703125" style="383" customWidth="1"/>
    <col min="11523" max="11523" width="68.5703125" style="383" customWidth="1"/>
    <col min="11524" max="11524" width="10.140625" style="383" customWidth="1"/>
    <col min="11525" max="11525" width="14" style="383" customWidth="1"/>
    <col min="11526" max="11526" width="11.5703125" style="383" customWidth="1"/>
    <col min="11527" max="11527" width="10.42578125" style="383" customWidth="1"/>
    <col min="11528" max="11528" width="12.140625" style="383" customWidth="1"/>
    <col min="11529" max="11529" width="11.5703125" style="383" customWidth="1"/>
    <col min="11530" max="11530" width="9.85546875" style="383" customWidth="1"/>
    <col min="11531" max="11531" width="13.5703125" style="383" customWidth="1"/>
    <col min="11532" max="11532" width="11.140625" style="383" customWidth="1"/>
    <col min="11533" max="11533" width="10" style="383" customWidth="1"/>
    <col min="11534" max="11534" width="13.42578125" style="383" customWidth="1"/>
    <col min="11535" max="11536" width="11.140625" style="383" customWidth="1"/>
    <col min="11537" max="11537" width="14.5703125" style="383" customWidth="1"/>
    <col min="11538" max="11538" width="11.140625" style="383" customWidth="1"/>
    <col min="11539" max="11539" width="9.5703125" style="383" customWidth="1"/>
    <col min="11540" max="11540" width="14.42578125" style="383" customWidth="1"/>
    <col min="11541" max="11541" width="11.140625" style="383" customWidth="1"/>
    <col min="11542" max="11542" width="10.140625" style="383" bestFit="1" customWidth="1"/>
    <col min="11543" max="11545" width="9.140625" style="383"/>
    <col min="11546" max="11546" width="14.42578125" style="383" bestFit="1" customWidth="1"/>
    <col min="11547" max="11777" width="9.140625" style="383"/>
    <col min="11778" max="11778" width="11.5703125" style="383" customWidth="1"/>
    <col min="11779" max="11779" width="68.5703125" style="383" customWidth="1"/>
    <col min="11780" max="11780" width="10.140625" style="383" customWidth="1"/>
    <col min="11781" max="11781" width="14" style="383" customWidth="1"/>
    <col min="11782" max="11782" width="11.5703125" style="383" customWidth="1"/>
    <col min="11783" max="11783" width="10.42578125" style="383" customWidth="1"/>
    <col min="11784" max="11784" width="12.140625" style="383" customWidth="1"/>
    <col min="11785" max="11785" width="11.5703125" style="383" customWidth="1"/>
    <col min="11786" max="11786" width="9.85546875" style="383" customWidth="1"/>
    <col min="11787" max="11787" width="13.5703125" style="383" customWidth="1"/>
    <col min="11788" max="11788" width="11.140625" style="383" customWidth="1"/>
    <col min="11789" max="11789" width="10" style="383" customWidth="1"/>
    <col min="11790" max="11790" width="13.42578125" style="383" customWidth="1"/>
    <col min="11791" max="11792" width="11.140625" style="383" customWidth="1"/>
    <col min="11793" max="11793" width="14.5703125" style="383" customWidth="1"/>
    <col min="11794" max="11794" width="11.140625" style="383" customWidth="1"/>
    <col min="11795" max="11795" width="9.5703125" style="383" customWidth="1"/>
    <col min="11796" max="11796" width="14.42578125" style="383" customWidth="1"/>
    <col min="11797" max="11797" width="11.140625" style="383" customWidth="1"/>
    <col min="11798" max="11798" width="10.140625" style="383" bestFit="1" customWidth="1"/>
    <col min="11799" max="11801" width="9.140625" style="383"/>
    <col min="11802" max="11802" width="14.42578125" style="383" bestFit="1" customWidth="1"/>
    <col min="11803" max="12033" width="9.140625" style="383"/>
    <col min="12034" max="12034" width="11.5703125" style="383" customWidth="1"/>
    <col min="12035" max="12035" width="68.5703125" style="383" customWidth="1"/>
    <col min="12036" max="12036" width="10.140625" style="383" customWidth="1"/>
    <col min="12037" max="12037" width="14" style="383" customWidth="1"/>
    <col min="12038" max="12038" width="11.5703125" style="383" customWidth="1"/>
    <col min="12039" max="12039" width="10.42578125" style="383" customWidth="1"/>
    <col min="12040" max="12040" width="12.140625" style="383" customWidth="1"/>
    <col min="12041" max="12041" width="11.5703125" style="383" customWidth="1"/>
    <col min="12042" max="12042" width="9.85546875" style="383" customWidth="1"/>
    <col min="12043" max="12043" width="13.5703125" style="383" customWidth="1"/>
    <col min="12044" max="12044" width="11.140625" style="383" customWidth="1"/>
    <col min="12045" max="12045" width="10" style="383" customWidth="1"/>
    <col min="12046" max="12046" width="13.42578125" style="383" customWidth="1"/>
    <col min="12047" max="12048" width="11.140625" style="383" customWidth="1"/>
    <col min="12049" max="12049" width="14.5703125" style="383" customWidth="1"/>
    <col min="12050" max="12050" width="11.140625" style="383" customWidth="1"/>
    <col min="12051" max="12051" width="9.5703125" style="383" customWidth="1"/>
    <col min="12052" max="12052" width="14.42578125" style="383" customWidth="1"/>
    <col min="12053" max="12053" width="11.140625" style="383" customWidth="1"/>
    <col min="12054" max="12054" width="10.140625" style="383" bestFit="1" customWidth="1"/>
    <col min="12055" max="12057" width="9.140625" style="383"/>
    <col min="12058" max="12058" width="14.42578125" style="383" bestFit="1" customWidth="1"/>
    <col min="12059" max="12289" width="9.140625" style="383"/>
    <col min="12290" max="12290" width="11.5703125" style="383" customWidth="1"/>
    <col min="12291" max="12291" width="68.5703125" style="383" customWidth="1"/>
    <col min="12292" max="12292" width="10.140625" style="383" customWidth="1"/>
    <col min="12293" max="12293" width="14" style="383" customWidth="1"/>
    <col min="12294" max="12294" width="11.5703125" style="383" customWidth="1"/>
    <col min="12295" max="12295" width="10.42578125" style="383" customWidth="1"/>
    <col min="12296" max="12296" width="12.140625" style="383" customWidth="1"/>
    <col min="12297" max="12297" width="11.5703125" style="383" customWidth="1"/>
    <col min="12298" max="12298" width="9.85546875" style="383" customWidth="1"/>
    <col min="12299" max="12299" width="13.5703125" style="383" customWidth="1"/>
    <col min="12300" max="12300" width="11.140625" style="383" customWidth="1"/>
    <col min="12301" max="12301" width="10" style="383" customWidth="1"/>
    <col min="12302" max="12302" width="13.42578125" style="383" customWidth="1"/>
    <col min="12303" max="12304" width="11.140625" style="383" customWidth="1"/>
    <col min="12305" max="12305" width="14.5703125" style="383" customWidth="1"/>
    <col min="12306" max="12306" width="11.140625" style="383" customWidth="1"/>
    <col min="12307" max="12307" width="9.5703125" style="383" customWidth="1"/>
    <col min="12308" max="12308" width="14.42578125" style="383" customWidth="1"/>
    <col min="12309" max="12309" width="11.140625" style="383" customWidth="1"/>
    <col min="12310" max="12310" width="10.140625" style="383" bestFit="1" customWidth="1"/>
    <col min="12311" max="12313" width="9.140625" style="383"/>
    <col min="12314" max="12314" width="14.42578125" style="383" bestFit="1" customWidth="1"/>
    <col min="12315" max="12545" width="9.140625" style="383"/>
    <col min="12546" max="12546" width="11.5703125" style="383" customWidth="1"/>
    <col min="12547" max="12547" width="68.5703125" style="383" customWidth="1"/>
    <col min="12548" max="12548" width="10.140625" style="383" customWidth="1"/>
    <col min="12549" max="12549" width="14" style="383" customWidth="1"/>
    <col min="12550" max="12550" width="11.5703125" style="383" customWidth="1"/>
    <col min="12551" max="12551" width="10.42578125" style="383" customWidth="1"/>
    <col min="12552" max="12552" width="12.140625" style="383" customWidth="1"/>
    <col min="12553" max="12553" width="11.5703125" style="383" customWidth="1"/>
    <col min="12554" max="12554" width="9.85546875" style="383" customWidth="1"/>
    <col min="12555" max="12555" width="13.5703125" style="383" customWidth="1"/>
    <col min="12556" max="12556" width="11.140625" style="383" customWidth="1"/>
    <col min="12557" max="12557" width="10" style="383" customWidth="1"/>
    <col min="12558" max="12558" width="13.42578125" style="383" customWidth="1"/>
    <col min="12559" max="12560" width="11.140625" style="383" customWidth="1"/>
    <col min="12561" max="12561" width="14.5703125" style="383" customWidth="1"/>
    <col min="12562" max="12562" width="11.140625" style="383" customWidth="1"/>
    <col min="12563" max="12563" width="9.5703125" style="383" customWidth="1"/>
    <col min="12564" max="12564" width="14.42578125" style="383" customWidth="1"/>
    <col min="12565" max="12565" width="11.140625" style="383" customWidth="1"/>
    <col min="12566" max="12566" width="10.140625" style="383" bestFit="1" customWidth="1"/>
    <col min="12567" max="12569" width="9.140625" style="383"/>
    <col min="12570" max="12570" width="14.42578125" style="383" bestFit="1" customWidth="1"/>
    <col min="12571" max="12801" width="9.140625" style="383"/>
    <col min="12802" max="12802" width="11.5703125" style="383" customWidth="1"/>
    <col min="12803" max="12803" width="68.5703125" style="383" customWidth="1"/>
    <col min="12804" max="12804" width="10.140625" style="383" customWidth="1"/>
    <col min="12805" max="12805" width="14" style="383" customWidth="1"/>
    <col min="12806" max="12806" width="11.5703125" style="383" customWidth="1"/>
    <col min="12807" max="12807" width="10.42578125" style="383" customWidth="1"/>
    <col min="12808" max="12808" width="12.140625" style="383" customWidth="1"/>
    <col min="12809" max="12809" width="11.5703125" style="383" customWidth="1"/>
    <col min="12810" max="12810" width="9.85546875" style="383" customWidth="1"/>
    <col min="12811" max="12811" width="13.5703125" style="383" customWidth="1"/>
    <col min="12812" max="12812" width="11.140625" style="383" customWidth="1"/>
    <col min="12813" max="12813" width="10" style="383" customWidth="1"/>
    <col min="12814" max="12814" width="13.42578125" style="383" customWidth="1"/>
    <col min="12815" max="12816" width="11.140625" style="383" customWidth="1"/>
    <col min="12817" max="12817" width="14.5703125" style="383" customWidth="1"/>
    <col min="12818" max="12818" width="11.140625" style="383" customWidth="1"/>
    <col min="12819" max="12819" width="9.5703125" style="383" customWidth="1"/>
    <col min="12820" max="12820" width="14.42578125" style="383" customWidth="1"/>
    <col min="12821" max="12821" width="11.140625" style="383" customWidth="1"/>
    <col min="12822" max="12822" width="10.140625" style="383" bestFit="1" customWidth="1"/>
    <col min="12823" max="12825" width="9.140625" style="383"/>
    <col min="12826" max="12826" width="14.42578125" style="383" bestFit="1" customWidth="1"/>
    <col min="12827" max="13057" width="9.140625" style="383"/>
    <col min="13058" max="13058" width="11.5703125" style="383" customWidth="1"/>
    <col min="13059" max="13059" width="68.5703125" style="383" customWidth="1"/>
    <col min="13060" max="13060" width="10.140625" style="383" customWidth="1"/>
    <col min="13061" max="13061" width="14" style="383" customWidth="1"/>
    <col min="13062" max="13062" width="11.5703125" style="383" customWidth="1"/>
    <col min="13063" max="13063" width="10.42578125" style="383" customWidth="1"/>
    <col min="13064" max="13064" width="12.140625" style="383" customWidth="1"/>
    <col min="13065" max="13065" width="11.5703125" style="383" customWidth="1"/>
    <col min="13066" max="13066" width="9.85546875" style="383" customWidth="1"/>
    <col min="13067" max="13067" width="13.5703125" style="383" customWidth="1"/>
    <col min="13068" max="13068" width="11.140625" style="383" customWidth="1"/>
    <col min="13069" max="13069" width="10" style="383" customWidth="1"/>
    <col min="13070" max="13070" width="13.42578125" style="383" customWidth="1"/>
    <col min="13071" max="13072" width="11.140625" style="383" customWidth="1"/>
    <col min="13073" max="13073" width="14.5703125" style="383" customWidth="1"/>
    <col min="13074" max="13074" width="11.140625" style="383" customWidth="1"/>
    <col min="13075" max="13075" width="9.5703125" style="383" customWidth="1"/>
    <col min="13076" max="13076" width="14.42578125" style="383" customWidth="1"/>
    <col min="13077" max="13077" width="11.140625" style="383" customWidth="1"/>
    <col min="13078" max="13078" width="10.140625" style="383" bestFit="1" customWidth="1"/>
    <col min="13079" max="13081" width="9.140625" style="383"/>
    <col min="13082" max="13082" width="14.42578125" style="383" bestFit="1" customWidth="1"/>
    <col min="13083" max="13313" width="9.140625" style="383"/>
    <col min="13314" max="13314" width="11.5703125" style="383" customWidth="1"/>
    <col min="13315" max="13315" width="68.5703125" style="383" customWidth="1"/>
    <col min="13316" max="13316" width="10.140625" style="383" customWidth="1"/>
    <col min="13317" max="13317" width="14" style="383" customWidth="1"/>
    <col min="13318" max="13318" width="11.5703125" style="383" customWidth="1"/>
    <col min="13319" max="13319" width="10.42578125" style="383" customWidth="1"/>
    <col min="13320" max="13320" width="12.140625" style="383" customWidth="1"/>
    <col min="13321" max="13321" width="11.5703125" style="383" customWidth="1"/>
    <col min="13322" max="13322" width="9.85546875" style="383" customWidth="1"/>
    <col min="13323" max="13323" width="13.5703125" style="383" customWidth="1"/>
    <col min="13324" max="13324" width="11.140625" style="383" customWidth="1"/>
    <col min="13325" max="13325" width="10" style="383" customWidth="1"/>
    <col min="13326" max="13326" width="13.42578125" style="383" customWidth="1"/>
    <col min="13327" max="13328" width="11.140625" style="383" customWidth="1"/>
    <col min="13329" max="13329" width="14.5703125" style="383" customWidth="1"/>
    <col min="13330" max="13330" width="11.140625" style="383" customWidth="1"/>
    <col min="13331" max="13331" width="9.5703125" style="383" customWidth="1"/>
    <col min="13332" max="13332" width="14.42578125" style="383" customWidth="1"/>
    <col min="13333" max="13333" width="11.140625" style="383" customWidth="1"/>
    <col min="13334" max="13334" width="10.140625" style="383" bestFit="1" customWidth="1"/>
    <col min="13335" max="13337" width="9.140625" style="383"/>
    <col min="13338" max="13338" width="14.42578125" style="383" bestFit="1" customWidth="1"/>
    <col min="13339" max="13569" width="9.140625" style="383"/>
    <col min="13570" max="13570" width="11.5703125" style="383" customWidth="1"/>
    <col min="13571" max="13571" width="68.5703125" style="383" customWidth="1"/>
    <col min="13572" max="13572" width="10.140625" style="383" customWidth="1"/>
    <col min="13573" max="13573" width="14" style="383" customWidth="1"/>
    <col min="13574" max="13574" width="11.5703125" style="383" customWidth="1"/>
    <col min="13575" max="13575" width="10.42578125" style="383" customWidth="1"/>
    <col min="13576" max="13576" width="12.140625" style="383" customWidth="1"/>
    <col min="13577" max="13577" width="11.5703125" style="383" customWidth="1"/>
    <col min="13578" max="13578" width="9.85546875" style="383" customWidth="1"/>
    <col min="13579" max="13579" width="13.5703125" style="383" customWidth="1"/>
    <col min="13580" max="13580" width="11.140625" style="383" customWidth="1"/>
    <col min="13581" max="13581" width="10" style="383" customWidth="1"/>
    <col min="13582" max="13582" width="13.42578125" style="383" customWidth="1"/>
    <col min="13583" max="13584" width="11.140625" style="383" customWidth="1"/>
    <col min="13585" max="13585" width="14.5703125" style="383" customWidth="1"/>
    <col min="13586" max="13586" width="11.140625" style="383" customWidth="1"/>
    <col min="13587" max="13587" width="9.5703125" style="383" customWidth="1"/>
    <col min="13588" max="13588" width="14.42578125" style="383" customWidth="1"/>
    <col min="13589" max="13589" width="11.140625" style="383" customWidth="1"/>
    <col min="13590" max="13590" width="10.140625" style="383" bestFit="1" customWidth="1"/>
    <col min="13591" max="13593" width="9.140625" style="383"/>
    <col min="13594" max="13594" width="14.42578125" style="383" bestFit="1" customWidth="1"/>
    <col min="13595" max="13825" width="9.140625" style="383"/>
    <col min="13826" max="13826" width="11.5703125" style="383" customWidth="1"/>
    <col min="13827" max="13827" width="68.5703125" style="383" customWidth="1"/>
    <col min="13828" max="13828" width="10.140625" style="383" customWidth="1"/>
    <col min="13829" max="13829" width="14" style="383" customWidth="1"/>
    <col min="13830" max="13830" width="11.5703125" style="383" customWidth="1"/>
    <col min="13831" max="13831" width="10.42578125" style="383" customWidth="1"/>
    <col min="13832" max="13832" width="12.140625" style="383" customWidth="1"/>
    <col min="13833" max="13833" width="11.5703125" style="383" customWidth="1"/>
    <col min="13834" max="13834" width="9.85546875" style="383" customWidth="1"/>
    <col min="13835" max="13835" width="13.5703125" style="383" customWidth="1"/>
    <col min="13836" max="13836" width="11.140625" style="383" customWidth="1"/>
    <col min="13837" max="13837" width="10" style="383" customWidth="1"/>
    <col min="13838" max="13838" width="13.42578125" style="383" customWidth="1"/>
    <col min="13839" max="13840" width="11.140625" style="383" customWidth="1"/>
    <col min="13841" max="13841" width="14.5703125" style="383" customWidth="1"/>
    <col min="13842" max="13842" width="11.140625" style="383" customWidth="1"/>
    <col min="13843" max="13843" width="9.5703125" style="383" customWidth="1"/>
    <col min="13844" max="13844" width="14.42578125" style="383" customWidth="1"/>
    <col min="13845" max="13845" width="11.140625" style="383" customWidth="1"/>
    <col min="13846" max="13846" width="10.140625" style="383" bestFit="1" customWidth="1"/>
    <col min="13847" max="13849" width="9.140625" style="383"/>
    <col min="13850" max="13850" width="14.42578125" style="383" bestFit="1" customWidth="1"/>
    <col min="13851" max="14081" width="9.140625" style="383"/>
    <col min="14082" max="14082" width="11.5703125" style="383" customWidth="1"/>
    <col min="14083" max="14083" width="68.5703125" style="383" customWidth="1"/>
    <col min="14084" max="14084" width="10.140625" style="383" customWidth="1"/>
    <col min="14085" max="14085" width="14" style="383" customWidth="1"/>
    <col min="14086" max="14086" width="11.5703125" style="383" customWidth="1"/>
    <col min="14087" max="14087" width="10.42578125" style="383" customWidth="1"/>
    <col min="14088" max="14088" width="12.140625" style="383" customWidth="1"/>
    <col min="14089" max="14089" width="11.5703125" style="383" customWidth="1"/>
    <col min="14090" max="14090" width="9.85546875" style="383" customWidth="1"/>
    <col min="14091" max="14091" width="13.5703125" style="383" customWidth="1"/>
    <col min="14092" max="14092" width="11.140625" style="383" customWidth="1"/>
    <col min="14093" max="14093" width="10" style="383" customWidth="1"/>
    <col min="14094" max="14094" width="13.42578125" style="383" customWidth="1"/>
    <col min="14095" max="14096" width="11.140625" style="383" customWidth="1"/>
    <col min="14097" max="14097" width="14.5703125" style="383" customWidth="1"/>
    <col min="14098" max="14098" width="11.140625" style="383" customWidth="1"/>
    <col min="14099" max="14099" width="9.5703125" style="383" customWidth="1"/>
    <col min="14100" max="14100" width="14.42578125" style="383" customWidth="1"/>
    <col min="14101" max="14101" width="11.140625" style="383" customWidth="1"/>
    <col min="14102" max="14102" width="10.140625" style="383" bestFit="1" customWidth="1"/>
    <col min="14103" max="14105" width="9.140625" style="383"/>
    <col min="14106" max="14106" width="14.42578125" style="383" bestFit="1" customWidth="1"/>
    <col min="14107" max="14337" width="9.140625" style="383"/>
    <col min="14338" max="14338" width="11.5703125" style="383" customWidth="1"/>
    <col min="14339" max="14339" width="68.5703125" style="383" customWidth="1"/>
    <col min="14340" max="14340" width="10.140625" style="383" customWidth="1"/>
    <col min="14341" max="14341" width="14" style="383" customWidth="1"/>
    <col min="14342" max="14342" width="11.5703125" style="383" customWidth="1"/>
    <col min="14343" max="14343" width="10.42578125" style="383" customWidth="1"/>
    <col min="14344" max="14344" width="12.140625" style="383" customWidth="1"/>
    <col min="14345" max="14345" width="11.5703125" style="383" customWidth="1"/>
    <col min="14346" max="14346" width="9.85546875" style="383" customWidth="1"/>
    <col min="14347" max="14347" width="13.5703125" style="383" customWidth="1"/>
    <col min="14348" max="14348" width="11.140625" style="383" customWidth="1"/>
    <col min="14349" max="14349" width="10" style="383" customWidth="1"/>
    <col min="14350" max="14350" width="13.42578125" style="383" customWidth="1"/>
    <col min="14351" max="14352" width="11.140625" style="383" customWidth="1"/>
    <col min="14353" max="14353" width="14.5703125" style="383" customWidth="1"/>
    <col min="14354" max="14354" width="11.140625" style="383" customWidth="1"/>
    <col min="14355" max="14355" width="9.5703125" style="383" customWidth="1"/>
    <col min="14356" max="14356" width="14.42578125" style="383" customWidth="1"/>
    <col min="14357" max="14357" width="11.140625" style="383" customWidth="1"/>
    <col min="14358" max="14358" width="10.140625" style="383" bestFit="1" customWidth="1"/>
    <col min="14359" max="14361" width="9.140625" style="383"/>
    <col min="14362" max="14362" width="14.42578125" style="383" bestFit="1" customWidth="1"/>
    <col min="14363" max="14593" width="9.140625" style="383"/>
    <col min="14594" max="14594" width="11.5703125" style="383" customWidth="1"/>
    <col min="14595" max="14595" width="68.5703125" style="383" customWidth="1"/>
    <col min="14596" max="14596" width="10.140625" style="383" customWidth="1"/>
    <col min="14597" max="14597" width="14" style="383" customWidth="1"/>
    <col min="14598" max="14598" width="11.5703125" style="383" customWidth="1"/>
    <col min="14599" max="14599" width="10.42578125" style="383" customWidth="1"/>
    <col min="14600" max="14600" width="12.140625" style="383" customWidth="1"/>
    <col min="14601" max="14601" width="11.5703125" style="383" customWidth="1"/>
    <col min="14602" max="14602" width="9.85546875" style="383" customWidth="1"/>
    <col min="14603" max="14603" width="13.5703125" style="383" customWidth="1"/>
    <col min="14604" max="14604" width="11.140625" style="383" customWidth="1"/>
    <col min="14605" max="14605" width="10" style="383" customWidth="1"/>
    <col min="14606" max="14606" width="13.42578125" style="383" customWidth="1"/>
    <col min="14607" max="14608" width="11.140625" style="383" customWidth="1"/>
    <col min="14609" max="14609" width="14.5703125" style="383" customWidth="1"/>
    <col min="14610" max="14610" width="11.140625" style="383" customWidth="1"/>
    <col min="14611" max="14611" width="9.5703125" style="383" customWidth="1"/>
    <col min="14612" max="14612" width="14.42578125" style="383" customWidth="1"/>
    <col min="14613" max="14613" width="11.140625" style="383" customWidth="1"/>
    <col min="14614" max="14614" width="10.140625" style="383" bestFit="1" customWidth="1"/>
    <col min="14615" max="14617" width="9.140625" style="383"/>
    <col min="14618" max="14618" width="14.42578125" style="383" bestFit="1" customWidth="1"/>
    <col min="14619" max="14849" width="9.140625" style="383"/>
    <col min="14850" max="14850" width="11.5703125" style="383" customWidth="1"/>
    <col min="14851" max="14851" width="68.5703125" style="383" customWidth="1"/>
    <col min="14852" max="14852" width="10.140625" style="383" customWidth="1"/>
    <col min="14853" max="14853" width="14" style="383" customWidth="1"/>
    <col min="14854" max="14854" width="11.5703125" style="383" customWidth="1"/>
    <col min="14855" max="14855" width="10.42578125" style="383" customWidth="1"/>
    <col min="14856" max="14856" width="12.140625" style="383" customWidth="1"/>
    <col min="14857" max="14857" width="11.5703125" style="383" customWidth="1"/>
    <col min="14858" max="14858" width="9.85546875" style="383" customWidth="1"/>
    <col min="14859" max="14859" width="13.5703125" style="383" customWidth="1"/>
    <col min="14860" max="14860" width="11.140625" style="383" customWidth="1"/>
    <col min="14861" max="14861" width="10" style="383" customWidth="1"/>
    <col min="14862" max="14862" width="13.42578125" style="383" customWidth="1"/>
    <col min="14863" max="14864" width="11.140625" style="383" customWidth="1"/>
    <col min="14865" max="14865" width="14.5703125" style="383" customWidth="1"/>
    <col min="14866" max="14866" width="11.140625" style="383" customWidth="1"/>
    <col min="14867" max="14867" width="9.5703125" style="383" customWidth="1"/>
    <col min="14868" max="14868" width="14.42578125" style="383" customWidth="1"/>
    <col min="14869" max="14869" width="11.140625" style="383" customWidth="1"/>
    <col min="14870" max="14870" width="10.140625" style="383" bestFit="1" customWidth="1"/>
    <col min="14871" max="14873" width="9.140625" style="383"/>
    <col min="14874" max="14874" width="14.42578125" style="383" bestFit="1" customWidth="1"/>
    <col min="14875" max="15105" width="9.140625" style="383"/>
    <col min="15106" max="15106" width="11.5703125" style="383" customWidth="1"/>
    <col min="15107" max="15107" width="68.5703125" style="383" customWidth="1"/>
    <col min="15108" max="15108" width="10.140625" style="383" customWidth="1"/>
    <col min="15109" max="15109" width="14" style="383" customWidth="1"/>
    <col min="15110" max="15110" width="11.5703125" style="383" customWidth="1"/>
    <col min="15111" max="15111" width="10.42578125" style="383" customWidth="1"/>
    <col min="15112" max="15112" width="12.140625" style="383" customWidth="1"/>
    <col min="15113" max="15113" width="11.5703125" style="383" customWidth="1"/>
    <col min="15114" max="15114" width="9.85546875" style="383" customWidth="1"/>
    <col min="15115" max="15115" width="13.5703125" style="383" customWidth="1"/>
    <col min="15116" max="15116" width="11.140625" style="383" customWidth="1"/>
    <col min="15117" max="15117" width="10" style="383" customWidth="1"/>
    <col min="15118" max="15118" width="13.42578125" style="383" customWidth="1"/>
    <col min="15119" max="15120" width="11.140625" style="383" customWidth="1"/>
    <col min="15121" max="15121" width="14.5703125" style="383" customWidth="1"/>
    <col min="15122" max="15122" width="11.140625" style="383" customWidth="1"/>
    <col min="15123" max="15123" width="9.5703125" style="383" customWidth="1"/>
    <col min="15124" max="15124" width="14.42578125" style="383" customWidth="1"/>
    <col min="15125" max="15125" width="11.140625" style="383" customWidth="1"/>
    <col min="15126" max="15126" width="10.140625" style="383" bestFit="1" customWidth="1"/>
    <col min="15127" max="15129" width="9.140625" style="383"/>
    <col min="15130" max="15130" width="14.42578125" style="383" bestFit="1" customWidth="1"/>
    <col min="15131" max="15361" width="9.140625" style="383"/>
    <col min="15362" max="15362" width="11.5703125" style="383" customWidth="1"/>
    <col min="15363" max="15363" width="68.5703125" style="383" customWidth="1"/>
    <col min="15364" max="15364" width="10.140625" style="383" customWidth="1"/>
    <col min="15365" max="15365" width="14" style="383" customWidth="1"/>
    <col min="15366" max="15366" width="11.5703125" style="383" customWidth="1"/>
    <col min="15367" max="15367" width="10.42578125" style="383" customWidth="1"/>
    <col min="15368" max="15368" width="12.140625" style="383" customWidth="1"/>
    <col min="15369" max="15369" width="11.5703125" style="383" customWidth="1"/>
    <col min="15370" max="15370" width="9.85546875" style="383" customWidth="1"/>
    <col min="15371" max="15371" width="13.5703125" style="383" customWidth="1"/>
    <col min="15372" max="15372" width="11.140625" style="383" customWidth="1"/>
    <col min="15373" max="15373" width="10" style="383" customWidth="1"/>
    <col min="15374" max="15374" width="13.42578125" style="383" customWidth="1"/>
    <col min="15375" max="15376" width="11.140625" style="383" customWidth="1"/>
    <col min="15377" max="15377" width="14.5703125" style="383" customWidth="1"/>
    <col min="15378" max="15378" width="11.140625" style="383" customWidth="1"/>
    <col min="15379" max="15379" width="9.5703125" style="383" customWidth="1"/>
    <col min="15380" max="15380" width="14.42578125" style="383" customWidth="1"/>
    <col min="15381" max="15381" width="11.140625" style="383" customWidth="1"/>
    <col min="15382" max="15382" width="10.140625" style="383" bestFit="1" customWidth="1"/>
    <col min="15383" max="15385" width="9.140625" style="383"/>
    <col min="15386" max="15386" width="14.42578125" style="383" bestFit="1" customWidth="1"/>
    <col min="15387" max="15617" width="9.140625" style="383"/>
    <col min="15618" max="15618" width="11.5703125" style="383" customWidth="1"/>
    <col min="15619" max="15619" width="68.5703125" style="383" customWidth="1"/>
    <col min="15620" max="15620" width="10.140625" style="383" customWidth="1"/>
    <col min="15621" max="15621" width="14" style="383" customWidth="1"/>
    <col min="15622" max="15622" width="11.5703125" style="383" customWidth="1"/>
    <col min="15623" max="15623" width="10.42578125" style="383" customWidth="1"/>
    <col min="15624" max="15624" width="12.140625" style="383" customWidth="1"/>
    <col min="15625" max="15625" width="11.5703125" style="383" customWidth="1"/>
    <col min="15626" max="15626" width="9.85546875" style="383" customWidth="1"/>
    <col min="15627" max="15627" width="13.5703125" style="383" customWidth="1"/>
    <col min="15628" max="15628" width="11.140625" style="383" customWidth="1"/>
    <col min="15629" max="15629" width="10" style="383" customWidth="1"/>
    <col min="15630" max="15630" width="13.42578125" style="383" customWidth="1"/>
    <col min="15631" max="15632" width="11.140625" style="383" customWidth="1"/>
    <col min="15633" max="15633" width="14.5703125" style="383" customWidth="1"/>
    <col min="15634" max="15634" width="11.140625" style="383" customWidth="1"/>
    <col min="15635" max="15635" width="9.5703125" style="383" customWidth="1"/>
    <col min="15636" max="15636" width="14.42578125" style="383" customWidth="1"/>
    <col min="15637" max="15637" width="11.140625" style="383" customWidth="1"/>
    <col min="15638" max="15638" width="10.140625" style="383" bestFit="1" customWidth="1"/>
    <col min="15639" max="15641" width="9.140625" style="383"/>
    <col min="15642" max="15642" width="14.42578125" style="383" bestFit="1" customWidth="1"/>
    <col min="15643" max="15873" width="9.140625" style="383"/>
    <col min="15874" max="15874" width="11.5703125" style="383" customWidth="1"/>
    <col min="15875" max="15875" width="68.5703125" style="383" customWidth="1"/>
    <col min="15876" max="15876" width="10.140625" style="383" customWidth="1"/>
    <col min="15877" max="15877" width="14" style="383" customWidth="1"/>
    <col min="15878" max="15878" width="11.5703125" style="383" customWidth="1"/>
    <col min="15879" max="15879" width="10.42578125" style="383" customWidth="1"/>
    <col min="15880" max="15880" width="12.140625" style="383" customWidth="1"/>
    <col min="15881" max="15881" width="11.5703125" style="383" customWidth="1"/>
    <col min="15882" max="15882" width="9.85546875" style="383" customWidth="1"/>
    <col min="15883" max="15883" width="13.5703125" style="383" customWidth="1"/>
    <col min="15884" max="15884" width="11.140625" style="383" customWidth="1"/>
    <col min="15885" max="15885" width="10" style="383" customWidth="1"/>
    <col min="15886" max="15886" width="13.42578125" style="383" customWidth="1"/>
    <col min="15887" max="15888" width="11.140625" style="383" customWidth="1"/>
    <col min="15889" max="15889" width="14.5703125" style="383" customWidth="1"/>
    <col min="15890" max="15890" width="11.140625" style="383" customWidth="1"/>
    <col min="15891" max="15891" width="9.5703125" style="383" customWidth="1"/>
    <col min="15892" max="15892" width="14.42578125" style="383" customWidth="1"/>
    <col min="15893" max="15893" width="11.140625" style="383" customWidth="1"/>
    <col min="15894" max="15894" width="10.140625" style="383" bestFit="1" customWidth="1"/>
    <col min="15895" max="15897" width="9.140625" style="383"/>
    <col min="15898" max="15898" width="14.42578125" style="383" bestFit="1" customWidth="1"/>
    <col min="15899" max="16129" width="9.140625" style="383"/>
    <col min="16130" max="16130" width="11.5703125" style="383" customWidth="1"/>
    <col min="16131" max="16131" width="68.5703125" style="383" customWidth="1"/>
    <col min="16132" max="16132" width="10.140625" style="383" customWidth="1"/>
    <col min="16133" max="16133" width="14" style="383" customWidth="1"/>
    <col min="16134" max="16134" width="11.5703125" style="383" customWidth="1"/>
    <col min="16135" max="16135" width="10.42578125" style="383" customWidth="1"/>
    <col min="16136" max="16136" width="12.140625" style="383" customWidth="1"/>
    <col min="16137" max="16137" width="11.5703125" style="383" customWidth="1"/>
    <col min="16138" max="16138" width="9.85546875" style="383" customWidth="1"/>
    <col min="16139" max="16139" width="13.5703125" style="383" customWidth="1"/>
    <col min="16140" max="16140" width="11.140625" style="383" customWidth="1"/>
    <col min="16141" max="16141" width="10" style="383" customWidth="1"/>
    <col min="16142" max="16142" width="13.42578125" style="383" customWidth="1"/>
    <col min="16143" max="16144" width="11.140625" style="383" customWidth="1"/>
    <col min="16145" max="16145" width="14.5703125" style="383" customWidth="1"/>
    <col min="16146" max="16146" width="11.140625" style="383" customWidth="1"/>
    <col min="16147" max="16147" width="9.5703125" style="383" customWidth="1"/>
    <col min="16148" max="16148" width="14.42578125" style="383" customWidth="1"/>
    <col min="16149" max="16149" width="11.140625" style="383" customWidth="1"/>
    <col min="16150" max="16150" width="10.140625" style="383" bestFit="1" customWidth="1"/>
    <col min="16151" max="16153" width="9.140625" style="383"/>
    <col min="16154" max="16154" width="14.42578125" style="383" bestFit="1" customWidth="1"/>
    <col min="16155" max="16384" width="9.140625" style="383"/>
  </cols>
  <sheetData>
    <row r="1" spans="2:21" s="382" customFormat="1" ht="22.5" customHeight="1">
      <c r="B1" s="5819" t="str">
        <f>[3]БакалавриатДО!B1</f>
        <v>Гуманитарно-педагогическая академия (филиал) ФГАОУ ВО «КФУ им. В. И. Вернадского» в г. Ялте</v>
      </c>
      <c r="C1" s="5819"/>
      <c r="D1" s="5819"/>
      <c r="E1" s="5819"/>
      <c r="F1" s="5819"/>
      <c r="G1" s="5819"/>
      <c r="H1" s="5819"/>
      <c r="I1" s="5819"/>
      <c r="J1" s="5819"/>
      <c r="K1" s="5819"/>
      <c r="L1" s="5819"/>
      <c r="M1" s="5819"/>
      <c r="N1" s="5819"/>
      <c r="O1" s="5819"/>
      <c r="P1" s="5819"/>
      <c r="Q1" s="5819"/>
      <c r="R1" s="5819"/>
      <c r="S1" s="5819"/>
      <c r="T1" s="5819"/>
      <c r="U1" s="5819"/>
    </row>
    <row r="2" spans="2:21" s="382" customFormat="1" ht="22.5" customHeight="1">
      <c r="B2" s="5819"/>
      <c r="C2" s="5819"/>
      <c r="D2" s="5819"/>
      <c r="E2" s="5819"/>
      <c r="F2" s="5819"/>
      <c r="G2" s="5819"/>
      <c r="H2" s="5819"/>
      <c r="I2" s="5819"/>
      <c r="J2" s="5819"/>
      <c r="K2" s="5819"/>
      <c r="L2" s="5819"/>
      <c r="M2" s="5819"/>
      <c r="N2" s="5819"/>
      <c r="O2" s="5819"/>
      <c r="P2" s="5819"/>
      <c r="Q2" s="5819"/>
      <c r="R2" s="5819"/>
      <c r="S2" s="5819"/>
      <c r="T2" s="5819"/>
      <c r="U2" s="5819"/>
    </row>
    <row r="3" spans="2:21" s="382" customFormat="1" ht="22.5" customHeight="1">
      <c r="B3" s="5820" t="s">
        <v>155</v>
      </c>
      <c r="C3" s="5820"/>
      <c r="D3" s="5820"/>
      <c r="E3" s="5820"/>
      <c r="F3" s="5820"/>
      <c r="G3" s="5820"/>
      <c r="H3" s="5820"/>
      <c r="I3" s="5819" t="str">
        <f>[3]БакалавриатДО!G3</f>
        <v>01.12.2021 г.</v>
      </c>
      <c r="J3" s="5819"/>
      <c r="K3" s="5821" t="s">
        <v>108</v>
      </c>
      <c r="L3" s="5821"/>
      <c r="M3" s="5821"/>
      <c r="N3" s="5821"/>
      <c r="O3" s="5821"/>
      <c r="P3" s="5821"/>
      <c r="Q3" s="5821"/>
      <c r="R3" s="5821"/>
      <c r="S3" s="5821"/>
      <c r="T3" s="5821"/>
      <c r="U3" s="5821"/>
    </row>
    <row r="4" spans="2:21" s="382" customFormat="1" ht="22.5" customHeight="1" thickBot="1">
      <c r="B4" s="2822"/>
      <c r="C4" s="2823"/>
      <c r="F4" s="436"/>
      <c r="I4" s="436"/>
      <c r="L4" s="436"/>
      <c r="O4" s="436"/>
      <c r="R4" s="436"/>
      <c r="U4" s="436"/>
    </row>
    <row r="5" spans="2:21" s="382" customFormat="1" ht="22.5" customHeight="1" thickBot="1">
      <c r="B5" s="5836" t="s">
        <v>1</v>
      </c>
      <c r="C5" s="5837"/>
      <c r="D5" s="5840" t="s">
        <v>2</v>
      </c>
      <c r="E5" s="5841"/>
      <c r="F5" s="5841"/>
      <c r="G5" s="5844" t="s">
        <v>3</v>
      </c>
      <c r="H5" s="5845"/>
      <c r="I5" s="5846"/>
      <c r="J5" s="5850" t="s">
        <v>4</v>
      </c>
      <c r="K5" s="5850"/>
      <c r="L5" s="5850"/>
      <c r="M5" s="5844" t="s">
        <v>5</v>
      </c>
      <c r="N5" s="5845"/>
      <c r="O5" s="5846"/>
      <c r="P5" s="5850">
        <v>5</v>
      </c>
      <c r="Q5" s="5841"/>
      <c r="R5" s="5841"/>
      <c r="S5" s="5822" t="s">
        <v>22</v>
      </c>
      <c r="T5" s="5823"/>
      <c r="U5" s="5824"/>
    </row>
    <row r="6" spans="2:21" s="382" customFormat="1" ht="22.5" customHeight="1" thickBot="1">
      <c r="B6" s="5838"/>
      <c r="C6" s="5839"/>
      <c r="D6" s="5842"/>
      <c r="E6" s="5843"/>
      <c r="F6" s="5843"/>
      <c r="G6" s="5847"/>
      <c r="H6" s="5848"/>
      <c r="I6" s="5849"/>
      <c r="J6" s="5851"/>
      <c r="K6" s="5851"/>
      <c r="L6" s="5851"/>
      <c r="M6" s="5847"/>
      <c r="N6" s="5848"/>
      <c r="O6" s="5849"/>
      <c r="P6" s="5851"/>
      <c r="Q6" s="5843"/>
      <c r="R6" s="5843"/>
      <c r="S6" s="5825"/>
      <c r="T6" s="5826"/>
      <c r="U6" s="5827"/>
    </row>
    <row r="7" spans="2:21" s="382" customFormat="1" ht="138.6" customHeight="1" thickBot="1">
      <c r="B7" s="5838"/>
      <c r="C7" s="5839"/>
      <c r="D7" s="2824" t="s">
        <v>7</v>
      </c>
      <c r="E7" s="2825" t="s">
        <v>8</v>
      </c>
      <c r="F7" s="2826" t="s">
        <v>9</v>
      </c>
      <c r="G7" s="2824" t="s">
        <v>7</v>
      </c>
      <c r="H7" s="2825" t="s">
        <v>8</v>
      </c>
      <c r="I7" s="2827" t="s">
        <v>9</v>
      </c>
      <c r="J7" s="2828" t="s">
        <v>7</v>
      </c>
      <c r="K7" s="2825" t="s">
        <v>8</v>
      </c>
      <c r="L7" s="2826" t="s">
        <v>9</v>
      </c>
      <c r="M7" s="2824" t="s">
        <v>7</v>
      </c>
      <c r="N7" s="2825" t="s">
        <v>8</v>
      </c>
      <c r="O7" s="2827" t="s">
        <v>9</v>
      </c>
      <c r="P7" s="2828" t="s">
        <v>7</v>
      </c>
      <c r="Q7" s="2825" t="s">
        <v>8</v>
      </c>
      <c r="R7" s="2826" t="s">
        <v>9</v>
      </c>
      <c r="S7" s="2824" t="s">
        <v>7</v>
      </c>
      <c r="T7" s="2825" t="s">
        <v>8</v>
      </c>
      <c r="U7" s="2827" t="s">
        <v>9</v>
      </c>
    </row>
    <row r="8" spans="2:21" s="382" customFormat="1" ht="22.5" customHeight="1" thickBot="1">
      <c r="B8" s="5828" t="s">
        <v>10</v>
      </c>
      <c r="C8" s="5829"/>
      <c r="D8" s="2829">
        <f t="shared" ref="D8:U8" si="0">SUM(D9:D23)</f>
        <v>20</v>
      </c>
      <c r="E8" s="2830">
        <f t="shared" si="0"/>
        <v>0</v>
      </c>
      <c r="F8" s="2831">
        <f t="shared" si="0"/>
        <v>20</v>
      </c>
      <c r="G8" s="2829">
        <f t="shared" si="0"/>
        <v>10</v>
      </c>
      <c r="H8" s="2830">
        <f t="shared" si="0"/>
        <v>2</v>
      </c>
      <c r="I8" s="2832">
        <f t="shared" si="0"/>
        <v>12</v>
      </c>
      <c r="J8" s="2833">
        <f t="shared" si="0"/>
        <v>37</v>
      </c>
      <c r="K8" s="2830">
        <f t="shared" si="0"/>
        <v>32</v>
      </c>
      <c r="L8" s="2831">
        <f t="shared" si="0"/>
        <v>69</v>
      </c>
      <c r="M8" s="2829">
        <f t="shared" si="0"/>
        <v>86</v>
      </c>
      <c r="N8" s="2830">
        <f t="shared" si="0"/>
        <v>38</v>
      </c>
      <c r="O8" s="2832">
        <f t="shared" si="0"/>
        <v>124</v>
      </c>
      <c r="P8" s="2833">
        <f t="shared" si="0"/>
        <v>62</v>
      </c>
      <c r="Q8" s="2830">
        <f t="shared" si="0"/>
        <v>17</v>
      </c>
      <c r="R8" s="2831">
        <f t="shared" si="0"/>
        <v>79</v>
      </c>
      <c r="S8" s="2829">
        <f t="shared" si="0"/>
        <v>215</v>
      </c>
      <c r="T8" s="2830">
        <f t="shared" si="0"/>
        <v>89</v>
      </c>
      <c r="U8" s="2832">
        <f t="shared" si="0"/>
        <v>304</v>
      </c>
    </row>
    <row r="9" spans="2:21" s="382" customFormat="1" ht="18.75">
      <c r="B9" s="2834" t="s">
        <v>111</v>
      </c>
      <c r="C9" s="2835" t="s">
        <v>112</v>
      </c>
      <c r="D9" s="2836">
        <v>0</v>
      </c>
      <c r="E9" s="2837">
        <v>0</v>
      </c>
      <c r="F9" s="2838">
        <v>0</v>
      </c>
      <c r="G9" s="2839">
        <v>0</v>
      </c>
      <c r="H9" s="2837">
        <v>0</v>
      </c>
      <c r="I9" s="2838">
        <v>0</v>
      </c>
      <c r="J9" s="2839">
        <v>0</v>
      </c>
      <c r="K9" s="2837">
        <v>0</v>
      </c>
      <c r="L9" s="2838">
        <v>0</v>
      </c>
      <c r="M9" s="2839">
        <v>7</v>
      </c>
      <c r="N9" s="2837">
        <v>0</v>
      </c>
      <c r="O9" s="2838">
        <v>7</v>
      </c>
      <c r="P9" s="2839">
        <v>8</v>
      </c>
      <c r="Q9" s="2837">
        <v>0</v>
      </c>
      <c r="R9" s="2838">
        <v>8</v>
      </c>
      <c r="S9" s="2839">
        <v>15</v>
      </c>
      <c r="T9" s="2837">
        <v>0</v>
      </c>
      <c r="U9" s="2838">
        <v>15</v>
      </c>
    </row>
    <row r="10" spans="2:21" ht="18.75">
      <c r="B10" s="2840" t="s">
        <v>113</v>
      </c>
      <c r="C10" s="2841" t="s">
        <v>114</v>
      </c>
      <c r="D10" s="2842">
        <v>0</v>
      </c>
      <c r="E10" s="2843">
        <v>0</v>
      </c>
      <c r="F10" s="2844">
        <v>0</v>
      </c>
      <c r="G10" s="2845">
        <v>0</v>
      </c>
      <c r="H10" s="2843">
        <v>0</v>
      </c>
      <c r="I10" s="2844">
        <v>0</v>
      </c>
      <c r="J10" s="2845">
        <v>0</v>
      </c>
      <c r="K10" s="2843">
        <v>0</v>
      </c>
      <c r="L10" s="2844">
        <v>0</v>
      </c>
      <c r="M10" s="2845">
        <v>8</v>
      </c>
      <c r="N10" s="2843">
        <v>5</v>
      </c>
      <c r="O10" s="2844">
        <v>13</v>
      </c>
      <c r="P10" s="2845">
        <v>6</v>
      </c>
      <c r="Q10" s="2843">
        <v>1</v>
      </c>
      <c r="R10" s="2844">
        <v>7</v>
      </c>
      <c r="S10" s="2845">
        <v>14</v>
      </c>
      <c r="T10" s="2843">
        <v>6</v>
      </c>
      <c r="U10" s="2844">
        <v>20</v>
      </c>
    </row>
    <row r="11" spans="2:21" ht="17.100000000000001" customHeight="1">
      <c r="B11" s="2840" t="s">
        <v>115</v>
      </c>
      <c r="C11" s="2841" t="s">
        <v>116</v>
      </c>
      <c r="D11" s="2842">
        <v>0</v>
      </c>
      <c r="E11" s="2843">
        <v>0</v>
      </c>
      <c r="F11" s="2844">
        <v>0</v>
      </c>
      <c r="G11" s="2845">
        <v>0</v>
      </c>
      <c r="H11" s="2843">
        <v>0</v>
      </c>
      <c r="I11" s="2844">
        <v>0</v>
      </c>
      <c r="J11" s="2845">
        <v>3</v>
      </c>
      <c r="K11" s="2843">
        <v>8</v>
      </c>
      <c r="L11" s="2844">
        <v>11</v>
      </c>
      <c r="M11" s="2845">
        <v>12</v>
      </c>
      <c r="N11" s="2843">
        <v>1</v>
      </c>
      <c r="O11" s="2844">
        <v>13</v>
      </c>
      <c r="P11" s="2845">
        <v>8</v>
      </c>
      <c r="Q11" s="2843">
        <v>1</v>
      </c>
      <c r="R11" s="2844">
        <v>9</v>
      </c>
      <c r="S11" s="2845">
        <v>23</v>
      </c>
      <c r="T11" s="2843">
        <v>10</v>
      </c>
      <c r="U11" s="2844">
        <v>33</v>
      </c>
    </row>
    <row r="12" spans="2:21" ht="18.75">
      <c r="B12" s="2840" t="s">
        <v>117</v>
      </c>
      <c r="C12" s="2841" t="s">
        <v>118</v>
      </c>
      <c r="D12" s="2842">
        <v>0</v>
      </c>
      <c r="E12" s="2843">
        <v>0</v>
      </c>
      <c r="F12" s="2844">
        <v>0</v>
      </c>
      <c r="G12" s="2845">
        <v>0</v>
      </c>
      <c r="H12" s="2843">
        <v>0</v>
      </c>
      <c r="I12" s="2844">
        <v>0</v>
      </c>
      <c r="J12" s="2845">
        <v>0</v>
      </c>
      <c r="K12" s="2843">
        <v>6</v>
      </c>
      <c r="L12" s="2844">
        <v>6</v>
      </c>
      <c r="M12" s="2845">
        <v>10</v>
      </c>
      <c r="N12" s="2843">
        <v>3</v>
      </c>
      <c r="O12" s="2844">
        <v>13</v>
      </c>
      <c r="P12" s="2845">
        <v>2</v>
      </c>
      <c r="Q12" s="2843">
        <v>0</v>
      </c>
      <c r="R12" s="2844">
        <v>2</v>
      </c>
      <c r="S12" s="2845">
        <v>12</v>
      </c>
      <c r="T12" s="2843">
        <v>9</v>
      </c>
      <c r="U12" s="2844">
        <v>21</v>
      </c>
    </row>
    <row r="13" spans="2:21" ht="17.100000000000001" customHeight="1">
      <c r="B13" s="2840" t="s">
        <v>119</v>
      </c>
      <c r="C13" s="2841" t="s">
        <v>120</v>
      </c>
      <c r="D13" s="2842">
        <v>0</v>
      </c>
      <c r="E13" s="2843">
        <v>0</v>
      </c>
      <c r="F13" s="2844">
        <v>0</v>
      </c>
      <c r="G13" s="2845">
        <v>0</v>
      </c>
      <c r="H13" s="2843">
        <v>0</v>
      </c>
      <c r="I13" s="2844">
        <v>0</v>
      </c>
      <c r="J13" s="2845">
        <v>9</v>
      </c>
      <c r="K13" s="2843">
        <v>4</v>
      </c>
      <c r="L13" s="2844">
        <v>13</v>
      </c>
      <c r="M13" s="2845">
        <v>10</v>
      </c>
      <c r="N13" s="2843">
        <v>0</v>
      </c>
      <c r="O13" s="2844">
        <v>10</v>
      </c>
      <c r="P13" s="2845">
        <v>4</v>
      </c>
      <c r="Q13" s="2843">
        <v>1</v>
      </c>
      <c r="R13" s="2844">
        <v>5</v>
      </c>
      <c r="S13" s="2845">
        <v>23</v>
      </c>
      <c r="T13" s="2843">
        <v>5</v>
      </c>
      <c r="U13" s="2844">
        <v>28</v>
      </c>
    </row>
    <row r="14" spans="2:21" ht="18.75">
      <c r="B14" s="2840" t="s">
        <v>121</v>
      </c>
      <c r="C14" s="2841" t="s">
        <v>122</v>
      </c>
      <c r="D14" s="2842">
        <v>20</v>
      </c>
      <c r="E14" s="2843">
        <v>0</v>
      </c>
      <c r="F14" s="2844">
        <v>20</v>
      </c>
      <c r="G14" s="2845">
        <v>10</v>
      </c>
      <c r="H14" s="2843">
        <v>1</v>
      </c>
      <c r="I14" s="2844">
        <v>11</v>
      </c>
      <c r="J14" s="2845">
        <v>11</v>
      </c>
      <c r="K14" s="2843">
        <v>2</v>
      </c>
      <c r="L14" s="2844">
        <v>13</v>
      </c>
      <c r="M14" s="2845">
        <v>5</v>
      </c>
      <c r="N14" s="2843">
        <v>0</v>
      </c>
      <c r="O14" s="2844">
        <v>5</v>
      </c>
      <c r="P14" s="2845">
        <v>12</v>
      </c>
      <c r="Q14" s="2843">
        <v>3</v>
      </c>
      <c r="R14" s="2844">
        <v>15</v>
      </c>
      <c r="S14" s="2845">
        <v>58</v>
      </c>
      <c r="T14" s="2843">
        <v>6</v>
      </c>
      <c r="U14" s="2844">
        <v>64</v>
      </c>
    </row>
    <row r="15" spans="2:21" ht="18.75">
      <c r="B15" s="2840" t="s">
        <v>123</v>
      </c>
      <c r="C15" s="2841" t="s">
        <v>124</v>
      </c>
      <c r="D15" s="2842">
        <v>0</v>
      </c>
      <c r="E15" s="2843">
        <v>0</v>
      </c>
      <c r="F15" s="2844">
        <v>0</v>
      </c>
      <c r="G15" s="2845">
        <v>0</v>
      </c>
      <c r="H15" s="2843">
        <v>0</v>
      </c>
      <c r="I15" s="2844">
        <v>0</v>
      </c>
      <c r="J15" s="2845">
        <v>5</v>
      </c>
      <c r="K15" s="2843">
        <v>7</v>
      </c>
      <c r="L15" s="2844">
        <v>12</v>
      </c>
      <c r="M15" s="2845">
        <v>10</v>
      </c>
      <c r="N15" s="2843">
        <v>2</v>
      </c>
      <c r="O15" s="2844">
        <v>12</v>
      </c>
      <c r="P15" s="2845">
        <v>5</v>
      </c>
      <c r="Q15" s="2843">
        <v>0</v>
      </c>
      <c r="R15" s="2844">
        <v>5</v>
      </c>
      <c r="S15" s="2845">
        <v>20</v>
      </c>
      <c r="T15" s="2843">
        <v>9</v>
      </c>
      <c r="U15" s="2844">
        <v>29</v>
      </c>
    </row>
    <row r="16" spans="2:21" ht="37.5">
      <c r="B16" s="2840" t="s">
        <v>125</v>
      </c>
      <c r="C16" s="2841" t="s">
        <v>126</v>
      </c>
      <c r="D16" s="2842">
        <v>0</v>
      </c>
      <c r="E16" s="2843">
        <v>0</v>
      </c>
      <c r="F16" s="2844">
        <v>0</v>
      </c>
      <c r="G16" s="2845">
        <v>0</v>
      </c>
      <c r="H16" s="2843">
        <v>0</v>
      </c>
      <c r="I16" s="2844">
        <v>0</v>
      </c>
      <c r="J16" s="2845">
        <v>0</v>
      </c>
      <c r="K16" s="2843">
        <v>0</v>
      </c>
      <c r="L16" s="2844">
        <v>0</v>
      </c>
      <c r="M16" s="2845">
        <v>10</v>
      </c>
      <c r="N16" s="2843">
        <v>2</v>
      </c>
      <c r="O16" s="2844">
        <v>12</v>
      </c>
      <c r="P16" s="2845">
        <v>0</v>
      </c>
      <c r="Q16" s="2843">
        <v>0</v>
      </c>
      <c r="R16" s="2844">
        <v>0</v>
      </c>
      <c r="S16" s="2845">
        <v>10</v>
      </c>
      <c r="T16" s="2843">
        <v>2</v>
      </c>
      <c r="U16" s="2844">
        <v>12</v>
      </c>
    </row>
    <row r="17" spans="2:21" ht="18.75">
      <c r="B17" s="2840" t="s">
        <v>127</v>
      </c>
      <c r="C17" s="2841" t="s">
        <v>128</v>
      </c>
      <c r="D17" s="2842">
        <v>0</v>
      </c>
      <c r="E17" s="2843">
        <v>0</v>
      </c>
      <c r="F17" s="2844">
        <v>0</v>
      </c>
      <c r="G17" s="2845">
        <v>0</v>
      </c>
      <c r="H17" s="2843">
        <v>0</v>
      </c>
      <c r="I17" s="2844">
        <v>0</v>
      </c>
      <c r="J17" s="2845">
        <v>9</v>
      </c>
      <c r="K17" s="2843">
        <v>0</v>
      </c>
      <c r="L17" s="2844">
        <v>9</v>
      </c>
      <c r="M17" s="2845">
        <v>12</v>
      </c>
      <c r="N17" s="2843">
        <v>8</v>
      </c>
      <c r="O17" s="2844">
        <v>20</v>
      </c>
      <c r="P17" s="2845">
        <v>14</v>
      </c>
      <c r="Q17" s="2843">
        <v>3</v>
      </c>
      <c r="R17" s="2844">
        <v>17</v>
      </c>
      <c r="S17" s="2845">
        <v>35</v>
      </c>
      <c r="T17" s="2843">
        <v>11</v>
      </c>
      <c r="U17" s="2844">
        <v>46</v>
      </c>
    </row>
    <row r="18" spans="2:21" ht="35.1" customHeight="1">
      <c r="B18" s="2840" t="s">
        <v>133</v>
      </c>
      <c r="C18" s="2841" t="s">
        <v>134</v>
      </c>
      <c r="D18" s="2842">
        <v>0</v>
      </c>
      <c r="E18" s="2843">
        <v>0</v>
      </c>
      <c r="F18" s="2844">
        <v>0</v>
      </c>
      <c r="G18" s="2845">
        <v>0</v>
      </c>
      <c r="H18" s="2843">
        <v>0</v>
      </c>
      <c r="I18" s="2844">
        <v>0</v>
      </c>
      <c r="J18" s="2845">
        <v>0</v>
      </c>
      <c r="K18" s="2843">
        <v>0</v>
      </c>
      <c r="L18" s="2844">
        <v>0</v>
      </c>
      <c r="M18" s="2845">
        <v>0</v>
      </c>
      <c r="N18" s="2843">
        <v>9</v>
      </c>
      <c r="O18" s="2844">
        <v>9</v>
      </c>
      <c r="P18" s="2845">
        <v>0</v>
      </c>
      <c r="Q18" s="2843">
        <v>2</v>
      </c>
      <c r="R18" s="2844">
        <v>2</v>
      </c>
      <c r="S18" s="2845">
        <v>0</v>
      </c>
      <c r="T18" s="2843">
        <v>11</v>
      </c>
      <c r="U18" s="2844">
        <v>11</v>
      </c>
    </row>
    <row r="19" spans="2:21" ht="18.75">
      <c r="B19" s="2840" t="s">
        <v>135</v>
      </c>
      <c r="C19" s="2841" t="s">
        <v>366</v>
      </c>
      <c r="D19" s="2842">
        <v>0</v>
      </c>
      <c r="E19" s="2843">
        <v>0</v>
      </c>
      <c r="F19" s="2844">
        <v>0</v>
      </c>
      <c r="G19" s="2845">
        <v>0</v>
      </c>
      <c r="H19" s="2843">
        <v>0</v>
      </c>
      <c r="I19" s="2844">
        <v>0</v>
      </c>
      <c r="J19" s="2845">
        <v>0</v>
      </c>
      <c r="K19" s="2843">
        <v>0</v>
      </c>
      <c r="L19" s="2844">
        <v>0</v>
      </c>
      <c r="M19" s="2845">
        <v>2</v>
      </c>
      <c r="N19" s="2843">
        <v>0</v>
      </c>
      <c r="O19" s="2844">
        <v>2</v>
      </c>
      <c r="P19" s="2845">
        <v>3</v>
      </c>
      <c r="Q19" s="2843">
        <v>2</v>
      </c>
      <c r="R19" s="2844">
        <v>5</v>
      </c>
      <c r="S19" s="2845">
        <v>5</v>
      </c>
      <c r="T19" s="2843">
        <v>2</v>
      </c>
      <c r="U19" s="2844">
        <v>7</v>
      </c>
    </row>
    <row r="20" spans="2:21" ht="18.75">
      <c r="B20" s="2840" t="s">
        <v>137</v>
      </c>
      <c r="C20" s="2841" t="s">
        <v>138</v>
      </c>
      <c r="D20" s="2842">
        <v>0</v>
      </c>
      <c r="E20" s="2843">
        <v>0</v>
      </c>
      <c r="F20" s="2844">
        <v>0</v>
      </c>
      <c r="G20" s="2845">
        <v>0</v>
      </c>
      <c r="H20" s="2843">
        <v>0</v>
      </c>
      <c r="I20" s="2844">
        <v>0</v>
      </c>
      <c r="J20" s="2845">
        <v>0</v>
      </c>
      <c r="K20" s="2843">
        <v>0</v>
      </c>
      <c r="L20" s="2844">
        <v>0</v>
      </c>
      <c r="M20" s="2845">
        <v>0</v>
      </c>
      <c r="N20" s="2843">
        <v>1</v>
      </c>
      <c r="O20" s="2844">
        <v>1</v>
      </c>
      <c r="P20" s="2845">
        <v>0</v>
      </c>
      <c r="Q20" s="2843">
        <v>4</v>
      </c>
      <c r="R20" s="2844">
        <v>4</v>
      </c>
      <c r="S20" s="2845">
        <v>0</v>
      </c>
      <c r="T20" s="2843">
        <v>5</v>
      </c>
      <c r="U20" s="2844">
        <v>5</v>
      </c>
    </row>
    <row r="21" spans="2:21" ht="18.75">
      <c r="B21" s="2840" t="s">
        <v>139</v>
      </c>
      <c r="C21" s="2841" t="s">
        <v>140</v>
      </c>
      <c r="D21" s="2842">
        <v>0</v>
      </c>
      <c r="E21" s="2843">
        <v>0</v>
      </c>
      <c r="F21" s="2844">
        <v>0</v>
      </c>
      <c r="G21" s="2845">
        <v>0</v>
      </c>
      <c r="H21" s="2843">
        <v>1</v>
      </c>
      <c r="I21" s="2844">
        <v>1</v>
      </c>
      <c r="J21" s="2845">
        <v>0</v>
      </c>
      <c r="K21" s="2843">
        <v>3</v>
      </c>
      <c r="L21" s="2844">
        <v>3</v>
      </c>
      <c r="M21" s="2845">
        <v>0</v>
      </c>
      <c r="N21" s="2843">
        <v>6</v>
      </c>
      <c r="O21" s="2844">
        <v>6</v>
      </c>
      <c r="P21" s="2845">
        <v>0</v>
      </c>
      <c r="Q21" s="2843">
        <v>0</v>
      </c>
      <c r="R21" s="2844">
        <v>0</v>
      </c>
      <c r="S21" s="2845">
        <v>0</v>
      </c>
      <c r="T21" s="2843">
        <v>10</v>
      </c>
      <c r="U21" s="2844">
        <v>10</v>
      </c>
    </row>
    <row r="22" spans="2:21" ht="18.75">
      <c r="B22" s="2840" t="s">
        <v>141</v>
      </c>
      <c r="C22" s="2841" t="s">
        <v>142</v>
      </c>
      <c r="D22" s="2842">
        <v>0</v>
      </c>
      <c r="E22" s="2843">
        <v>0</v>
      </c>
      <c r="F22" s="2844">
        <v>0</v>
      </c>
      <c r="G22" s="2845">
        <v>0</v>
      </c>
      <c r="H22" s="2843">
        <v>0</v>
      </c>
      <c r="I22" s="2844">
        <v>0</v>
      </c>
      <c r="J22" s="2845">
        <v>0</v>
      </c>
      <c r="K22" s="2843">
        <v>2</v>
      </c>
      <c r="L22" s="2844">
        <v>2</v>
      </c>
      <c r="M22" s="2845">
        <v>0</v>
      </c>
      <c r="N22" s="2843">
        <v>0</v>
      </c>
      <c r="O22" s="2844">
        <v>0</v>
      </c>
      <c r="P22" s="2845">
        <v>0</v>
      </c>
      <c r="Q22" s="2843">
        <v>0</v>
      </c>
      <c r="R22" s="2844">
        <v>0</v>
      </c>
      <c r="S22" s="2845">
        <v>0</v>
      </c>
      <c r="T22" s="2843">
        <v>2</v>
      </c>
      <c r="U22" s="2844">
        <v>2</v>
      </c>
    </row>
    <row r="23" spans="2:21" ht="19.5" thickBot="1">
      <c r="B23" s="2846" t="s">
        <v>147</v>
      </c>
      <c r="C23" s="2847" t="s">
        <v>148</v>
      </c>
      <c r="D23" s="2848">
        <v>0</v>
      </c>
      <c r="E23" s="2849">
        <v>0</v>
      </c>
      <c r="F23" s="2850">
        <v>0</v>
      </c>
      <c r="G23" s="2851">
        <v>0</v>
      </c>
      <c r="H23" s="2849">
        <v>0</v>
      </c>
      <c r="I23" s="2850">
        <v>0</v>
      </c>
      <c r="J23" s="2851">
        <v>0</v>
      </c>
      <c r="K23" s="2849">
        <v>0</v>
      </c>
      <c r="L23" s="2850">
        <v>0</v>
      </c>
      <c r="M23" s="2851">
        <v>0</v>
      </c>
      <c r="N23" s="2849">
        <v>1</v>
      </c>
      <c r="O23" s="2850">
        <v>1</v>
      </c>
      <c r="P23" s="2851">
        <v>0</v>
      </c>
      <c r="Q23" s="2849">
        <v>0</v>
      </c>
      <c r="R23" s="2850">
        <v>0</v>
      </c>
      <c r="S23" s="2851">
        <v>0</v>
      </c>
      <c r="T23" s="2849">
        <v>1</v>
      </c>
      <c r="U23" s="2850">
        <v>1</v>
      </c>
    </row>
    <row r="24" spans="2:21" ht="22.5" customHeight="1" thickBot="1">
      <c r="B24" s="5852" t="s">
        <v>14</v>
      </c>
      <c r="C24" s="5853"/>
      <c r="D24" s="2852">
        <f t="shared" ref="D24:U24" si="1">SUM(D9:D23)</f>
        <v>20</v>
      </c>
      <c r="E24" s="2853">
        <f t="shared" si="1"/>
        <v>0</v>
      </c>
      <c r="F24" s="2854">
        <f t="shared" si="1"/>
        <v>20</v>
      </c>
      <c r="G24" s="2855">
        <f t="shared" si="1"/>
        <v>10</v>
      </c>
      <c r="H24" s="2853">
        <f t="shared" si="1"/>
        <v>2</v>
      </c>
      <c r="I24" s="2854">
        <f t="shared" si="1"/>
        <v>12</v>
      </c>
      <c r="J24" s="2855">
        <f t="shared" si="1"/>
        <v>37</v>
      </c>
      <c r="K24" s="2853">
        <f t="shared" si="1"/>
        <v>32</v>
      </c>
      <c r="L24" s="2854">
        <f t="shared" si="1"/>
        <v>69</v>
      </c>
      <c r="M24" s="2855">
        <f t="shared" si="1"/>
        <v>86</v>
      </c>
      <c r="N24" s="2853">
        <f t="shared" si="1"/>
        <v>38</v>
      </c>
      <c r="O24" s="2854">
        <f t="shared" si="1"/>
        <v>124</v>
      </c>
      <c r="P24" s="2855">
        <f t="shared" si="1"/>
        <v>62</v>
      </c>
      <c r="Q24" s="2853">
        <f t="shared" si="1"/>
        <v>17</v>
      </c>
      <c r="R24" s="2854">
        <f t="shared" si="1"/>
        <v>79</v>
      </c>
      <c r="S24" s="2855">
        <f t="shared" si="1"/>
        <v>215</v>
      </c>
      <c r="T24" s="2853">
        <f t="shared" si="1"/>
        <v>89</v>
      </c>
      <c r="U24" s="2854">
        <f t="shared" si="1"/>
        <v>304</v>
      </c>
    </row>
    <row r="25" spans="2:21" s="382" customFormat="1" ht="22.5" customHeight="1" thickBot="1">
      <c r="B25" s="5854" t="s">
        <v>15</v>
      </c>
      <c r="C25" s="5855"/>
      <c r="D25" s="2871"/>
      <c r="E25" s="2872"/>
      <c r="F25" s="2873"/>
      <c r="G25" s="2872"/>
      <c r="H25" s="2872"/>
      <c r="I25" s="2873"/>
      <c r="J25" s="2872"/>
      <c r="K25" s="2872"/>
      <c r="L25" s="2873"/>
      <c r="M25" s="2872"/>
      <c r="N25" s="2872"/>
      <c r="O25" s="2873"/>
      <c r="P25" s="2872"/>
      <c r="Q25" s="2872"/>
      <c r="R25" s="2873"/>
      <c r="S25" s="2872"/>
      <c r="T25" s="2872"/>
      <c r="U25" s="2873"/>
    </row>
    <row r="26" spans="2:21" s="382" customFormat="1" ht="22.5" customHeight="1" thickBot="1">
      <c r="B26" s="5830" t="s">
        <v>16</v>
      </c>
      <c r="C26" s="5831"/>
      <c r="D26" s="2857"/>
      <c r="E26" s="2858"/>
      <c r="F26" s="2856"/>
      <c r="G26" s="2859"/>
      <c r="H26" s="2859"/>
      <c r="I26" s="2856"/>
      <c r="J26" s="2859"/>
      <c r="K26" s="2859"/>
      <c r="L26" s="2856"/>
      <c r="M26" s="2859"/>
      <c r="N26" s="2859"/>
      <c r="O26" s="2856"/>
      <c r="P26" s="2859"/>
      <c r="Q26" s="2859"/>
      <c r="R26" s="2856"/>
      <c r="S26" s="2859"/>
      <c r="T26" s="2859"/>
      <c r="U26" s="2856"/>
    </row>
    <row r="27" spans="2:21" s="382" customFormat="1" ht="22.5" customHeight="1">
      <c r="B27" s="2834" t="s">
        <v>111</v>
      </c>
      <c r="C27" s="2835" t="s">
        <v>112</v>
      </c>
      <c r="D27" s="2836">
        <v>0</v>
      </c>
      <c r="E27" s="2837">
        <v>0</v>
      </c>
      <c r="F27" s="2838">
        <v>0</v>
      </c>
      <c r="G27" s="2839">
        <v>0</v>
      </c>
      <c r="H27" s="2837">
        <v>0</v>
      </c>
      <c r="I27" s="2838">
        <v>0</v>
      </c>
      <c r="J27" s="2839">
        <v>0</v>
      </c>
      <c r="K27" s="2837">
        <v>0</v>
      </c>
      <c r="L27" s="2838">
        <v>0</v>
      </c>
      <c r="M27" s="2839">
        <v>6</v>
      </c>
      <c r="N27" s="2837">
        <v>0</v>
      </c>
      <c r="O27" s="2838">
        <v>6</v>
      </c>
      <c r="P27" s="2839">
        <v>8</v>
      </c>
      <c r="Q27" s="2837">
        <v>0</v>
      </c>
      <c r="R27" s="2838">
        <v>8</v>
      </c>
      <c r="S27" s="2839">
        <v>14</v>
      </c>
      <c r="T27" s="2837">
        <v>0</v>
      </c>
      <c r="U27" s="2838">
        <v>14</v>
      </c>
    </row>
    <row r="28" spans="2:21" ht="21.6" customHeight="1">
      <c r="B28" s="2840" t="s">
        <v>113</v>
      </c>
      <c r="C28" s="2841" t="s">
        <v>114</v>
      </c>
      <c r="D28" s="2842">
        <v>0</v>
      </c>
      <c r="E28" s="2843">
        <v>0</v>
      </c>
      <c r="F28" s="2844">
        <v>0</v>
      </c>
      <c r="G28" s="2845">
        <v>0</v>
      </c>
      <c r="H28" s="2843">
        <v>0</v>
      </c>
      <c r="I28" s="2844">
        <v>0</v>
      </c>
      <c r="J28" s="2845">
        <v>0</v>
      </c>
      <c r="K28" s="2843">
        <v>0</v>
      </c>
      <c r="L28" s="2844">
        <v>0</v>
      </c>
      <c r="M28" s="2845">
        <v>8</v>
      </c>
      <c r="N28" s="2843">
        <v>5</v>
      </c>
      <c r="O28" s="2844">
        <v>13</v>
      </c>
      <c r="P28" s="2845">
        <v>6</v>
      </c>
      <c r="Q28" s="2843">
        <v>1</v>
      </c>
      <c r="R28" s="2844">
        <v>7</v>
      </c>
      <c r="S28" s="2845">
        <v>14</v>
      </c>
      <c r="T28" s="2843">
        <v>6</v>
      </c>
      <c r="U28" s="2844">
        <v>20</v>
      </c>
    </row>
    <row r="29" spans="2:21" ht="22.5" customHeight="1">
      <c r="B29" s="2840" t="s">
        <v>115</v>
      </c>
      <c r="C29" s="2841" t="s">
        <v>116</v>
      </c>
      <c r="D29" s="2842">
        <v>0</v>
      </c>
      <c r="E29" s="2843">
        <v>0</v>
      </c>
      <c r="F29" s="2844">
        <v>0</v>
      </c>
      <c r="G29" s="2845">
        <v>0</v>
      </c>
      <c r="H29" s="2843">
        <v>0</v>
      </c>
      <c r="I29" s="2844">
        <v>0</v>
      </c>
      <c r="J29" s="2845">
        <v>3</v>
      </c>
      <c r="K29" s="2843">
        <v>8</v>
      </c>
      <c r="L29" s="2844">
        <v>11</v>
      </c>
      <c r="M29" s="2845">
        <v>12</v>
      </c>
      <c r="N29" s="2843">
        <v>1</v>
      </c>
      <c r="O29" s="2844">
        <v>13</v>
      </c>
      <c r="P29" s="2845">
        <v>8</v>
      </c>
      <c r="Q29" s="2843">
        <v>1</v>
      </c>
      <c r="R29" s="2844">
        <v>9</v>
      </c>
      <c r="S29" s="2845">
        <v>23</v>
      </c>
      <c r="T29" s="2843">
        <v>10</v>
      </c>
      <c r="U29" s="2844">
        <v>33</v>
      </c>
    </row>
    <row r="30" spans="2:21" ht="22.5" customHeight="1">
      <c r="B30" s="2840" t="s">
        <v>117</v>
      </c>
      <c r="C30" s="2841" t="s">
        <v>118</v>
      </c>
      <c r="D30" s="2842">
        <v>0</v>
      </c>
      <c r="E30" s="2843">
        <v>0</v>
      </c>
      <c r="F30" s="2844">
        <v>0</v>
      </c>
      <c r="G30" s="2845">
        <v>0</v>
      </c>
      <c r="H30" s="2843">
        <v>0</v>
      </c>
      <c r="I30" s="2844">
        <v>0</v>
      </c>
      <c r="J30" s="2845">
        <v>0</v>
      </c>
      <c r="K30" s="2843">
        <v>5</v>
      </c>
      <c r="L30" s="2844">
        <v>5</v>
      </c>
      <c r="M30" s="2845">
        <v>10</v>
      </c>
      <c r="N30" s="2843">
        <v>2</v>
      </c>
      <c r="O30" s="2844">
        <v>12</v>
      </c>
      <c r="P30" s="2845">
        <v>2</v>
      </c>
      <c r="Q30" s="2843">
        <v>0</v>
      </c>
      <c r="R30" s="2844">
        <v>2</v>
      </c>
      <c r="S30" s="2845">
        <v>12</v>
      </c>
      <c r="T30" s="2843">
        <v>7</v>
      </c>
      <c r="U30" s="2844">
        <v>19</v>
      </c>
    </row>
    <row r="31" spans="2:21" ht="22.5" customHeight="1">
      <c r="B31" s="2840" t="s">
        <v>119</v>
      </c>
      <c r="C31" s="2841" t="s">
        <v>120</v>
      </c>
      <c r="D31" s="2842">
        <v>0</v>
      </c>
      <c r="E31" s="2843">
        <v>0</v>
      </c>
      <c r="F31" s="2844">
        <v>0</v>
      </c>
      <c r="G31" s="2845">
        <v>0</v>
      </c>
      <c r="H31" s="2843">
        <v>0</v>
      </c>
      <c r="I31" s="2844">
        <v>0</v>
      </c>
      <c r="J31" s="2845">
        <v>9</v>
      </c>
      <c r="K31" s="2843">
        <v>4</v>
      </c>
      <c r="L31" s="2844">
        <v>13</v>
      </c>
      <c r="M31" s="2845">
        <v>9</v>
      </c>
      <c r="N31" s="2843">
        <v>0</v>
      </c>
      <c r="O31" s="2844">
        <v>9</v>
      </c>
      <c r="P31" s="2845">
        <v>4</v>
      </c>
      <c r="Q31" s="2843">
        <v>1</v>
      </c>
      <c r="R31" s="2844">
        <v>5</v>
      </c>
      <c r="S31" s="2845">
        <v>22</v>
      </c>
      <c r="T31" s="2843">
        <v>5</v>
      </c>
      <c r="U31" s="2844">
        <v>27</v>
      </c>
    </row>
    <row r="32" spans="2:21" ht="22.5" customHeight="1">
      <c r="B32" s="2840" t="s">
        <v>121</v>
      </c>
      <c r="C32" s="2841" t="s">
        <v>122</v>
      </c>
      <c r="D32" s="2842">
        <v>19</v>
      </c>
      <c r="E32" s="2843">
        <v>0</v>
      </c>
      <c r="F32" s="2844">
        <v>19</v>
      </c>
      <c r="G32" s="2845">
        <v>10</v>
      </c>
      <c r="H32" s="2843">
        <v>1</v>
      </c>
      <c r="I32" s="2844">
        <v>11</v>
      </c>
      <c r="J32" s="2845">
        <v>11</v>
      </c>
      <c r="K32" s="2843">
        <v>2</v>
      </c>
      <c r="L32" s="2844">
        <v>13</v>
      </c>
      <c r="M32" s="2845">
        <v>4</v>
      </c>
      <c r="N32" s="2843">
        <v>0</v>
      </c>
      <c r="O32" s="2844">
        <v>4</v>
      </c>
      <c r="P32" s="2845">
        <v>12</v>
      </c>
      <c r="Q32" s="2843">
        <v>2</v>
      </c>
      <c r="R32" s="2844">
        <v>14</v>
      </c>
      <c r="S32" s="2845">
        <v>56</v>
      </c>
      <c r="T32" s="2843">
        <v>5</v>
      </c>
      <c r="U32" s="2844">
        <v>61</v>
      </c>
    </row>
    <row r="33" spans="2:21" ht="22.5" customHeight="1">
      <c r="B33" s="2840" t="s">
        <v>123</v>
      </c>
      <c r="C33" s="2841" t="s">
        <v>124</v>
      </c>
      <c r="D33" s="2842">
        <v>0</v>
      </c>
      <c r="E33" s="2843">
        <v>0</v>
      </c>
      <c r="F33" s="2844">
        <v>0</v>
      </c>
      <c r="G33" s="2845">
        <v>0</v>
      </c>
      <c r="H33" s="2843">
        <v>0</v>
      </c>
      <c r="I33" s="2844">
        <v>0</v>
      </c>
      <c r="J33" s="2845">
        <v>5</v>
      </c>
      <c r="K33" s="2843">
        <v>7</v>
      </c>
      <c r="L33" s="2844">
        <v>12</v>
      </c>
      <c r="M33" s="2845">
        <v>10</v>
      </c>
      <c r="N33" s="2843">
        <v>2</v>
      </c>
      <c r="O33" s="2844">
        <v>12</v>
      </c>
      <c r="P33" s="2845">
        <v>5</v>
      </c>
      <c r="Q33" s="2843">
        <v>0</v>
      </c>
      <c r="R33" s="2844">
        <v>5</v>
      </c>
      <c r="S33" s="2845">
        <v>20</v>
      </c>
      <c r="T33" s="2843">
        <v>9</v>
      </c>
      <c r="U33" s="2844">
        <v>29</v>
      </c>
    </row>
    <row r="34" spans="2:21" ht="37.5">
      <c r="B34" s="2840" t="s">
        <v>125</v>
      </c>
      <c r="C34" s="2841" t="s">
        <v>126</v>
      </c>
      <c r="D34" s="2842">
        <v>0</v>
      </c>
      <c r="E34" s="2843">
        <v>0</v>
      </c>
      <c r="F34" s="2844">
        <v>0</v>
      </c>
      <c r="G34" s="2845">
        <v>0</v>
      </c>
      <c r="H34" s="2843">
        <v>0</v>
      </c>
      <c r="I34" s="2844">
        <v>0</v>
      </c>
      <c r="J34" s="2845">
        <v>0</v>
      </c>
      <c r="K34" s="2843">
        <v>0</v>
      </c>
      <c r="L34" s="2844">
        <v>0</v>
      </c>
      <c r="M34" s="2845">
        <v>10</v>
      </c>
      <c r="N34" s="2843">
        <v>2</v>
      </c>
      <c r="O34" s="2844">
        <v>12</v>
      </c>
      <c r="P34" s="2845">
        <v>0</v>
      </c>
      <c r="Q34" s="2843">
        <v>0</v>
      </c>
      <c r="R34" s="2844">
        <v>0</v>
      </c>
      <c r="S34" s="2845">
        <v>10</v>
      </c>
      <c r="T34" s="2843">
        <v>2</v>
      </c>
      <c r="U34" s="2844">
        <v>12</v>
      </c>
    </row>
    <row r="35" spans="2:21" ht="27.75" customHeight="1">
      <c r="B35" s="2840" t="s">
        <v>127</v>
      </c>
      <c r="C35" s="2841" t="s">
        <v>128</v>
      </c>
      <c r="D35" s="2842">
        <v>0</v>
      </c>
      <c r="E35" s="2843">
        <v>0</v>
      </c>
      <c r="F35" s="2844">
        <v>0</v>
      </c>
      <c r="G35" s="2845">
        <v>0</v>
      </c>
      <c r="H35" s="2843">
        <v>0</v>
      </c>
      <c r="I35" s="2844">
        <v>0</v>
      </c>
      <c r="J35" s="2845">
        <v>8</v>
      </c>
      <c r="K35" s="2843">
        <v>0</v>
      </c>
      <c r="L35" s="2844">
        <v>8</v>
      </c>
      <c r="M35" s="2845">
        <v>10</v>
      </c>
      <c r="N35" s="2843">
        <v>8</v>
      </c>
      <c r="O35" s="2844">
        <v>18</v>
      </c>
      <c r="P35" s="2845">
        <v>14</v>
      </c>
      <c r="Q35" s="2843">
        <v>3</v>
      </c>
      <c r="R35" s="2844">
        <v>17</v>
      </c>
      <c r="S35" s="2845">
        <v>32</v>
      </c>
      <c r="T35" s="2843">
        <v>11</v>
      </c>
      <c r="U35" s="2844">
        <v>43</v>
      </c>
    </row>
    <row r="36" spans="2:21" ht="37.5">
      <c r="B36" s="2840" t="s">
        <v>133</v>
      </c>
      <c r="C36" s="2841" t="s">
        <v>134</v>
      </c>
      <c r="D36" s="2842">
        <v>0</v>
      </c>
      <c r="E36" s="2843">
        <v>0</v>
      </c>
      <c r="F36" s="2844">
        <v>0</v>
      </c>
      <c r="G36" s="2845">
        <v>0</v>
      </c>
      <c r="H36" s="2843">
        <v>0</v>
      </c>
      <c r="I36" s="2844">
        <v>0</v>
      </c>
      <c r="J36" s="2845">
        <v>0</v>
      </c>
      <c r="K36" s="2843">
        <v>0</v>
      </c>
      <c r="L36" s="2844">
        <v>0</v>
      </c>
      <c r="M36" s="2845">
        <v>0</v>
      </c>
      <c r="N36" s="2843">
        <v>9</v>
      </c>
      <c r="O36" s="2844">
        <v>9</v>
      </c>
      <c r="P36" s="2845">
        <v>0</v>
      </c>
      <c r="Q36" s="2843">
        <v>2</v>
      </c>
      <c r="R36" s="2844">
        <v>2</v>
      </c>
      <c r="S36" s="2845">
        <v>0</v>
      </c>
      <c r="T36" s="2843">
        <v>11</v>
      </c>
      <c r="U36" s="2844">
        <v>11</v>
      </c>
    </row>
    <row r="37" spans="2:21" ht="21" customHeight="1">
      <c r="B37" s="2840" t="s">
        <v>135</v>
      </c>
      <c r="C37" s="2841" t="s">
        <v>136</v>
      </c>
      <c r="D37" s="2842">
        <v>0</v>
      </c>
      <c r="E37" s="2843">
        <v>0</v>
      </c>
      <c r="F37" s="2844">
        <v>0</v>
      </c>
      <c r="G37" s="2845">
        <v>0</v>
      </c>
      <c r="H37" s="2843">
        <v>0</v>
      </c>
      <c r="I37" s="2844">
        <v>0</v>
      </c>
      <c r="J37" s="2845">
        <v>0</v>
      </c>
      <c r="K37" s="2843">
        <v>0</v>
      </c>
      <c r="L37" s="2844">
        <v>0</v>
      </c>
      <c r="M37" s="2845">
        <v>2</v>
      </c>
      <c r="N37" s="2843">
        <v>0</v>
      </c>
      <c r="O37" s="2844">
        <v>2</v>
      </c>
      <c r="P37" s="2845">
        <v>3</v>
      </c>
      <c r="Q37" s="2843">
        <v>2</v>
      </c>
      <c r="R37" s="2844">
        <v>5</v>
      </c>
      <c r="S37" s="2845">
        <v>5</v>
      </c>
      <c r="T37" s="2843">
        <v>2</v>
      </c>
      <c r="U37" s="2844">
        <v>7</v>
      </c>
    </row>
    <row r="38" spans="2:21" ht="22.5" customHeight="1">
      <c r="B38" s="2840" t="s">
        <v>137</v>
      </c>
      <c r="C38" s="2841" t="s">
        <v>138</v>
      </c>
      <c r="D38" s="2842">
        <v>0</v>
      </c>
      <c r="E38" s="2843">
        <v>0</v>
      </c>
      <c r="F38" s="2844">
        <v>0</v>
      </c>
      <c r="G38" s="2845">
        <v>0</v>
      </c>
      <c r="H38" s="2843">
        <v>0</v>
      </c>
      <c r="I38" s="2844">
        <v>0</v>
      </c>
      <c r="J38" s="2845">
        <v>0</v>
      </c>
      <c r="K38" s="2843">
        <v>0</v>
      </c>
      <c r="L38" s="2844">
        <v>0</v>
      </c>
      <c r="M38" s="2845">
        <v>0</v>
      </c>
      <c r="N38" s="2843">
        <v>1</v>
      </c>
      <c r="O38" s="2844">
        <v>1</v>
      </c>
      <c r="P38" s="2845">
        <v>0</v>
      </c>
      <c r="Q38" s="2843">
        <v>4</v>
      </c>
      <c r="R38" s="2844">
        <v>4</v>
      </c>
      <c r="S38" s="2845">
        <v>0</v>
      </c>
      <c r="T38" s="2843">
        <v>5</v>
      </c>
      <c r="U38" s="2844">
        <v>5</v>
      </c>
    </row>
    <row r="39" spans="2:21" ht="22.5" customHeight="1">
      <c r="B39" s="2840" t="s">
        <v>139</v>
      </c>
      <c r="C39" s="2841" t="s">
        <v>140</v>
      </c>
      <c r="D39" s="2842">
        <v>0</v>
      </c>
      <c r="E39" s="2843">
        <v>0</v>
      </c>
      <c r="F39" s="2844">
        <v>0</v>
      </c>
      <c r="G39" s="2845">
        <v>0</v>
      </c>
      <c r="H39" s="2843">
        <v>1</v>
      </c>
      <c r="I39" s="2844">
        <v>1</v>
      </c>
      <c r="J39" s="2845">
        <v>0</v>
      </c>
      <c r="K39" s="2843">
        <v>3</v>
      </c>
      <c r="L39" s="2844">
        <v>3</v>
      </c>
      <c r="M39" s="2845">
        <v>0</v>
      </c>
      <c r="N39" s="2843">
        <v>6</v>
      </c>
      <c r="O39" s="2844">
        <v>6</v>
      </c>
      <c r="P39" s="2845">
        <v>0</v>
      </c>
      <c r="Q39" s="2843">
        <v>0</v>
      </c>
      <c r="R39" s="2844">
        <v>0</v>
      </c>
      <c r="S39" s="2845">
        <v>0</v>
      </c>
      <c r="T39" s="2843">
        <v>10</v>
      </c>
      <c r="U39" s="2844">
        <v>10</v>
      </c>
    </row>
    <row r="40" spans="2:21" ht="22.5" customHeight="1">
      <c r="B40" s="2840" t="s">
        <v>141</v>
      </c>
      <c r="C40" s="2841" t="s">
        <v>142</v>
      </c>
      <c r="D40" s="2842">
        <v>0</v>
      </c>
      <c r="E40" s="2843">
        <v>0</v>
      </c>
      <c r="F40" s="2844">
        <v>0</v>
      </c>
      <c r="G40" s="2845">
        <v>0</v>
      </c>
      <c r="H40" s="2843">
        <v>0</v>
      </c>
      <c r="I40" s="2844">
        <v>0</v>
      </c>
      <c r="J40" s="2845">
        <v>0</v>
      </c>
      <c r="K40" s="2843">
        <v>2</v>
      </c>
      <c r="L40" s="2844">
        <v>2</v>
      </c>
      <c r="M40" s="2845">
        <v>0</v>
      </c>
      <c r="N40" s="2843">
        <v>0</v>
      </c>
      <c r="O40" s="2844">
        <v>0</v>
      </c>
      <c r="P40" s="2845">
        <v>0</v>
      </c>
      <c r="Q40" s="2843">
        <v>0</v>
      </c>
      <c r="R40" s="2844">
        <v>0</v>
      </c>
      <c r="S40" s="2845">
        <v>0</v>
      </c>
      <c r="T40" s="2843">
        <v>2</v>
      </c>
      <c r="U40" s="2844">
        <v>2</v>
      </c>
    </row>
    <row r="41" spans="2:21" ht="22.5" customHeight="1" thickBot="1">
      <c r="B41" s="2846" t="s">
        <v>147</v>
      </c>
      <c r="C41" s="2847" t="s">
        <v>148</v>
      </c>
      <c r="D41" s="2848">
        <v>0</v>
      </c>
      <c r="E41" s="2849">
        <v>0</v>
      </c>
      <c r="F41" s="2850">
        <v>0</v>
      </c>
      <c r="G41" s="2851">
        <v>0</v>
      </c>
      <c r="H41" s="2849">
        <v>0</v>
      </c>
      <c r="I41" s="2850">
        <v>0</v>
      </c>
      <c r="J41" s="2851">
        <v>0</v>
      </c>
      <c r="K41" s="2849">
        <v>0</v>
      </c>
      <c r="L41" s="2850">
        <v>0</v>
      </c>
      <c r="M41" s="2851">
        <v>0</v>
      </c>
      <c r="N41" s="2849">
        <v>1</v>
      </c>
      <c r="O41" s="2850">
        <v>1</v>
      </c>
      <c r="P41" s="2851">
        <v>0</v>
      </c>
      <c r="Q41" s="2849">
        <v>0</v>
      </c>
      <c r="R41" s="2850">
        <v>0</v>
      </c>
      <c r="S41" s="2851">
        <v>0</v>
      </c>
      <c r="T41" s="2849">
        <v>1</v>
      </c>
      <c r="U41" s="2850">
        <v>1</v>
      </c>
    </row>
    <row r="42" spans="2:21" ht="22.5" customHeight="1" thickBot="1">
      <c r="B42" s="5813" t="s">
        <v>14</v>
      </c>
      <c r="C42" s="5814"/>
      <c r="D42" s="2860">
        <f t="shared" ref="D42:U42" si="2">SUM(D27:D41)</f>
        <v>19</v>
      </c>
      <c r="E42" s="2861">
        <f t="shared" si="2"/>
        <v>0</v>
      </c>
      <c r="F42" s="2862">
        <f t="shared" si="2"/>
        <v>19</v>
      </c>
      <c r="G42" s="2863">
        <f t="shared" si="2"/>
        <v>10</v>
      </c>
      <c r="H42" s="2864">
        <f t="shared" si="2"/>
        <v>2</v>
      </c>
      <c r="I42" s="2862">
        <f t="shared" si="2"/>
        <v>12</v>
      </c>
      <c r="J42" s="2863">
        <f t="shared" si="2"/>
        <v>36</v>
      </c>
      <c r="K42" s="2864">
        <f t="shared" si="2"/>
        <v>31</v>
      </c>
      <c r="L42" s="2862">
        <f t="shared" si="2"/>
        <v>67</v>
      </c>
      <c r="M42" s="2863">
        <f t="shared" si="2"/>
        <v>81</v>
      </c>
      <c r="N42" s="2864">
        <f t="shared" si="2"/>
        <v>37</v>
      </c>
      <c r="O42" s="2862">
        <f t="shared" si="2"/>
        <v>118</v>
      </c>
      <c r="P42" s="2863">
        <f t="shared" si="2"/>
        <v>62</v>
      </c>
      <c r="Q42" s="2864">
        <f t="shared" si="2"/>
        <v>16</v>
      </c>
      <c r="R42" s="2862">
        <f t="shared" si="2"/>
        <v>78</v>
      </c>
      <c r="S42" s="2863">
        <f t="shared" si="2"/>
        <v>208</v>
      </c>
      <c r="T42" s="2864">
        <f t="shared" si="2"/>
        <v>86</v>
      </c>
      <c r="U42" s="2862">
        <f t="shared" si="2"/>
        <v>294</v>
      </c>
    </row>
    <row r="43" spans="2:21" ht="21.6" customHeight="1" thickBot="1">
      <c r="B43" s="5832" t="s">
        <v>18</v>
      </c>
      <c r="C43" s="5833"/>
      <c r="D43" s="2865"/>
      <c r="E43" s="2866"/>
      <c r="F43" s="2867"/>
      <c r="G43" s="2866"/>
      <c r="H43" s="2866"/>
      <c r="I43" s="2867"/>
      <c r="J43" s="2866"/>
      <c r="K43" s="2866"/>
      <c r="L43" s="2867"/>
      <c r="M43" s="2866"/>
      <c r="N43" s="2866"/>
      <c r="O43" s="2867"/>
      <c r="P43" s="2866"/>
      <c r="Q43" s="2866"/>
      <c r="R43" s="2867"/>
      <c r="S43" s="2866"/>
      <c r="T43" s="2866"/>
      <c r="U43" s="2867"/>
    </row>
    <row r="44" spans="2:21" ht="22.5" customHeight="1">
      <c r="B44" s="2834" t="s">
        <v>111</v>
      </c>
      <c r="C44" s="2835" t="s">
        <v>112</v>
      </c>
      <c r="D44" s="2836">
        <v>0</v>
      </c>
      <c r="E44" s="2837">
        <v>0</v>
      </c>
      <c r="F44" s="2838">
        <v>0</v>
      </c>
      <c r="G44" s="2839">
        <v>0</v>
      </c>
      <c r="H44" s="2837">
        <v>0</v>
      </c>
      <c r="I44" s="2838">
        <v>0</v>
      </c>
      <c r="J44" s="2839">
        <v>0</v>
      </c>
      <c r="K44" s="2837">
        <v>0</v>
      </c>
      <c r="L44" s="2838">
        <v>0</v>
      </c>
      <c r="M44" s="2839">
        <v>1</v>
      </c>
      <c r="N44" s="2837">
        <v>0</v>
      </c>
      <c r="O44" s="2838">
        <v>1</v>
      </c>
      <c r="P44" s="2839">
        <v>0</v>
      </c>
      <c r="Q44" s="2837">
        <v>0</v>
      </c>
      <c r="R44" s="2838">
        <v>0</v>
      </c>
      <c r="S44" s="2839">
        <v>1</v>
      </c>
      <c r="T44" s="2837">
        <v>0</v>
      </c>
      <c r="U44" s="2838">
        <v>1</v>
      </c>
    </row>
    <row r="45" spans="2:21" ht="22.5" customHeight="1">
      <c r="B45" s="2840" t="s">
        <v>117</v>
      </c>
      <c r="C45" s="2841" t="s">
        <v>118</v>
      </c>
      <c r="D45" s="2842">
        <v>0</v>
      </c>
      <c r="E45" s="2843">
        <v>0</v>
      </c>
      <c r="F45" s="2844">
        <v>0</v>
      </c>
      <c r="G45" s="2845">
        <v>0</v>
      </c>
      <c r="H45" s="2843">
        <v>0</v>
      </c>
      <c r="I45" s="2844">
        <v>0</v>
      </c>
      <c r="J45" s="2845">
        <v>0</v>
      </c>
      <c r="K45" s="2843">
        <v>1</v>
      </c>
      <c r="L45" s="2844">
        <v>1</v>
      </c>
      <c r="M45" s="2845">
        <v>0</v>
      </c>
      <c r="N45" s="2843">
        <v>1</v>
      </c>
      <c r="O45" s="2844">
        <v>1</v>
      </c>
      <c r="P45" s="2845">
        <v>0</v>
      </c>
      <c r="Q45" s="2843">
        <v>0</v>
      </c>
      <c r="R45" s="2844">
        <v>0</v>
      </c>
      <c r="S45" s="2845">
        <v>0</v>
      </c>
      <c r="T45" s="2843">
        <v>2</v>
      </c>
      <c r="U45" s="2844">
        <v>2</v>
      </c>
    </row>
    <row r="46" spans="2:21" ht="22.5" customHeight="1">
      <c r="B46" s="2840" t="s">
        <v>119</v>
      </c>
      <c r="C46" s="2841" t="s">
        <v>120</v>
      </c>
      <c r="D46" s="2842">
        <v>0</v>
      </c>
      <c r="E46" s="2843">
        <v>0</v>
      </c>
      <c r="F46" s="2844">
        <v>0</v>
      </c>
      <c r="G46" s="2845">
        <v>0</v>
      </c>
      <c r="H46" s="2843">
        <v>0</v>
      </c>
      <c r="I46" s="2844">
        <v>0</v>
      </c>
      <c r="J46" s="2845">
        <v>0</v>
      </c>
      <c r="K46" s="2843">
        <v>0</v>
      </c>
      <c r="L46" s="2844">
        <v>0</v>
      </c>
      <c r="M46" s="2845">
        <v>1</v>
      </c>
      <c r="N46" s="2843">
        <v>0</v>
      </c>
      <c r="O46" s="2844">
        <v>1</v>
      </c>
      <c r="P46" s="2845">
        <v>0</v>
      </c>
      <c r="Q46" s="2843">
        <v>0</v>
      </c>
      <c r="R46" s="2844">
        <v>0</v>
      </c>
      <c r="S46" s="2845">
        <v>1</v>
      </c>
      <c r="T46" s="2843">
        <v>0</v>
      </c>
      <c r="U46" s="2844">
        <v>1</v>
      </c>
    </row>
    <row r="47" spans="2:21" ht="22.5" customHeight="1">
      <c r="B47" s="2840" t="s">
        <v>121</v>
      </c>
      <c r="C47" s="2841" t="s">
        <v>122</v>
      </c>
      <c r="D47" s="2842">
        <v>1</v>
      </c>
      <c r="E47" s="2843">
        <v>0</v>
      </c>
      <c r="F47" s="2844">
        <v>1</v>
      </c>
      <c r="G47" s="2845">
        <v>0</v>
      </c>
      <c r="H47" s="2843">
        <v>0</v>
      </c>
      <c r="I47" s="2844">
        <v>0</v>
      </c>
      <c r="J47" s="2845">
        <v>0</v>
      </c>
      <c r="K47" s="2843">
        <v>0</v>
      </c>
      <c r="L47" s="2844">
        <v>0</v>
      </c>
      <c r="M47" s="2845">
        <v>1</v>
      </c>
      <c r="N47" s="2843">
        <v>0</v>
      </c>
      <c r="O47" s="2844">
        <v>1</v>
      </c>
      <c r="P47" s="2845">
        <v>0</v>
      </c>
      <c r="Q47" s="2843">
        <v>1</v>
      </c>
      <c r="R47" s="2844">
        <v>1</v>
      </c>
      <c r="S47" s="2845">
        <v>2</v>
      </c>
      <c r="T47" s="2843">
        <v>1</v>
      </c>
      <c r="U47" s="2844">
        <v>3</v>
      </c>
    </row>
    <row r="48" spans="2:21" ht="22.5" customHeight="1" thickBot="1">
      <c r="B48" s="2846" t="s">
        <v>127</v>
      </c>
      <c r="C48" s="2847" t="s">
        <v>128</v>
      </c>
      <c r="D48" s="2848">
        <v>0</v>
      </c>
      <c r="E48" s="2849">
        <v>0</v>
      </c>
      <c r="F48" s="2850">
        <v>0</v>
      </c>
      <c r="G48" s="2851">
        <v>0</v>
      </c>
      <c r="H48" s="2849">
        <v>0</v>
      </c>
      <c r="I48" s="2850">
        <v>0</v>
      </c>
      <c r="J48" s="2851">
        <v>1</v>
      </c>
      <c r="K48" s="2849">
        <v>0</v>
      </c>
      <c r="L48" s="2850">
        <v>1</v>
      </c>
      <c r="M48" s="2851">
        <v>2</v>
      </c>
      <c r="N48" s="2849">
        <v>0</v>
      </c>
      <c r="O48" s="2850">
        <v>2</v>
      </c>
      <c r="P48" s="2851">
        <v>0</v>
      </c>
      <c r="Q48" s="2849">
        <v>0</v>
      </c>
      <c r="R48" s="2850">
        <v>0</v>
      </c>
      <c r="S48" s="2851">
        <v>3</v>
      </c>
      <c r="T48" s="2849">
        <v>0</v>
      </c>
      <c r="U48" s="2850">
        <v>3</v>
      </c>
    </row>
    <row r="49" spans="2:21" ht="22.5" customHeight="1" thickBot="1">
      <c r="B49" s="5813" t="s">
        <v>14</v>
      </c>
      <c r="C49" s="5814"/>
      <c r="D49" s="2860">
        <f t="shared" ref="D49:U49" si="3">SUM(D44:D48)</f>
        <v>1</v>
      </c>
      <c r="E49" s="2868">
        <f t="shared" si="3"/>
        <v>0</v>
      </c>
      <c r="F49" s="2862">
        <f t="shared" si="3"/>
        <v>1</v>
      </c>
      <c r="G49" s="2869">
        <f t="shared" si="3"/>
        <v>0</v>
      </c>
      <c r="H49" s="2868">
        <f t="shared" si="3"/>
        <v>0</v>
      </c>
      <c r="I49" s="2862">
        <f t="shared" si="3"/>
        <v>0</v>
      </c>
      <c r="J49" s="2869">
        <f t="shared" si="3"/>
        <v>1</v>
      </c>
      <c r="K49" s="2868">
        <f t="shared" si="3"/>
        <v>1</v>
      </c>
      <c r="L49" s="2862">
        <f t="shared" si="3"/>
        <v>2</v>
      </c>
      <c r="M49" s="2869">
        <f t="shared" si="3"/>
        <v>5</v>
      </c>
      <c r="N49" s="2868">
        <f t="shared" si="3"/>
        <v>1</v>
      </c>
      <c r="O49" s="2862">
        <f t="shared" si="3"/>
        <v>6</v>
      </c>
      <c r="P49" s="2869">
        <f t="shared" si="3"/>
        <v>0</v>
      </c>
      <c r="Q49" s="2868">
        <f t="shared" si="3"/>
        <v>1</v>
      </c>
      <c r="R49" s="2862">
        <f t="shared" si="3"/>
        <v>1</v>
      </c>
      <c r="S49" s="2869">
        <f t="shared" si="3"/>
        <v>7</v>
      </c>
      <c r="T49" s="2868">
        <f t="shared" si="3"/>
        <v>3</v>
      </c>
      <c r="U49" s="2862">
        <f t="shared" si="3"/>
        <v>10</v>
      </c>
    </row>
    <row r="50" spans="2:21" ht="22.5" customHeight="1" thickBot="1">
      <c r="B50" s="5815" t="s">
        <v>29</v>
      </c>
      <c r="C50" s="5816"/>
      <c r="D50" s="2874">
        <f t="shared" ref="D50:U50" si="4">D42</f>
        <v>19</v>
      </c>
      <c r="E50" s="2875">
        <f t="shared" si="4"/>
        <v>0</v>
      </c>
      <c r="F50" s="2876">
        <f t="shared" si="4"/>
        <v>19</v>
      </c>
      <c r="G50" s="2877">
        <f t="shared" si="4"/>
        <v>10</v>
      </c>
      <c r="H50" s="2875">
        <f t="shared" si="4"/>
        <v>2</v>
      </c>
      <c r="I50" s="2876">
        <f t="shared" si="4"/>
        <v>12</v>
      </c>
      <c r="J50" s="2877">
        <f t="shared" si="4"/>
        <v>36</v>
      </c>
      <c r="K50" s="2875">
        <f t="shared" si="4"/>
        <v>31</v>
      </c>
      <c r="L50" s="2876">
        <f t="shared" si="4"/>
        <v>67</v>
      </c>
      <c r="M50" s="2877">
        <f t="shared" si="4"/>
        <v>81</v>
      </c>
      <c r="N50" s="2875">
        <f t="shared" si="4"/>
        <v>37</v>
      </c>
      <c r="O50" s="2876">
        <f t="shared" si="4"/>
        <v>118</v>
      </c>
      <c r="P50" s="2877">
        <f t="shared" si="4"/>
        <v>62</v>
      </c>
      <c r="Q50" s="2875">
        <f t="shared" si="4"/>
        <v>16</v>
      </c>
      <c r="R50" s="2876">
        <f t="shared" si="4"/>
        <v>78</v>
      </c>
      <c r="S50" s="2877">
        <f t="shared" si="4"/>
        <v>208</v>
      </c>
      <c r="T50" s="2875">
        <f t="shared" si="4"/>
        <v>86</v>
      </c>
      <c r="U50" s="2876">
        <f t="shared" si="4"/>
        <v>294</v>
      </c>
    </row>
    <row r="51" spans="2:21" ht="26.25" customHeight="1" thickBot="1">
      <c r="B51" s="5817" t="s">
        <v>34</v>
      </c>
      <c r="C51" s="5818"/>
      <c r="D51" s="2878">
        <f>D49</f>
        <v>1</v>
      </c>
      <c r="E51" s="2879">
        <f t="shared" ref="E51:U51" si="5">E49</f>
        <v>0</v>
      </c>
      <c r="F51" s="2876">
        <f t="shared" si="5"/>
        <v>1</v>
      </c>
      <c r="G51" s="2880">
        <f t="shared" si="5"/>
        <v>0</v>
      </c>
      <c r="H51" s="2879">
        <f t="shared" si="5"/>
        <v>0</v>
      </c>
      <c r="I51" s="2881">
        <f t="shared" si="5"/>
        <v>0</v>
      </c>
      <c r="J51" s="2880">
        <f t="shared" si="5"/>
        <v>1</v>
      </c>
      <c r="K51" s="2879">
        <f t="shared" si="5"/>
        <v>1</v>
      </c>
      <c r="L51" s="2876">
        <f t="shared" si="5"/>
        <v>2</v>
      </c>
      <c r="M51" s="2880">
        <f t="shared" si="5"/>
        <v>5</v>
      </c>
      <c r="N51" s="2879">
        <f t="shared" si="5"/>
        <v>1</v>
      </c>
      <c r="O51" s="2881">
        <f t="shared" si="5"/>
        <v>6</v>
      </c>
      <c r="P51" s="2880">
        <f t="shared" si="5"/>
        <v>0</v>
      </c>
      <c r="Q51" s="2879">
        <f t="shared" si="5"/>
        <v>1</v>
      </c>
      <c r="R51" s="2881">
        <f t="shared" si="5"/>
        <v>1</v>
      </c>
      <c r="S51" s="2880">
        <f t="shared" si="5"/>
        <v>7</v>
      </c>
      <c r="T51" s="2879">
        <f t="shared" si="5"/>
        <v>3</v>
      </c>
      <c r="U51" s="2881">
        <f t="shared" si="5"/>
        <v>10</v>
      </c>
    </row>
    <row r="52" spans="2:21" ht="30" customHeight="1" thickBot="1">
      <c r="B52" s="5834" t="s">
        <v>35</v>
      </c>
      <c r="C52" s="5835"/>
      <c r="D52" s="2882">
        <f>D50+D51</f>
        <v>20</v>
      </c>
      <c r="E52" s="2883">
        <f t="shared" ref="E52:U52" si="6">E50+E51</f>
        <v>0</v>
      </c>
      <c r="F52" s="2884">
        <f t="shared" si="6"/>
        <v>20</v>
      </c>
      <c r="G52" s="2885">
        <f t="shared" si="6"/>
        <v>10</v>
      </c>
      <c r="H52" s="2883">
        <f t="shared" si="6"/>
        <v>2</v>
      </c>
      <c r="I52" s="2886">
        <f t="shared" si="6"/>
        <v>12</v>
      </c>
      <c r="J52" s="2885">
        <f t="shared" si="6"/>
        <v>37</v>
      </c>
      <c r="K52" s="2883">
        <f t="shared" si="6"/>
        <v>32</v>
      </c>
      <c r="L52" s="2887">
        <f t="shared" si="6"/>
        <v>69</v>
      </c>
      <c r="M52" s="2885">
        <f t="shared" si="6"/>
        <v>86</v>
      </c>
      <c r="N52" s="2883">
        <f t="shared" si="6"/>
        <v>38</v>
      </c>
      <c r="O52" s="2886">
        <f t="shared" si="6"/>
        <v>124</v>
      </c>
      <c r="P52" s="2885">
        <f t="shared" si="6"/>
        <v>62</v>
      </c>
      <c r="Q52" s="2883">
        <f t="shared" si="6"/>
        <v>17</v>
      </c>
      <c r="R52" s="2886">
        <f t="shared" si="6"/>
        <v>79</v>
      </c>
      <c r="S52" s="2885">
        <f t="shared" si="6"/>
        <v>215</v>
      </c>
      <c r="T52" s="2883">
        <f t="shared" si="6"/>
        <v>89</v>
      </c>
      <c r="U52" s="2886">
        <f t="shared" si="6"/>
        <v>304</v>
      </c>
    </row>
    <row r="53" spans="2:21" ht="22.5" customHeight="1">
      <c r="H53" s="2870"/>
    </row>
    <row r="54" spans="2:21" ht="22.5" customHeight="1">
      <c r="B54" s="5812"/>
      <c r="C54" s="5812"/>
      <c r="D54" s="5812"/>
      <c r="E54" s="5812"/>
      <c r="F54" s="5812"/>
      <c r="G54" s="5812"/>
      <c r="H54" s="5812"/>
      <c r="I54" s="5812"/>
      <c r="J54" s="5812"/>
      <c r="K54" s="5812"/>
      <c r="L54" s="5812"/>
      <c r="M54" s="5812"/>
      <c r="N54" s="5812"/>
      <c r="O54" s="5812"/>
      <c r="P54" s="5812"/>
      <c r="Q54" s="5812"/>
      <c r="R54" s="436"/>
      <c r="S54" s="382"/>
    </row>
    <row r="56" spans="2:21" ht="22.5" customHeight="1">
      <c r="D56" s="959"/>
      <c r="E56" s="959"/>
      <c r="F56" s="959"/>
      <c r="G56" s="959"/>
      <c r="H56" s="959"/>
      <c r="I56" s="959"/>
      <c r="J56" s="959"/>
      <c r="K56" s="959"/>
      <c r="L56" s="959"/>
      <c r="M56" s="959"/>
      <c r="N56" s="959"/>
      <c r="O56" s="959"/>
      <c r="P56" s="959"/>
      <c r="Q56" s="959"/>
      <c r="R56" s="959"/>
      <c r="S56" s="959"/>
      <c r="T56" s="959"/>
      <c r="U56" s="959"/>
    </row>
  </sheetData>
  <mergeCells count="23">
    <mergeCell ref="S5:U6"/>
    <mergeCell ref="B8:C8"/>
    <mergeCell ref="B26:C26"/>
    <mergeCell ref="B43:C43"/>
    <mergeCell ref="B52:C52"/>
    <mergeCell ref="B5:C7"/>
    <mergeCell ref="D5:F6"/>
    <mergeCell ref="G5:I6"/>
    <mergeCell ref="J5:L6"/>
    <mergeCell ref="M5:O6"/>
    <mergeCell ref="P5:R6"/>
    <mergeCell ref="B24:C24"/>
    <mergeCell ref="B25:C25"/>
    <mergeCell ref="B1:U1"/>
    <mergeCell ref="B2:U2"/>
    <mergeCell ref="B3:H3"/>
    <mergeCell ref="I3:J3"/>
    <mergeCell ref="K3:U3"/>
    <mergeCell ref="B54:Q54"/>
    <mergeCell ref="B42:C42"/>
    <mergeCell ref="B49:C49"/>
    <mergeCell ref="B50:C50"/>
    <mergeCell ref="B51:C5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B27"/>
  <sheetViews>
    <sheetView zoomScale="50" zoomScaleNormal="50" workbookViewId="0">
      <selection activeCell="T36" sqref="T36"/>
    </sheetView>
  </sheetViews>
  <sheetFormatPr defaultRowHeight="18.75"/>
  <cols>
    <col min="1" max="1" width="9.140625" style="408"/>
    <col min="2" max="2" width="11.140625" style="408" customWidth="1"/>
    <col min="3" max="3" width="53" style="409" customWidth="1"/>
    <col min="4" max="4" width="11.42578125" style="408" bestFit="1" customWidth="1"/>
    <col min="5" max="5" width="11" style="408" customWidth="1"/>
    <col min="6" max="6" width="10.5703125" style="410" customWidth="1"/>
    <col min="7" max="7" width="11.140625" style="408" customWidth="1"/>
    <col min="8" max="8" width="11.5703125" style="408" customWidth="1"/>
    <col min="9" max="10" width="11.140625" style="410" customWidth="1"/>
    <col min="11" max="11" width="11.42578125" style="410" customWidth="1"/>
    <col min="12" max="15" width="12.140625" style="410" customWidth="1"/>
    <col min="16" max="16" width="9.140625" style="408"/>
    <col min="17" max="17" width="11.140625" style="408" customWidth="1"/>
    <col min="18" max="18" width="11.42578125" style="410" customWidth="1"/>
    <col min="19" max="19" width="12" style="408" customWidth="1"/>
    <col min="20" max="20" width="11.140625" style="408" customWidth="1"/>
    <col min="21" max="21" width="11.42578125" style="410" customWidth="1"/>
    <col min="22" max="22" width="12.28515625" style="408" customWidth="1"/>
    <col min="23" max="23" width="12.5703125" style="408" customWidth="1"/>
    <col min="24" max="24" width="12.85546875" style="410" customWidth="1"/>
    <col min="25" max="257" width="9.140625" style="408"/>
    <col min="258" max="258" width="11.140625" style="408" customWidth="1"/>
    <col min="259" max="259" width="53" style="408" customWidth="1"/>
    <col min="260" max="260" width="11.42578125" style="408" bestFit="1" customWidth="1"/>
    <col min="261" max="261" width="11" style="408" customWidth="1"/>
    <col min="262" max="262" width="10.5703125" style="408" customWidth="1"/>
    <col min="263" max="263" width="9.140625" style="408"/>
    <col min="264" max="264" width="11.5703125" style="408" customWidth="1"/>
    <col min="265" max="265" width="11.140625" style="408" customWidth="1"/>
    <col min="266" max="266" width="9.140625" style="408"/>
    <col min="267" max="267" width="11.42578125" style="408" customWidth="1"/>
    <col min="268" max="271" width="12.140625" style="408" customWidth="1"/>
    <col min="272" max="272" width="9.140625" style="408"/>
    <col min="273" max="273" width="11.140625" style="408" customWidth="1"/>
    <col min="274" max="274" width="11.42578125" style="408" customWidth="1"/>
    <col min="275" max="275" width="9.140625" style="408"/>
    <col min="276" max="276" width="11.140625" style="408" customWidth="1"/>
    <col min="277" max="277" width="11.42578125" style="408" customWidth="1"/>
    <col min="278" max="278" width="9.140625" style="408"/>
    <col min="279" max="279" width="11.140625" style="408" customWidth="1"/>
    <col min="280" max="280" width="11.42578125" style="408" customWidth="1"/>
    <col min="281" max="513" width="9.140625" style="408"/>
    <col min="514" max="514" width="11.140625" style="408" customWidth="1"/>
    <col min="515" max="515" width="53" style="408" customWidth="1"/>
    <col min="516" max="516" width="11.42578125" style="408" bestFit="1" customWidth="1"/>
    <col min="517" max="517" width="11" style="408" customWidth="1"/>
    <col min="518" max="518" width="10.5703125" style="408" customWidth="1"/>
    <col min="519" max="519" width="9.140625" style="408"/>
    <col min="520" max="520" width="11.5703125" style="408" customWidth="1"/>
    <col min="521" max="521" width="11.140625" style="408" customWidth="1"/>
    <col min="522" max="522" width="9.140625" style="408"/>
    <col min="523" max="523" width="11.42578125" style="408" customWidth="1"/>
    <col min="524" max="527" width="12.140625" style="408" customWidth="1"/>
    <col min="528" max="528" width="9.140625" style="408"/>
    <col min="529" max="529" width="11.140625" style="408" customWidth="1"/>
    <col min="530" max="530" width="11.42578125" style="408" customWidth="1"/>
    <col min="531" max="531" width="9.140625" style="408"/>
    <col min="532" max="532" width="11.140625" style="408" customWidth="1"/>
    <col min="533" max="533" width="11.42578125" style="408" customWidth="1"/>
    <col min="534" max="534" width="9.140625" style="408"/>
    <col min="535" max="535" width="11.140625" style="408" customWidth="1"/>
    <col min="536" max="536" width="11.42578125" style="408" customWidth="1"/>
    <col min="537" max="769" width="9.140625" style="408"/>
    <col min="770" max="770" width="11.140625" style="408" customWidth="1"/>
    <col min="771" max="771" width="53" style="408" customWidth="1"/>
    <col min="772" max="772" width="11.42578125" style="408" bestFit="1" customWidth="1"/>
    <col min="773" max="773" width="11" style="408" customWidth="1"/>
    <col min="774" max="774" width="10.5703125" style="408" customWidth="1"/>
    <col min="775" max="775" width="9.140625" style="408"/>
    <col min="776" max="776" width="11.5703125" style="408" customWidth="1"/>
    <col min="777" max="777" width="11.140625" style="408" customWidth="1"/>
    <col min="778" max="778" width="9.140625" style="408"/>
    <col min="779" max="779" width="11.42578125" style="408" customWidth="1"/>
    <col min="780" max="783" width="12.140625" style="408" customWidth="1"/>
    <col min="784" max="784" width="9.140625" style="408"/>
    <col min="785" max="785" width="11.140625" style="408" customWidth="1"/>
    <col min="786" max="786" width="11.42578125" style="408" customWidth="1"/>
    <col min="787" max="787" width="9.140625" style="408"/>
    <col min="788" max="788" width="11.140625" style="408" customWidth="1"/>
    <col min="789" max="789" width="11.42578125" style="408" customWidth="1"/>
    <col min="790" max="790" width="9.140625" style="408"/>
    <col min="791" max="791" width="11.140625" style="408" customWidth="1"/>
    <col min="792" max="792" width="11.42578125" style="408" customWidth="1"/>
    <col min="793" max="1025" width="9.140625" style="408"/>
    <col min="1026" max="1026" width="11.140625" style="408" customWidth="1"/>
    <col min="1027" max="1027" width="53" style="408" customWidth="1"/>
    <col min="1028" max="1028" width="11.42578125" style="408" bestFit="1" customWidth="1"/>
    <col min="1029" max="1029" width="11" style="408" customWidth="1"/>
    <col min="1030" max="1030" width="10.5703125" style="408" customWidth="1"/>
    <col min="1031" max="1031" width="9.140625" style="408"/>
    <col min="1032" max="1032" width="11.5703125" style="408" customWidth="1"/>
    <col min="1033" max="1033" width="11.140625" style="408" customWidth="1"/>
    <col min="1034" max="1034" width="9.140625" style="408"/>
    <col min="1035" max="1035" width="11.42578125" style="408" customWidth="1"/>
    <col min="1036" max="1039" width="12.140625" style="408" customWidth="1"/>
    <col min="1040" max="1040" width="9.140625" style="408"/>
    <col min="1041" max="1041" width="11.140625" style="408" customWidth="1"/>
    <col min="1042" max="1042" width="11.42578125" style="408" customWidth="1"/>
    <col min="1043" max="1043" width="9.140625" style="408"/>
    <col min="1044" max="1044" width="11.140625" style="408" customWidth="1"/>
    <col min="1045" max="1045" width="11.42578125" style="408" customWidth="1"/>
    <col min="1046" max="1046" width="9.140625" style="408"/>
    <col min="1047" max="1047" width="11.140625" style="408" customWidth="1"/>
    <col min="1048" max="1048" width="11.42578125" style="408" customWidth="1"/>
    <col min="1049" max="1281" width="9.140625" style="408"/>
    <col min="1282" max="1282" width="11.140625" style="408" customWidth="1"/>
    <col min="1283" max="1283" width="53" style="408" customWidth="1"/>
    <col min="1284" max="1284" width="11.42578125" style="408" bestFit="1" customWidth="1"/>
    <col min="1285" max="1285" width="11" style="408" customWidth="1"/>
    <col min="1286" max="1286" width="10.5703125" style="408" customWidth="1"/>
    <col min="1287" max="1287" width="9.140625" style="408"/>
    <col min="1288" max="1288" width="11.5703125" style="408" customWidth="1"/>
    <col min="1289" max="1289" width="11.140625" style="408" customWidth="1"/>
    <col min="1290" max="1290" width="9.140625" style="408"/>
    <col min="1291" max="1291" width="11.42578125" style="408" customWidth="1"/>
    <col min="1292" max="1295" width="12.140625" style="408" customWidth="1"/>
    <col min="1296" max="1296" width="9.140625" style="408"/>
    <col min="1297" max="1297" width="11.140625" style="408" customWidth="1"/>
    <col min="1298" max="1298" width="11.42578125" style="408" customWidth="1"/>
    <col min="1299" max="1299" width="9.140625" style="408"/>
    <col min="1300" max="1300" width="11.140625" style="408" customWidth="1"/>
    <col min="1301" max="1301" width="11.42578125" style="408" customWidth="1"/>
    <col min="1302" max="1302" width="9.140625" style="408"/>
    <col min="1303" max="1303" width="11.140625" style="408" customWidth="1"/>
    <col min="1304" max="1304" width="11.42578125" style="408" customWidth="1"/>
    <col min="1305" max="1537" width="9.140625" style="408"/>
    <col min="1538" max="1538" width="11.140625" style="408" customWidth="1"/>
    <col min="1539" max="1539" width="53" style="408" customWidth="1"/>
    <col min="1540" max="1540" width="11.42578125" style="408" bestFit="1" customWidth="1"/>
    <col min="1541" max="1541" width="11" style="408" customWidth="1"/>
    <col min="1542" max="1542" width="10.5703125" style="408" customWidth="1"/>
    <col min="1543" max="1543" width="9.140625" style="408"/>
    <col min="1544" max="1544" width="11.5703125" style="408" customWidth="1"/>
    <col min="1545" max="1545" width="11.140625" style="408" customWidth="1"/>
    <col min="1546" max="1546" width="9.140625" style="408"/>
    <col min="1547" max="1547" width="11.42578125" style="408" customWidth="1"/>
    <col min="1548" max="1551" width="12.140625" style="408" customWidth="1"/>
    <col min="1552" max="1552" width="9.140625" style="408"/>
    <col min="1553" max="1553" width="11.140625" style="408" customWidth="1"/>
    <col min="1554" max="1554" width="11.42578125" style="408" customWidth="1"/>
    <col min="1555" max="1555" width="9.140625" style="408"/>
    <col min="1556" max="1556" width="11.140625" style="408" customWidth="1"/>
    <col min="1557" max="1557" width="11.42578125" style="408" customWidth="1"/>
    <col min="1558" max="1558" width="9.140625" style="408"/>
    <col min="1559" max="1559" width="11.140625" style="408" customWidth="1"/>
    <col min="1560" max="1560" width="11.42578125" style="408" customWidth="1"/>
    <col min="1561" max="1793" width="9.140625" style="408"/>
    <col min="1794" max="1794" width="11.140625" style="408" customWidth="1"/>
    <col min="1795" max="1795" width="53" style="408" customWidth="1"/>
    <col min="1796" max="1796" width="11.42578125" style="408" bestFit="1" customWidth="1"/>
    <col min="1797" max="1797" width="11" style="408" customWidth="1"/>
    <col min="1798" max="1798" width="10.5703125" style="408" customWidth="1"/>
    <col min="1799" max="1799" width="9.140625" style="408"/>
    <col min="1800" max="1800" width="11.5703125" style="408" customWidth="1"/>
    <col min="1801" max="1801" width="11.140625" style="408" customWidth="1"/>
    <col min="1802" max="1802" width="9.140625" style="408"/>
    <col min="1803" max="1803" width="11.42578125" style="408" customWidth="1"/>
    <col min="1804" max="1807" width="12.140625" style="408" customWidth="1"/>
    <col min="1808" max="1808" width="9.140625" style="408"/>
    <col min="1809" max="1809" width="11.140625" style="408" customWidth="1"/>
    <col min="1810" max="1810" width="11.42578125" style="408" customWidth="1"/>
    <col min="1811" max="1811" width="9.140625" style="408"/>
    <col min="1812" max="1812" width="11.140625" style="408" customWidth="1"/>
    <col min="1813" max="1813" width="11.42578125" style="408" customWidth="1"/>
    <col min="1814" max="1814" width="9.140625" style="408"/>
    <col min="1815" max="1815" width="11.140625" style="408" customWidth="1"/>
    <col min="1816" max="1816" width="11.42578125" style="408" customWidth="1"/>
    <col min="1817" max="2049" width="9.140625" style="408"/>
    <col min="2050" max="2050" width="11.140625" style="408" customWidth="1"/>
    <col min="2051" max="2051" width="53" style="408" customWidth="1"/>
    <col min="2052" max="2052" width="11.42578125" style="408" bestFit="1" customWidth="1"/>
    <col min="2053" max="2053" width="11" style="408" customWidth="1"/>
    <col min="2054" max="2054" width="10.5703125" style="408" customWidth="1"/>
    <col min="2055" max="2055" width="9.140625" style="408"/>
    <col min="2056" max="2056" width="11.5703125" style="408" customWidth="1"/>
    <col min="2057" max="2057" width="11.140625" style="408" customWidth="1"/>
    <col min="2058" max="2058" width="9.140625" style="408"/>
    <col min="2059" max="2059" width="11.42578125" style="408" customWidth="1"/>
    <col min="2060" max="2063" width="12.140625" style="408" customWidth="1"/>
    <col min="2064" max="2064" width="9.140625" style="408"/>
    <col min="2065" max="2065" width="11.140625" style="408" customWidth="1"/>
    <col min="2066" max="2066" width="11.42578125" style="408" customWidth="1"/>
    <col min="2067" max="2067" width="9.140625" style="408"/>
    <col min="2068" max="2068" width="11.140625" style="408" customWidth="1"/>
    <col min="2069" max="2069" width="11.42578125" style="408" customWidth="1"/>
    <col min="2070" max="2070" width="9.140625" style="408"/>
    <col min="2071" max="2071" width="11.140625" style="408" customWidth="1"/>
    <col min="2072" max="2072" width="11.42578125" style="408" customWidth="1"/>
    <col min="2073" max="2305" width="9.140625" style="408"/>
    <col min="2306" max="2306" width="11.140625" style="408" customWidth="1"/>
    <col min="2307" max="2307" width="53" style="408" customWidth="1"/>
    <col min="2308" max="2308" width="11.42578125" style="408" bestFit="1" customWidth="1"/>
    <col min="2309" max="2309" width="11" style="408" customWidth="1"/>
    <col min="2310" max="2310" width="10.5703125" style="408" customWidth="1"/>
    <col min="2311" max="2311" width="9.140625" style="408"/>
    <col min="2312" max="2312" width="11.5703125" style="408" customWidth="1"/>
    <col min="2313" max="2313" width="11.140625" style="408" customWidth="1"/>
    <col min="2314" max="2314" width="9.140625" style="408"/>
    <col min="2315" max="2315" width="11.42578125" style="408" customWidth="1"/>
    <col min="2316" max="2319" width="12.140625" style="408" customWidth="1"/>
    <col min="2320" max="2320" width="9.140625" style="408"/>
    <col min="2321" max="2321" width="11.140625" style="408" customWidth="1"/>
    <col min="2322" max="2322" width="11.42578125" style="408" customWidth="1"/>
    <col min="2323" max="2323" width="9.140625" style="408"/>
    <col min="2324" max="2324" width="11.140625" style="408" customWidth="1"/>
    <col min="2325" max="2325" width="11.42578125" style="408" customWidth="1"/>
    <col min="2326" max="2326" width="9.140625" style="408"/>
    <col min="2327" max="2327" width="11.140625" style="408" customWidth="1"/>
    <col min="2328" max="2328" width="11.42578125" style="408" customWidth="1"/>
    <col min="2329" max="2561" width="9.140625" style="408"/>
    <col min="2562" max="2562" width="11.140625" style="408" customWidth="1"/>
    <col min="2563" max="2563" width="53" style="408" customWidth="1"/>
    <col min="2564" max="2564" width="11.42578125" style="408" bestFit="1" customWidth="1"/>
    <col min="2565" max="2565" width="11" style="408" customWidth="1"/>
    <col min="2566" max="2566" width="10.5703125" style="408" customWidth="1"/>
    <col min="2567" max="2567" width="9.140625" style="408"/>
    <col min="2568" max="2568" width="11.5703125" style="408" customWidth="1"/>
    <col min="2569" max="2569" width="11.140625" style="408" customWidth="1"/>
    <col min="2570" max="2570" width="9.140625" style="408"/>
    <col min="2571" max="2571" width="11.42578125" style="408" customWidth="1"/>
    <col min="2572" max="2575" width="12.140625" style="408" customWidth="1"/>
    <col min="2576" max="2576" width="9.140625" style="408"/>
    <col min="2577" max="2577" width="11.140625" style="408" customWidth="1"/>
    <col min="2578" max="2578" width="11.42578125" style="408" customWidth="1"/>
    <col min="2579" max="2579" width="9.140625" style="408"/>
    <col min="2580" max="2580" width="11.140625" style="408" customWidth="1"/>
    <col min="2581" max="2581" width="11.42578125" style="408" customWidth="1"/>
    <col min="2582" max="2582" width="9.140625" style="408"/>
    <col min="2583" max="2583" width="11.140625" style="408" customWidth="1"/>
    <col min="2584" max="2584" width="11.42578125" style="408" customWidth="1"/>
    <col min="2585" max="2817" width="9.140625" style="408"/>
    <col min="2818" max="2818" width="11.140625" style="408" customWidth="1"/>
    <col min="2819" max="2819" width="53" style="408" customWidth="1"/>
    <col min="2820" max="2820" width="11.42578125" style="408" bestFit="1" customWidth="1"/>
    <col min="2821" max="2821" width="11" style="408" customWidth="1"/>
    <col min="2822" max="2822" width="10.5703125" style="408" customWidth="1"/>
    <col min="2823" max="2823" width="9.140625" style="408"/>
    <col min="2824" max="2824" width="11.5703125" style="408" customWidth="1"/>
    <col min="2825" max="2825" width="11.140625" style="408" customWidth="1"/>
    <col min="2826" max="2826" width="9.140625" style="408"/>
    <col min="2827" max="2827" width="11.42578125" style="408" customWidth="1"/>
    <col min="2828" max="2831" width="12.140625" style="408" customWidth="1"/>
    <col min="2832" max="2832" width="9.140625" style="408"/>
    <col min="2833" max="2833" width="11.140625" style="408" customWidth="1"/>
    <col min="2834" max="2834" width="11.42578125" style="408" customWidth="1"/>
    <col min="2835" max="2835" width="9.140625" style="408"/>
    <col min="2836" max="2836" width="11.140625" style="408" customWidth="1"/>
    <col min="2837" max="2837" width="11.42578125" style="408" customWidth="1"/>
    <col min="2838" max="2838" width="9.140625" style="408"/>
    <col min="2839" max="2839" width="11.140625" style="408" customWidth="1"/>
    <col min="2840" max="2840" width="11.42578125" style="408" customWidth="1"/>
    <col min="2841" max="3073" width="9.140625" style="408"/>
    <col min="3074" max="3074" width="11.140625" style="408" customWidth="1"/>
    <col min="3075" max="3075" width="53" style="408" customWidth="1"/>
    <col min="3076" max="3076" width="11.42578125" style="408" bestFit="1" customWidth="1"/>
    <col min="3077" max="3077" width="11" style="408" customWidth="1"/>
    <col min="3078" max="3078" width="10.5703125" style="408" customWidth="1"/>
    <col min="3079" max="3079" width="9.140625" style="408"/>
    <col min="3080" max="3080" width="11.5703125" style="408" customWidth="1"/>
    <col min="3081" max="3081" width="11.140625" style="408" customWidth="1"/>
    <col min="3082" max="3082" width="9.140625" style="408"/>
    <col min="3083" max="3083" width="11.42578125" style="408" customWidth="1"/>
    <col min="3084" max="3087" width="12.140625" style="408" customWidth="1"/>
    <col min="3088" max="3088" width="9.140625" style="408"/>
    <col min="3089" max="3089" width="11.140625" style="408" customWidth="1"/>
    <col min="3090" max="3090" width="11.42578125" style="408" customWidth="1"/>
    <col min="3091" max="3091" width="9.140625" style="408"/>
    <col min="3092" max="3092" width="11.140625" style="408" customWidth="1"/>
    <col min="3093" max="3093" width="11.42578125" style="408" customWidth="1"/>
    <col min="3094" max="3094" width="9.140625" style="408"/>
    <col min="3095" max="3095" width="11.140625" style="408" customWidth="1"/>
    <col min="3096" max="3096" width="11.42578125" style="408" customWidth="1"/>
    <col min="3097" max="3329" width="9.140625" style="408"/>
    <col min="3330" max="3330" width="11.140625" style="408" customWidth="1"/>
    <col min="3331" max="3331" width="53" style="408" customWidth="1"/>
    <col min="3332" max="3332" width="11.42578125" style="408" bestFit="1" customWidth="1"/>
    <col min="3333" max="3333" width="11" style="408" customWidth="1"/>
    <col min="3334" max="3334" width="10.5703125" style="408" customWidth="1"/>
    <col min="3335" max="3335" width="9.140625" style="408"/>
    <col min="3336" max="3336" width="11.5703125" style="408" customWidth="1"/>
    <col min="3337" max="3337" width="11.140625" style="408" customWidth="1"/>
    <col min="3338" max="3338" width="9.140625" style="408"/>
    <col min="3339" max="3339" width="11.42578125" style="408" customWidth="1"/>
    <col min="3340" max="3343" width="12.140625" style="408" customWidth="1"/>
    <col min="3344" max="3344" width="9.140625" style="408"/>
    <col min="3345" max="3345" width="11.140625" style="408" customWidth="1"/>
    <col min="3346" max="3346" width="11.42578125" style="408" customWidth="1"/>
    <col min="3347" max="3347" width="9.140625" style="408"/>
    <col min="3348" max="3348" width="11.140625" style="408" customWidth="1"/>
    <col min="3349" max="3349" width="11.42578125" style="408" customWidth="1"/>
    <col min="3350" max="3350" width="9.140625" style="408"/>
    <col min="3351" max="3351" width="11.140625" style="408" customWidth="1"/>
    <col min="3352" max="3352" width="11.42578125" style="408" customWidth="1"/>
    <col min="3353" max="3585" width="9.140625" style="408"/>
    <col min="3586" max="3586" width="11.140625" style="408" customWidth="1"/>
    <col min="3587" max="3587" width="53" style="408" customWidth="1"/>
    <col min="3588" max="3588" width="11.42578125" style="408" bestFit="1" customWidth="1"/>
    <col min="3589" max="3589" width="11" style="408" customWidth="1"/>
    <col min="3590" max="3590" width="10.5703125" style="408" customWidth="1"/>
    <col min="3591" max="3591" width="9.140625" style="408"/>
    <col min="3592" max="3592" width="11.5703125" style="408" customWidth="1"/>
    <col min="3593" max="3593" width="11.140625" style="408" customWidth="1"/>
    <col min="3594" max="3594" width="9.140625" style="408"/>
    <col min="3595" max="3595" width="11.42578125" style="408" customWidth="1"/>
    <col min="3596" max="3599" width="12.140625" style="408" customWidth="1"/>
    <col min="3600" max="3600" width="9.140625" style="408"/>
    <col min="3601" max="3601" width="11.140625" style="408" customWidth="1"/>
    <col min="3602" max="3602" width="11.42578125" style="408" customWidth="1"/>
    <col min="3603" max="3603" width="9.140625" style="408"/>
    <col min="3604" max="3604" width="11.140625" style="408" customWidth="1"/>
    <col min="3605" max="3605" width="11.42578125" style="408" customWidth="1"/>
    <col min="3606" max="3606" width="9.140625" style="408"/>
    <col min="3607" max="3607" width="11.140625" style="408" customWidth="1"/>
    <col min="3608" max="3608" width="11.42578125" style="408" customWidth="1"/>
    <col min="3609" max="3841" width="9.140625" style="408"/>
    <col min="3842" max="3842" width="11.140625" style="408" customWidth="1"/>
    <col min="3843" max="3843" width="53" style="408" customWidth="1"/>
    <col min="3844" max="3844" width="11.42578125" style="408" bestFit="1" customWidth="1"/>
    <col min="3845" max="3845" width="11" style="408" customWidth="1"/>
    <col min="3846" max="3846" width="10.5703125" style="408" customWidth="1"/>
    <col min="3847" max="3847" width="9.140625" style="408"/>
    <col min="3848" max="3848" width="11.5703125" style="408" customWidth="1"/>
    <col min="3849" max="3849" width="11.140625" style="408" customWidth="1"/>
    <col min="3850" max="3850" width="9.140625" style="408"/>
    <col min="3851" max="3851" width="11.42578125" style="408" customWidth="1"/>
    <col min="3852" max="3855" width="12.140625" style="408" customWidth="1"/>
    <col min="3856" max="3856" width="9.140625" style="408"/>
    <col min="3857" max="3857" width="11.140625" style="408" customWidth="1"/>
    <col min="3858" max="3858" width="11.42578125" style="408" customWidth="1"/>
    <col min="3859" max="3859" width="9.140625" style="408"/>
    <col min="3860" max="3860" width="11.140625" style="408" customWidth="1"/>
    <col min="3861" max="3861" width="11.42578125" style="408" customWidth="1"/>
    <col min="3862" max="3862" width="9.140625" style="408"/>
    <col min="3863" max="3863" width="11.140625" style="408" customWidth="1"/>
    <col min="3864" max="3864" width="11.42578125" style="408" customWidth="1"/>
    <col min="3865" max="4097" width="9.140625" style="408"/>
    <col min="4098" max="4098" width="11.140625" style="408" customWidth="1"/>
    <col min="4099" max="4099" width="53" style="408" customWidth="1"/>
    <col min="4100" max="4100" width="11.42578125" style="408" bestFit="1" customWidth="1"/>
    <col min="4101" max="4101" width="11" style="408" customWidth="1"/>
    <col min="4102" max="4102" width="10.5703125" style="408" customWidth="1"/>
    <col min="4103" max="4103" width="9.140625" style="408"/>
    <col min="4104" max="4104" width="11.5703125" style="408" customWidth="1"/>
    <col min="4105" max="4105" width="11.140625" style="408" customWidth="1"/>
    <col min="4106" max="4106" width="9.140625" style="408"/>
    <col min="4107" max="4107" width="11.42578125" style="408" customWidth="1"/>
    <col min="4108" max="4111" width="12.140625" style="408" customWidth="1"/>
    <col min="4112" max="4112" width="9.140625" style="408"/>
    <col min="4113" max="4113" width="11.140625" style="408" customWidth="1"/>
    <col min="4114" max="4114" width="11.42578125" style="408" customWidth="1"/>
    <col min="4115" max="4115" width="9.140625" style="408"/>
    <col min="4116" max="4116" width="11.140625" style="408" customWidth="1"/>
    <col min="4117" max="4117" width="11.42578125" style="408" customWidth="1"/>
    <col min="4118" max="4118" width="9.140625" style="408"/>
    <col min="4119" max="4119" width="11.140625" style="408" customWidth="1"/>
    <col min="4120" max="4120" width="11.42578125" style="408" customWidth="1"/>
    <col min="4121" max="4353" width="9.140625" style="408"/>
    <col min="4354" max="4354" width="11.140625" style="408" customWidth="1"/>
    <col min="4355" max="4355" width="53" style="408" customWidth="1"/>
    <col min="4356" max="4356" width="11.42578125" style="408" bestFit="1" customWidth="1"/>
    <col min="4357" max="4357" width="11" style="408" customWidth="1"/>
    <col min="4358" max="4358" width="10.5703125" style="408" customWidth="1"/>
    <col min="4359" max="4359" width="9.140625" style="408"/>
    <col min="4360" max="4360" width="11.5703125" style="408" customWidth="1"/>
    <col min="4361" max="4361" width="11.140625" style="408" customWidth="1"/>
    <col min="4362" max="4362" width="9.140625" style="408"/>
    <col min="4363" max="4363" width="11.42578125" style="408" customWidth="1"/>
    <col min="4364" max="4367" width="12.140625" style="408" customWidth="1"/>
    <col min="4368" max="4368" width="9.140625" style="408"/>
    <col min="4369" max="4369" width="11.140625" style="408" customWidth="1"/>
    <col min="4370" max="4370" width="11.42578125" style="408" customWidth="1"/>
    <col min="4371" max="4371" width="9.140625" style="408"/>
    <col min="4372" max="4372" width="11.140625" style="408" customWidth="1"/>
    <col min="4373" max="4373" width="11.42578125" style="408" customWidth="1"/>
    <col min="4374" max="4374" width="9.140625" style="408"/>
    <col min="4375" max="4375" width="11.140625" style="408" customWidth="1"/>
    <col min="4376" max="4376" width="11.42578125" style="408" customWidth="1"/>
    <col min="4377" max="4609" width="9.140625" style="408"/>
    <col min="4610" max="4610" width="11.140625" style="408" customWidth="1"/>
    <col min="4611" max="4611" width="53" style="408" customWidth="1"/>
    <col min="4612" max="4612" width="11.42578125" style="408" bestFit="1" customWidth="1"/>
    <col min="4613" max="4613" width="11" style="408" customWidth="1"/>
    <col min="4614" max="4614" width="10.5703125" style="408" customWidth="1"/>
    <col min="4615" max="4615" width="9.140625" style="408"/>
    <col min="4616" max="4616" width="11.5703125" style="408" customWidth="1"/>
    <col min="4617" max="4617" width="11.140625" style="408" customWidth="1"/>
    <col min="4618" max="4618" width="9.140625" style="408"/>
    <col min="4619" max="4619" width="11.42578125" style="408" customWidth="1"/>
    <col min="4620" max="4623" width="12.140625" style="408" customWidth="1"/>
    <col min="4624" max="4624" width="9.140625" style="408"/>
    <col min="4625" max="4625" width="11.140625" style="408" customWidth="1"/>
    <col min="4626" max="4626" width="11.42578125" style="408" customWidth="1"/>
    <col min="4627" max="4627" width="9.140625" style="408"/>
    <col min="4628" max="4628" width="11.140625" style="408" customWidth="1"/>
    <col min="4629" max="4629" width="11.42578125" style="408" customWidth="1"/>
    <col min="4630" max="4630" width="9.140625" style="408"/>
    <col min="4631" max="4631" width="11.140625" style="408" customWidth="1"/>
    <col min="4632" max="4632" width="11.42578125" style="408" customWidth="1"/>
    <col min="4633" max="4865" width="9.140625" style="408"/>
    <col min="4866" max="4866" width="11.140625" style="408" customWidth="1"/>
    <col min="4867" max="4867" width="53" style="408" customWidth="1"/>
    <col min="4868" max="4868" width="11.42578125" style="408" bestFit="1" customWidth="1"/>
    <col min="4869" max="4869" width="11" style="408" customWidth="1"/>
    <col min="4870" max="4870" width="10.5703125" style="408" customWidth="1"/>
    <col min="4871" max="4871" width="9.140625" style="408"/>
    <col min="4872" max="4872" width="11.5703125" style="408" customWidth="1"/>
    <col min="4873" max="4873" width="11.140625" style="408" customWidth="1"/>
    <col min="4874" max="4874" width="9.140625" style="408"/>
    <col min="4875" max="4875" width="11.42578125" style="408" customWidth="1"/>
    <col min="4876" max="4879" width="12.140625" style="408" customWidth="1"/>
    <col min="4880" max="4880" width="9.140625" style="408"/>
    <col min="4881" max="4881" width="11.140625" style="408" customWidth="1"/>
    <col min="4882" max="4882" width="11.42578125" style="408" customWidth="1"/>
    <col min="4883" max="4883" width="9.140625" style="408"/>
    <col min="4884" max="4884" width="11.140625" style="408" customWidth="1"/>
    <col min="4885" max="4885" width="11.42578125" style="408" customWidth="1"/>
    <col min="4886" max="4886" width="9.140625" style="408"/>
    <col min="4887" max="4887" width="11.140625" style="408" customWidth="1"/>
    <col min="4888" max="4888" width="11.42578125" style="408" customWidth="1"/>
    <col min="4889" max="5121" width="9.140625" style="408"/>
    <col min="5122" max="5122" width="11.140625" style="408" customWidth="1"/>
    <col min="5123" max="5123" width="53" style="408" customWidth="1"/>
    <col min="5124" max="5124" width="11.42578125" style="408" bestFit="1" customWidth="1"/>
    <col min="5125" max="5125" width="11" style="408" customWidth="1"/>
    <col min="5126" max="5126" width="10.5703125" style="408" customWidth="1"/>
    <col min="5127" max="5127" width="9.140625" style="408"/>
    <col min="5128" max="5128" width="11.5703125" style="408" customWidth="1"/>
    <col min="5129" max="5129" width="11.140625" style="408" customWidth="1"/>
    <col min="5130" max="5130" width="9.140625" style="408"/>
    <col min="5131" max="5131" width="11.42578125" style="408" customWidth="1"/>
    <col min="5132" max="5135" width="12.140625" style="408" customWidth="1"/>
    <col min="5136" max="5136" width="9.140625" style="408"/>
    <col min="5137" max="5137" width="11.140625" style="408" customWidth="1"/>
    <col min="5138" max="5138" width="11.42578125" style="408" customWidth="1"/>
    <col min="5139" max="5139" width="9.140625" style="408"/>
    <col min="5140" max="5140" width="11.140625" style="408" customWidth="1"/>
    <col min="5141" max="5141" width="11.42578125" style="408" customWidth="1"/>
    <col min="5142" max="5142" width="9.140625" style="408"/>
    <col min="5143" max="5143" width="11.140625" style="408" customWidth="1"/>
    <col min="5144" max="5144" width="11.42578125" style="408" customWidth="1"/>
    <col min="5145" max="5377" width="9.140625" style="408"/>
    <col min="5378" max="5378" width="11.140625" style="408" customWidth="1"/>
    <col min="5379" max="5379" width="53" style="408" customWidth="1"/>
    <col min="5380" max="5380" width="11.42578125" style="408" bestFit="1" customWidth="1"/>
    <col min="5381" max="5381" width="11" style="408" customWidth="1"/>
    <col min="5382" max="5382" width="10.5703125" style="408" customWidth="1"/>
    <col min="5383" max="5383" width="9.140625" style="408"/>
    <col min="5384" max="5384" width="11.5703125" style="408" customWidth="1"/>
    <col min="5385" max="5385" width="11.140625" style="408" customWidth="1"/>
    <col min="5386" max="5386" width="9.140625" style="408"/>
    <col min="5387" max="5387" width="11.42578125" style="408" customWidth="1"/>
    <col min="5388" max="5391" width="12.140625" style="408" customWidth="1"/>
    <col min="5392" max="5392" width="9.140625" style="408"/>
    <col min="5393" max="5393" width="11.140625" style="408" customWidth="1"/>
    <col min="5394" max="5394" width="11.42578125" style="408" customWidth="1"/>
    <col min="5395" max="5395" width="9.140625" style="408"/>
    <col min="5396" max="5396" width="11.140625" style="408" customWidth="1"/>
    <col min="5397" max="5397" width="11.42578125" style="408" customWidth="1"/>
    <col min="5398" max="5398" width="9.140625" style="408"/>
    <col min="5399" max="5399" width="11.140625" style="408" customWidth="1"/>
    <col min="5400" max="5400" width="11.42578125" style="408" customWidth="1"/>
    <col min="5401" max="5633" width="9.140625" style="408"/>
    <col min="5634" max="5634" width="11.140625" style="408" customWidth="1"/>
    <col min="5635" max="5635" width="53" style="408" customWidth="1"/>
    <col min="5636" max="5636" width="11.42578125" style="408" bestFit="1" customWidth="1"/>
    <col min="5637" max="5637" width="11" style="408" customWidth="1"/>
    <col min="5638" max="5638" width="10.5703125" style="408" customWidth="1"/>
    <col min="5639" max="5639" width="9.140625" style="408"/>
    <col min="5640" max="5640" width="11.5703125" style="408" customWidth="1"/>
    <col min="5641" max="5641" width="11.140625" style="408" customWidth="1"/>
    <col min="5642" max="5642" width="9.140625" style="408"/>
    <col min="5643" max="5643" width="11.42578125" style="408" customWidth="1"/>
    <col min="5644" max="5647" width="12.140625" style="408" customWidth="1"/>
    <col min="5648" max="5648" width="9.140625" style="408"/>
    <col min="5649" max="5649" width="11.140625" style="408" customWidth="1"/>
    <col min="5650" max="5650" width="11.42578125" style="408" customWidth="1"/>
    <col min="5651" max="5651" width="9.140625" style="408"/>
    <col min="5652" max="5652" width="11.140625" style="408" customWidth="1"/>
    <col min="5653" max="5653" width="11.42578125" style="408" customWidth="1"/>
    <col min="5654" max="5654" width="9.140625" style="408"/>
    <col min="5655" max="5655" width="11.140625" style="408" customWidth="1"/>
    <col min="5656" max="5656" width="11.42578125" style="408" customWidth="1"/>
    <col min="5657" max="5889" width="9.140625" style="408"/>
    <col min="5890" max="5890" width="11.140625" style="408" customWidth="1"/>
    <col min="5891" max="5891" width="53" style="408" customWidth="1"/>
    <col min="5892" max="5892" width="11.42578125" style="408" bestFit="1" customWidth="1"/>
    <col min="5893" max="5893" width="11" style="408" customWidth="1"/>
    <col min="5894" max="5894" width="10.5703125" style="408" customWidth="1"/>
    <col min="5895" max="5895" width="9.140625" style="408"/>
    <col min="5896" max="5896" width="11.5703125" style="408" customWidth="1"/>
    <col min="5897" max="5897" width="11.140625" style="408" customWidth="1"/>
    <col min="5898" max="5898" width="9.140625" style="408"/>
    <col min="5899" max="5899" width="11.42578125" style="408" customWidth="1"/>
    <col min="5900" max="5903" width="12.140625" style="408" customWidth="1"/>
    <col min="5904" max="5904" width="9.140625" style="408"/>
    <col min="5905" max="5905" width="11.140625" style="408" customWidth="1"/>
    <col min="5906" max="5906" width="11.42578125" style="408" customWidth="1"/>
    <col min="5907" max="5907" width="9.140625" style="408"/>
    <col min="5908" max="5908" width="11.140625" style="408" customWidth="1"/>
    <col min="5909" max="5909" width="11.42578125" style="408" customWidth="1"/>
    <col min="5910" max="5910" width="9.140625" style="408"/>
    <col min="5911" max="5911" width="11.140625" style="408" customWidth="1"/>
    <col min="5912" max="5912" width="11.42578125" style="408" customWidth="1"/>
    <col min="5913" max="6145" width="9.140625" style="408"/>
    <col min="6146" max="6146" width="11.140625" style="408" customWidth="1"/>
    <col min="6147" max="6147" width="53" style="408" customWidth="1"/>
    <col min="6148" max="6148" width="11.42578125" style="408" bestFit="1" customWidth="1"/>
    <col min="6149" max="6149" width="11" style="408" customWidth="1"/>
    <col min="6150" max="6150" width="10.5703125" style="408" customWidth="1"/>
    <col min="6151" max="6151" width="9.140625" style="408"/>
    <col min="6152" max="6152" width="11.5703125" style="408" customWidth="1"/>
    <col min="6153" max="6153" width="11.140625" style="408" customWidth="1"/>
    <col min="6154" max="6154" width="9.140625" style="408"/>
    <col min="6155" max="6155" width="11.42578125" style="408" customWidth="1"/>
    <col min="6156" max="6159" width="12.140625" style="408" customWidth="1"/>
    <col min="6160" max="6160" width="9.140625" style="408"/>
    <col min="6161" max="6161" width="11.140625" style="408" customWidth="1"/>
    <col min="6162" max="6162" width="11.42578125" style="408" customWidth="1"/>
    <col min="6163" max="6163" width="9.140625" style="408"/>
    <col min="6164" max="6164" width="11.140625" style="408" customWidth="1"/>
    <col min="6165" max="6165" width="11.42578125" style="408" customWidth="1"/>
    <col min="6166" max="6166" width="9.140625" style="408"/>
    <col min="6167" max="6167" width="11.140625" style="408" customWidth="1"/>
    <col min="6168" max="6168" width="11.42578125" style="408" customWidth="1"/>
    <col min="6169" max="6401" width="9.140625" style="408"/>
    <col min="6402" max="6402" width="11.140625" style="408" customWidth="1"/>
    <col min="6403" max="6403" width="53" style="408" customWidth="1"/>
    <col min="6404" max="6404" width="11.42578125" style="408" bestFit="1" customWidth="1"/>
    <col min="6405" max="6405" width="11" style="408" customWidth="1"/>
    <col min="6406" max="6406" width="10.5703125" style="408" customWidth="1"/>
    <col min="6407" max="6407" width="9.140625" style="408"/>
    <col min="6408" max="6408" width="11.5703125" style="408" customWidth="1"/>
    <col min="6409" max="6409" width="11.140625" style="408" customWidth="1"/>
    <col min="6410" max="6410" width="9.140625" style="408"/>
    <col min="6411" max="6411" width="11.42578125" style="408" customWidth="1"/>
    <col min="6412" max="6415" width="12.140625" style="408" customWidth="1"/>
    <col min="6416" max="6416" width="9.140625" style="408"/>
    <col min="6417" max="6417" width="11.140625" style="408" customWidth="1"/>
    <col min="6418" max="6418" width="11.42578125" style="408" customWidth="1"/>
    <col min="6419" max="6419" width="9.140625" style="408"/>
    <col min="6420" max="6420" width="11.140625" style="408" customWidth="1"/>
    <col min="6421" max="6421" width="11.42578125" style="408" customWidth="1"/>
    <col min="6422" max="6422" width="9.140625" style="408"/>
    <col min="6423" max="6423" width="11.140625" style="408" customWidth="1"/>
    <col min="6424" max="6424" width="11.42578125" style="408" customWidth="1"/>
    <col min="6425" max="6657" width="9.140625" style="408"/>
    <col min="6658" max="6658" width="11.140625" style="408" customWidth="1"/>
    <col min="6659" max="6659" width="53" style="408" customWidth="1"/>
    <col min="6660" max="6660" width="11.42578125" style="408" bestFit="1" customWidth="1"/>
    <col min="6661" max="6661" width="11" style="408" customWidth="1"/>
    <col min="6662" max="6662" width="10.5703125" style="408" customWidth="1"/>
    <col min="6663" max="6663" width="9.140625" style="408"/>
    <col min="6664" max="6664" width="11.5703125" style="408" customWidth="1"/>
    <col min="6665" max="6665" width="11.140625" style="408" customWidth="1"/>
    <col min="6666" max="6666" width="9.140625" style="408"/>
    <col min="6667" max="6667" width="11.42578125" style="408" customWidth="1"/>
    <col min="6668" max="6671" width="12.140625" style="408" customWidth="1"/>
    <col min="6672" max="6672" width="9.140625" style="408"/>
    <col min="6673" max="6673" width="11.140625" style="408" customWidth="1"/>
    <col min="6674" max="6674" width="11.42578125" style="408" customWidth="1"/>
    <col min="6675" max="6675" width="9.140625" style="408"/>
    <col min="6676" max="6676" width="11.140625" style="408" customWidth="1"/>
    <col min="6677" max="6677" width="11.42578125" style="408" customWidth="1"/>
    <col min="6678" max="6678" width="9.140625" style="408"/>
    <col min="6679" max="6679" width="11.140625" style="408" customWidth="1"/>
    <col min="6680" max="6680" width="11.42578125" style="408" customWidth="1"/>
    <col min="6681" max="6913" width="9.140625" style="408"/>
    <col min="6914" max="6914" width="11.140625" style="408" customWidth="1"/>
    <col min="6915" max="6915" width="53" style="408" customWidth="1"/>
    <col min="6916" max="6916" width="11.42578125" style="408" bestFit="1" customWidth="1"/>
    <col min="6917" max="6917" width="11" style="408" customWidth="1"/>
    <col min="6918" max="6918" width="10.5703125" style="408" customWidth="1"/>
    <col min="6919" max="6919" width="9.140625" style="408"/>
    <col min="6920" max="6920" width="11.5703125" style="408" customWidth="1"/>
    <col min="6921" max="6921" width="11.140625" style="408" customWidth="1"/>
    <col min="6922" max="6922" width="9.140625" style="408"/>
    <col min="6923" max="6923" width="11.42578125" style="408" customWidth="1"/>
    <col min="6924" max="6927" width="12.140625" style="408" customWidth="1"/>
    <col min="6928" max="6928" width="9.140625" style="408"/>
    <col min="6929" max="6929" width="11.140625" style="408" customWidth="1"/>
    <col min="6930" max="6930" width="11.42578125" style="408" customWidth="1"/>
    <col min="6931" max="6931" width="9.140625" style="408"/>
    <col min="6932" max="6932" width="11.140625" style="408" customWidth="1"/>
    <col min="6933" max="6933" width="11.42578125" style="408" customWidth="1"/>
    <col min="6934" max="6934" width="9.140625" style="408"/>
    <col min="6935" max="6935" width="11.140625" style="408" customWidth="1"/>
    <col min="6936" max="6936" width="11.42578125" style="408" customWidth="1"/>
    <col min="6937" max="7169" width="9.140625" style="408"/>
    <col min="7170" max="7170" width="11.140625" style="408" customWidth="1"/>
    <col min="7171" max="7171" width="53" style="408" customWidth="1"/>
    <col min="7172" max="7172" width="11.42578125" style="408" bestFit="1" customWidth="1"/>
    <col min="7173" max="7173" width="11" style="408" customWidth="1"/>
    <col min="7174" max="7174" width="10.5703125" style="408" customWidth="1"/>
    <col min="7175" max="7175" width="9.140625" style="408"/>
    <col min="7176" max="7176" width="11.5703125" style="408" customWidth="1"/>
    <col min="7177" max="7177" width="11.140625" style="408" customWidth="1"/>
    <col min="7178" max="7178" width="9.140625" style="408"/>
    <col min="7179" max="7179" width="11.42578125" style="408" customWidth="1"/>
    <col min="7180" max="7183" width="12.140625" style="408" customWidth="1"/>
    <col min="7184" max="7184" width="9.140625" style="408"/>
    <col min="7185" max="7185" width="11.140625" style="408" customWidth="1"/>
    <col min="7186" max="7186" width="11.42578125" style="408" customWidth="1"/>
    <col min="7187" max="7187" width="9.140625" style="408"/>
    <col min="7188" max="7188" width="11.140625" style="408" customWidth="1"/>
    <col min="7189" max="7189" width="11.42578125" style="408" customWidth="1"/>
    <col min="7190" max="7190" width="9.140625" style="408"/>
    <col min="7191" max="7191" width="11.140625" style="408" customWidth="1"/>
    <col min="7192" max="7192" width="11.42578125" style="408" customWidth="1"/>
    <col min="7193" max="7425" width="9.140625" style="408"/>
    <col min="7426" max="7426" width="11.140625" style="408" customWidth="1"/>
    <col min="7427" max="7427" width="53" style="408" customWidth="1"/>
    <col min="7428" max="7428" width="11.42578125" style="408" bestFit="1" customWidth="1"/>
    <col min="7429" max="7429" width="11" style="408" customWidth="1"/>
    <col min="7430" max="7430" width="10.5703125" style="408" customWidth="1"/>
    <col min="7431" max="7431" width="9.140625" style="408"/>
    <col min="7432" max="7432" width="11.5703125" style="408" customWidth="1"/>
    <col min="7433" max="7433" width="11.140625" style="408" customWidth="1"/>
    <col min="7434" max="7434" width="9.140625" style="408"/>
    <col min="7435" max="7435" width="11.42578125" style="408" customWidth="1"/>
    <col min="7436" max="7439" width="12.140625" style="408" customWidth="1"/>
    <col min="7440" max="7440" width="9.140625" style="408"/>
    <col min="7441" max="7441" width="11.140625" style="408" customWidth="1"/>
    <col min="7442" max="7442" width="11.42578125" style="408" customWidth="1"/>
    <col min="7443" max="7443" width="9.140625" style="408"/>
    <col min="7444" max="7444" width="11.140625" style="408" customWidth="1"/>
    <col min="7445" max="7445" width="11.42578125" style="408" customWidth="1"/>
    <col min="7446" max="7446" width="9.140625" style="408"/>
    <col min="7447" max="7447" width="11.140625" style="408" customWidth="1"/>
    <col min="7448" max="7448" width="11.42578125" style="408" customWidth="1"/>
    <col min="7449" max="7681" width="9.140625" style="408"/>
    <col min="7682" max="7682" width="11.140625" style="408" customWidth="1"/>
    <col min="7683" max="7683" width="53" style="408" customWidth="1"/>
    <col min="7684" max="7684" width="11.42578125" style="408" bestFit="1" customWidth="1"/>
    <col min="7685" max="7685" width="11" style="408" customWidth="1"/>
    <col min="7686" max="7686" width="10.5703125" style="408" customWidth="1"/>
    <col min="7687" max="7687" width="9.140625" style="408"/>
    <col min="7688" max="7688" width="11.5703125" style="408" customWidth="1"/>
    <col min="7689" max="7689" width="11.140625" style="408" customWidth="1"/>
    <col min="7690" max="7690" width="9.140625" style="408"/>
    <col min="7691" max="7691" width="11.42578125" style="408" customWidth="1"/>
    <col min="7692" max="7695" width="12.140625" style="408" customWidth="1"/>
    <col min="7696" max="7696" width="9.140625" style="408"/>
    <col min="7697" max="7697" width="11.140625" style="408" customWidth="1"/>
    <col min="7698" max="7698" width="11.42578125" style="408" customWidth="1"/>
    <col min="7699" max="7699" width="9.140625" style="408"/>
    <col min="7700" max="7700" width="11.140625" style="408" customWidth="1"/>
    <col min="7701" max="7701" width="11.42578125" style="408" customWidth="1"/>
    <col min="7702" max="7702" width="9.140625" style="408"/>
    <col min="7703" max="7703" width="11.140625" style="408" customWidth="1"/>
    <col min="7704" max="7704" width="11.42578125" style="408" customWidth="1"/>
    <col min="7705" max="7937" width="9.140625" style="408"/>
    <col min="7938" max="7938" width="11.140625" style="408" customWidth="1"/>
    <col min="7939" max="7939" width="53" style="408" customWidth="1"/>
    <col min="7940" max="7940" width="11.42578125" style="408" bestFit="1" customWidth="1"/>
    <col min="7941" max="7941" width="11" style="408" customWidth="1"/>
    <col min="7942" max="7942" width="10.5703125" style="408" customWidth="1"/>
    <col min="7943" max="7943" width="9.140625" style="408"/>
    <col min="7944" max="7944" width="11.5703125" style="408" customWidth="1"/>
    <col min="7945" max="7945" width="11.140625" style="408" customWidth="1"/>
    <col min="7946" max="7946" width="9.140625" style="408"/>
    <col min="7947" max="7947" width="11.42578125" style="408" customWidth="1"/>
    <col min="7948" max="7951" width="12.140625" style="408" customWidth="1"/>
    <col min="7952" max="7952" width="9.140625" style="408"/>
    <col min="7953" max="7953" width="11.140625" style="408" customWidth="1"/>
    <col min="7954" max="7954" width="11.42578125" style="408" customWidth="1"/>
    <col min="7955" max="7955" width="9.140625" style="408"/>
    <col min="7956" max="7956" width="11.140625" style="408" customWidth="1"/>
    <col min="7957" max="7957" width="11.42578125" style="408" customWidth="1"/>
    <col min="7958" max="7958" width="9.140625" style="408"/>
    <col min="7959" max="7959" width="11.140625" style="408" customWidth="1"/>
    <col min="7960" max="7960" width="11.42578125" style="408" customWidth="1"/>
    <col min="7961" max="8193" width="9.140625" style="408"/>
    <col min="8194" max="8194" width="11.140625" style="408" customWidth="1"/>
    <col min="8195" max="8195" width="53" style="408" customWidth="1"/>
    <col min="8196" max="8196" width="11.42578125" style="408" bestFit="1" customWidth="1"/>
    <col min="8197" max="8197" width="11" style="408" customWidth="1"/>
    <col min="8198" max="8198" width="10.5703125" style="408" customWidth="1"/>
    <col min="8199" max="8199" width="9.140625" style="408"/>
    <col min="8200" max="8200" width="11.5703125" style="408" customWidth="1"/>
    <col min="8201" max="8201" width="11.140625" style="408" customWidth="1"/>
    <col min="8202" max="8202" width="9.140625" style="408"/>
    <col min="8203" max="8203" width="11.42578125" style="408" customWidth="1"/>
    <col min="8204" max="8207" width="12.140625" style="408" customWidth="1"/>
    <col min="8208" max="8208" width="9.140625" style="408"/>
    <col min="8209" max="8209" width="11.140625" style="408" customWidth="1"/>
    <col min="8210" max="8210" width="11.42578125" style="408" customWidth="1"/>
    <col min="8211" max="8211" width="9.140625" style="408"/>
    <col min="8212" max="8212" width="11.140625" style="408" customWidth="1"/>
    <col min="8213" max="8213" width="11.42578125" style="408" customWidth="1"/>
    <col min="8214" max="8214" width="9.140625" style="408"/>
    <col min="8215" max="8215" width="11.140625" style="408" customWidth="1"/>
    <col min="8216" max="8216" width="11.42578125" style="408" customWidth="1"/>
    <col min="8217" max="8449" width="9.140625" style="408"/>
    <col min="8450" max="8450" width="11.140625" style="408" customWidth="1"/>
    <col min="8451" max="8451" width="53" style="408" customWidth="1"/>
    <col min="8452" max="8452" width="11.42578125" style="408" bestFit="1" customWidth="1"/>
    <col min="8453" max="8453" width="11" style="408" customWidth="1"/>
    <col min="8454" max="8454" width="10.5703125" style="408" customWidth="1"/>
    <col min="8455" max="8455" width="9.140625" style="408"/>
    <col min="8456" max="8456" width="11.5703125" style="408" customWidth="1"/>
    <col min="8457" max="8457" width="11.140625" style="408" customWidth="1"/>
    <col min="8458" max="8458" width="9.140625" style="408"/>
    <col min="8459" max="8459" width="11.42578125" style="408" customWidth="1"/>
    <col min="8460" max="8463" width="12.140625" style="408" customWidth="1"/>
    <col min="8464" max="8464" width="9.140625" style="408"/>
    <col min="8465" max="8465" width="11.140625" style="408" customWidth="1"/>
    <col min="8466" max="8466" width="11.42578125" style="408" customWidth="1"/>
    <col min="8467" max="8467" width="9.140625" style="408"/>
    <col min="8468" max="8468" width="11.140625" style="408" customWidth="1"/>
    <col min="8469" max="8469" width="11.42578125" style="408" customWidth="1"/>
    <col min="8470" max="8470" width="9.140625" style="408"/>
    <col min="8471" max="8471" width="11.140625" style="408" customWidth="1"/>
    <col min="8472" max="8472" width="11.42578125" style="408" customWidth="1"/>
    <col min="8473" max="8705" width="9.140625" style="408"/>
    <col min="8706" max="8706" width="11.140625" style="408" customWidth="1"/>
    <col min="8707" max="8707" width="53" style="408" customWidth="1"/>
    <col min="8708" max="8708" width="11.42578125" style="408" bestFit="1" customWidth="1"/>
    <col min="8709" max="8709" width="11" style="408" customWidth="1"/>
    <col min="8710" max="8710" width="10.5703125" style="408" customWidth="1"/>
    <col min="8711" max="8711" width="9.140625" style="408"/>
    <col min="8712" max="8712" width="11.5703125" style="408" customWidth="1"/>
    <col min="8713" max="8713" width="11.140625" style="408" customWidth="1"/>
    <col min="8714" max="8714" width="9.140625" style="408"/>
    <col min="8715" max="8715" width="11.42578125" style="408" customWidth="1"/>
    <col min="8716" max="8719" width="12.140625" style="408" customWidth="1"/>
    <col min="8720" max="8720" width="9.140625" style="408"/>
    <col min="8721" max="8721" width="11.140625" style="408" customWidth="1"/>
    <col min="8722" max="8722" width="11.42578125" style="408" customWidth="1"/>
    <col min="8723" max="8723" width="9.140625" style="408"/>
    <col min="8724" max="8724" width="11.140625" style="408" customWidth="1"/>
    <col min="8725" max="8725" width="11.42578125" style="408" customWidth="1"/>
    <col min="8726" max="8726" width="9.140625" style="408"/>
    <col min="8727" max="8727" width="11.140625" style="408" customWidth="1"/>
    <col min="8728" max="8728" width="11.42578125" style="408" customWidth="1"/>
    <col min="8729" max="8961" width="9.140625" style="408"/>
    <col min="8962" max="8962" width="11.140625" style="408" customWidth="1"/>
    <col min="8963" max="8963" width="53" style="408" customWidth="1"/>
    <col min="8964" max="8964" width="11.42578125" style="408" bestFit="1" customWidth="1"/>
    <col min="8965" max="8965" width="11" style="408" customWidth="1"/>
    <col min="8966" max="8966" width="10.5703125" style="408" customWidth="1"/>
    <col min="8967" max="8967" width="9.140625" style="408"/>
    <col min="8968" max="8968" width="11.5703125" style="408" customWidth="1"/>
    <col min="8969" max="8969" width="11.140625" style="408" customWidth="1"/>
    <col min="8970" max="8970" width="9.140625" style="408"/>
    <col min="8971" max="8971" width="11.42578125" style="408" customWidth="1"/>
    <col min="8972" max="8975" width="12.140625" style="408" customWidth="1"/>
    <col min="8976" max="8976" width="9.140625" style="408"/>
    <col min="8977" max="8977" width="11.140625" style="408" customWidth="1"/>
    <col min="8978" max="8978" width="11.42578125" style="408" customWidth="1"/>
    <col min="8979" max="8979" width="9.140625" style="408"/>
    <col min="8980" max="8980" width="11.140625" style="408" customWidth="1"/>
    <col min="8981" max="8981" width="11.42578125" style="408" customWidth="1"/>
    <col min="8982" max="8982" width="9.140625" style="408"/>
    <col min="8983" max="8983" width="11.140625" style="408" customWidth="1"/>
    <col min="8984" max="8984" width="11.42578125" style="408" customWidth="1"/>
    <col min="8985" max="9217" width="9.140625" style="408"/>
    <col min="9218" max="9218" width="11.140625" style="408" customWidth="1"/>
    <col min="9219" max="9219" width="53" style="408" customWidth="1"/>
    <col min="9220" max="9220" width="11.42578125" style="408" bestFit="1" customWidth="1"/>
    <col min="9221" max="9221" width="11" style="408" customWidth="1"/>
    <col min="9222" max="9222" width="10.5703125" style="408" customWidth="1"/>
    <col min="9223" max="9223" width="9.140625" style="408"/>
    <col min="9224" max="9224" width="11.5703125" style="408" customWidth="1"/>
    <col min="9225" max="9225" width="11.140625" style="408" customWidth="1"/>
    <col min="9226" max="9226" width="9.140625" style="408"/>
    <col min="9227" max="9227" width="11.42578125" style="408" customWidth="1"/>
    <col min="9228" max="9231" width="12.140625" style="408" customWidth="1"/>
    <col min="9232" max="9232" width="9.140625" style="408"/>
    <col min="9233" max="9233" width="11.140625" style="408" customWidth="1"/>
    <col min="9234" max="9234" width="11.42578125" style="408" customWidth="1"/>
    <col min="9235" max="9235" width="9.140625" style="408"/>
    <col min="9236" max="9236" width="11.140625" style="408" customWidth="1"/>
    <col min="9237" max="9237" width="11.42578125" style="408" customWidth="1"/>
    <col min="9238" max="9238" width="9.140625" style="408"/>
    <col min="9239" max="9239" width="11.140625" style="408" customWidth="1"/>
    <col min="9240" max="9240" width="11.42578125" style="408" customWidth="1"/>
    <col min="9241" max="9473" width="9.140625" style="408"/>
    <col min="9474" max="9474" width="11.140625" style="408" customWidth="1"/>
    <col min="9475" max="9475" width="53" style="408" customWidth="1"/>
    <col min="9476" max="9476" width="11.42578125" style="408" bestFit="1" customWidth="1"/>
    <col min="9477" max="9477" width="11" style="408" customWidth="1"/>
    <col min="9478" max="9478" width="10.5703125" style="408" customWidth="1"/>
    <col min="9479" max="9479" width="9.140625" style="408"/>
    <col min="9480" max="9480" width="11.5703125" style="408" customWidth="1"/>
    <col min="9481" max="9481" width="11.140625" style="408" customWidth="1"/>
    <col min="9482" max="9482" width="9.140625" style="408"/>
    <col min="9483" max="9483" width="11.42578125" style="408" customWidth="1"/>
    <col min="9484" max="9487" width="12.140625" style="408" customWidth="1"/>
    <col min="9488" max="9488" width="9.140625" style="408"/>
    <col min="9489" max="9489" width="11.140625" style="408" customWidth="1"/>
    <col min="9490" max="9490" width="11.42578125" style="408" customWidth="1"/>
    <col min="9491" max="9491" width="9.140625" style="408"/>
    <col min="9492" max="9492" width="11.140625" style="408" customWidth="1"/>
    <col min="9493" max="9493" width="11.42578125" style="408" customWidth="1"/>
    <col min="9494" max="9494" width="9.140625" style="408"/>
    <col min="9495" max="9495" width="11.140625" style="408" customWidth="1"/>
    <col min="9496" max="9496" width="11.42578125" style="408" customWidth="1"/>
    <col min="9497" max="9729" width="9.140625" style="408"/>
    <col min="9730" max="9730" width="11.140625" style="408" customWidth="1"/>
    <col min="9731" max="9731" width="53" style="408" customWidth="1"/>
    <col min="9732" max="9732" width="11.42578125" style="408" bestFit="1" customWidth="1"/>
    <col min="9733" max="9733" width="11" style="408" customWidth="1"/>
    <col min="9734" max="9734" width="10.5703125" style="408" customWidth="1"/>
    <col min="9735" max="9735" width="9.140625" style="408"/>
    <col min="9736" max="9736" width="11.5703125" style="408" customWidth="1"/>
    <col min="9737" max="9737" width="11.140625" style="408" customWidth="1"/>
    <col min="9738" max="9738" width="9.140625" style="408"/>
    <col min="9739" max="9739" width="11.42578125" style="408" customWidth="1"/>
    <col min="9740" max="9743" width="12.140625" style="408" customWidth="1"/>
    <col min="9744" max="9744" width="9.140625" style="408"/>
    <col min="9745" max="9745" width="11.140625" style="408" customWidth="1"/>
    <col min="9746" max="9746" width="11.42578125" style="408" customWidth="1"/>
    <col min="9747" max="9747" width="9.140625" style="408"/>
    <col min="9748" max="9748" width="11.140625" style="408" customWidth="1"/>
    <col min="9749" max="9749" width="11.42578125" style="408" customWidth="1"/>
    <col min="9750" max="9750" width="9.140625" style="408"/>
    <col min="9751" max="9751" width="11.140625" style="408" customWidth="1"/>
    <col min="9752" max="9752" width="11.42578125" style="408" customWidth="1"/>
    <col min="9753" max="9985" width="9.140625" style="408"/>
    <col min="9986" max="9986" width="11.140625" style="408" customWidth="1"/>
    <col min="9987" max="9987" width="53" style="408" customWidth="1"/>
    <col min="9988" max="9988" width="11.42578125" style="408" bestFit="1" customWidth="1"/>
    <col min="9989" max="9989" width="11" style="408" customWidth="1"/>
    <col min="9990" max="9990" width="10.5703125" style="408" customWidth="1"/>
    <col min="9991" max="9991" width="9.140625" style="408"/>
    <col min="9992" max="9992" width="11.5703125" style="408" customWidth="1"/>
    <col min="9993" max="9993" width="11.140625" style="408" customWidth="1"/>
    <col min="9994" max="9994" width="9.140625" style="408"/>
    <col min="9995" max="9995" width="11.42578125" style="408" customWidth="1"/>
    <col min="9996" max="9999" width="12.140625" style="408" customWidth="1"/>
    <col min="10000" max="10000" width="9.140625" style="408"/>
    <col min="10001" max="10001" width="11.140625" style="408" customWidth="1"/>
    <col min="10002" max="10002" width="11.42578125" style="408" customWidth="1"/>
    <col min="10003" max="10003" width="9.140625" style="408"/>
    <col min="10004" max="10004" width="11.140625" style="408" customWidth="1"/>
    <col min="10005" max="10005" width="11.42578125" style="408" customWidth="1"/>
    <col min="10006" max="10006" width="9.140625" style="408"/>
    <col min="10007" max="10007" width="11.140625" style="408" customWidth="1"/>
    <col min="10008" max="10008" width="11.42578125" style="408" customWidth="1"/>
    <col min="10009" max="10241" width="9.140625" style="408"/>
    <col min="10242" max="10242" width="11.140625" style="408" customWidth="1"/>
    <col min="10243" max="10243" width="53" style="408" customWidth="1"/>
    <col min="10244" max="10244" width="11.42578125" style="408" bestFit="1" customWidth="1"/>
    <col min="10245" max="10245" width="11" style="408" customWidth="1"/>
    <col min="10246" max="10246" width="10.5703125" style="408" customWidth="1"/>
    <col min="10247" max="10247" width="9.140625" style="408"/>
    <col min="10248" max="10248" width="11.5703125" style="408" customWidth="1"/>
    <col min="10249" max="10249" width="11.140625" style="408" customWidth="1"/>
    <col min="10250" max="10250" width="9.140625" style="408"/>
    <col min="10251" max="10251" width="11.42578125" style="408" customWidth="1"/>
    <col min="10252" max="10255" width="12.140625" style="408" customWidth="1"/>
    <col min="10256" max="10256" width="9.140625" style="408"/>
    <col min="10257" max="10257" width="11.140625" style="408" customWidth="1"/>
    <col min="10258" max="10258" width="11.42578125" style="408" customWidth="1"/>
    <col min="10259" max="10259" width="9.140625" style="408"/>
    <col min="10260" max="10260" width="11.140625" style="408" customWidth="1"/>
    <col min="10261" max="10261" width="11.42578125" style="408" customWidth="1"/>
    <col min="10262" max="10262" width="9.140625" style="408"/>
    <col min="10263" max="10263" width="11.140625" style="408" customWidth="1"/>
    <col min="10264" max="10264" width="11.42578125" style="408" customWidth="1"/>
    <col min="10265" max="10497" width="9.140625" style="408"/>
    <col min="10498" max="10498" width="11.140625" style="408" customWidth="1"/>
    <col min="10499" max="10499" width="53" style="408" customWidth="1"/>
    <col min="10500" max="10500" width="11.42578125" style="408" bestFit="1" customWidth="1"/>
    <col min="10501" max="10501" width="11" style="408" customWidth="1"/>
    <col min="10502" max="10502" width="10.5703125" style="408" customWidth="1"/>
    <col min="10503" max="10503" width="9.140625" style="408"/>
    <col min="10504" max="10504" width="11.5703125" style="408" customWidth="1"/>
    <col min="10505" max="10505" width="11.140625" style="408" customWidth="1"/>
    <col min="10506" max="10506" width="9.140625" style="408"/>
    <col min="10507" max="10507" width="11.42578125" style="408" customWidth="1"/>
    <col min="10508" max="10511" width="12.140625" style="408" customWidth="1"/>
    <col min="10512" max="10512" width="9.140625" style="408"/>
    <col min="10513" max="10513" width="11.140625" style="408" customWidth="1"/>
    <col min="10514" max="10514" width="11.42578125" style="408" customWidth="1"/>
    <col min="10515" max="10515" width="9.140625" style="408"/>
    <col min="10516" max="10516" width="11.140625" style="408" customWidth="1"/>
    <col min="10517" max="10517" width="11.42578125" style="408" customWidth="1"/>
    <col min="10518" max="10518" width="9.140625" style="408"/>
    <col min="10519" max="10519" width="11.140625" style="408" customWidth="1"/>
    <col min="10520" max="10520" width="11.42578125" style="408" customWidth="1"/>
    <col min="10521" max="10753" width="9.140625" style="408"/>
    <col min="10754" max="10754" width="11.140625" style="408" customWidth="1"/>
    <col min="10755" max="10755" width="53" style="408" customWidth="1"/>
    <col min="10756" max="10756" width="11.42578125" style="408" bestFit="1" customWidth="1"/>
    <col min="10757" max="10757" width="11" style="408" customWidth="1"/>
    <col min="10758" max="10758" width="10.5703125" style="408" customWidth="1"/>
    <col min="10759" max="10759" width="9.140625" style="408"/>
    <col min="10760" max="10760" width="11.5703125" style="408" customWidth="1"/>
    <col min="10761" max="10761" width="11.140625" style="408" customWidth="1"/>
    <col min="10762" max="10762" width="9.140625" style="408"/>
    <col min="10763" max="10763" width="11.42578125" style="408" customWidth="1"/>
    <col min="10764" max="10767" width="12.140625" style="408" customWidth="1"/>
    <col min="10768" max="10768" width="9.140625" style="408"/>
    <col min="10769" max="10769" width="11.140625" style="408" customWidth="1"/>
    <col min="10770" max="10770" width="11.42578125" style="408" customWidth="1"/>
    <col min="10771" max="10771" width="9.140625" style="408"/>
    <col min="10772" max="10772" width="11.140625" style="408" customWidth="1"/>
    <col min="10773" max="10773" width="11.42578125" style="408" customWidth="1"/>
    <col min="10774" max="10774" width="9.140625" style="408"/>
    <col min="10775" max="10775" width="11.140625" style="408" customWidth="1"/>
    <col min="10776" max="10776" width="11.42578125" style="408" customWidth="1"/>
    <col min="10777" max="11009" width="9.140625" style="408"/>
    <col min="11010" max="11010" width="11.140625" style="408" customWidth="1"/>
    <col min="11011" max="11011" width="53" style="408" customWidth="1"/>
    <col min="11012" max="11012" width="11.42578125" style="408" bestFit="1" customWidth="1"/>
    <col min="11013" max="11013" width="11" style="408" customWidth="1"/>
    <col min="11014" max="11014" width="10.5703125" style="408" customWidth="1"/>
    <col min="11015" max="11015" width="9.140625" style="408"/>
    <col min="11016" max="11016" width="11.5703125" style="408" customWidth="1"/>
    <col min="11017" max="11017" width="11.140625" style="408" customWidth="1"/>
    <col min="11018" max="11018" width="9.140625" style="408"/>
    <col min="11019" max="11019" width="11.42578125" style="408" customWidth="1"/>
    <col min="11020" max="11023" width="12.140625" style="408" customWidth="1"/>
    <col min="11024" max="11024" width="9.140625" style="408"/>
    <col min="11025" max="11025" width="11.140625" style="408" customWidth="1"/>
    <col min="11026" max="11026" width="11.42578125" style="408" customWidth="1"/>
    <col min="11027" max="11027" width="9.140625" style="408"/>
    <col min="11028" max="11028" width="11.140625" style="408" customWidth="1"/>
    <col min="11029" max="11029" width="11.42578125" style="408" customWidth="1"/>
    <col min="11030" max="11030" width="9.140625" style="408"/>
    <col min="11031" max="11031" width="11.140625" style="408" customWidth="1"/>
    <col min="11032" max="11032" width="11.42578125" style="408" customWidth="1"/>
    <col min="11033" max="11265" width="9.140625" style="408"/>
    <col min="11266" max="11266" width="11.140625" style="408" customWidth="1"/>
    <col min="11267" max="11267" width="53" style="408" customWidth="1"/>
    <col min="11268" max="11268" width="11.42578125" style="408" bestFit="1" customWidth="1"/>
    <col min="11269" max="11269" width="11" style="408" customWidth="1"/>
    <col min="11270" max="11270" width="10.5703125" style="408" customWidth="1"/>
    <col min="11271" max="11271" width="9.140625" style="408"/>
    <col min="11272" max="11272" width="11.5703125" style="408" customWidth="1"/>
    <col min="11273" max="11273" width="11.140625" style="408" customWidth="1"/>
    <col min="11274" max="11274" width="9.140625" style="408"/>
    <col min="11275" max="11275" width="11.42578125" style="408" customWidth="1"/>
    <col min="11276" max="11279" width="12.140625" style="408" customWidth="1"/>
    <col min="11280" max="11280" width="9.140625" style="408"/>
    <col min="11281" max="11281" width="11.140625" style="408" customWidth="1"/>
    <col min="11282" max="11282" width="11.42578125" style="408" customWidth="1"/>
    <col min="11283" max="11283" width="9.140625" style="408"/>
    <col min="11284" max="11284" width="11.140625" style="408" customWidth="1"/>
    <col min="11285" max="11285" width="11.42578125" style="408" customWidth="1"/>
    <col min="11286" max="11286" width="9.140625" style="408"/>
    <col min="11287" max="11287" width="11.140625" style="408" customWidth="1"/>
    <col min="11288" max="11288" width="11.42578125" style="408" customWidth="1"/>
    <col min="11289" max="11521" width="9.140625" style="408"/>
    <col min="11522" max="11522" width="11.140625" style="408" customWidth="1"/>
    <col min="11523" max="11523" width="53" style="408" customWidth="1"/>
    <col min="11524" max="11524" width="11.42578125" style="408" bestFit="1" customWidth="1"/>
    <col min="11525" max="11525" width="11" style="408" customWidth="1"/>
    <col min="11526" max="11526" width="10.5703125" style="408" customWidth="1"/>
    <col min="11527" max="11527" width="9.140625" style="408"/>
    <col min="11528" max="11528" width="11.5703125" style="408" customWidth="1"/>
    <col min="11529" max="11529" width="11.140625" style="408" customWidth="1"/>
    <col min="11530" max="11530" width="9.140625" style="408"/>
    <col min="11531" max="11531" width="11.42578125" style="408" customWidth="1"/>
    <col min="11532" max="11535" width="12.140625" style="408" customWidth="1"/>
    <col min="11536" max="11536" width="9.140625" style="408"/>
    <col min="11537" max="11537" width="11.140625" style="408" customWidth="1"/>
    <col min="11538" max="11538" width="11.42578125" style="408" customWidth="1"/>
    <col min="11539" max="11539" width="9.140625" style="408"/>
    <col min="11540" max="11540" width="11.140625" style="408" customWidth="1"/>
    <col min="11541" max="11541" width="11.42578125" style="408" customWidth="1"/>
    <col min="11542" max="11542" width="9.140625" style="408"/>
    <col min="11543" max="11543" width="11.140625" style="408" customWidth="1"/>
    <col min="11544" max="11544" width="11.42578125" style="408" customWidth="1"/>
    <col min="11545" max="11777" width="9.140625" style="408"/>
    <col min="11778" max="11778" width="11.140625" style="408" customWidth="1"/>
    <col min="11779" max="11779" width="53" style="408" customWidth="1"/>
    <col min="11780" max="11780" width="11.42578125" style="408" bestFit="1" customWidth="1"/>
    <col min="11781" max="11781" width="11" style="408" customWidth="1"/>
    <col min="11782" max="11782" width="10.5703125" style="408" customWidth="1"/>
    <col min="11783" max="11783" width="9.140625" style="408"/>
    <col min="11784" max="11784" width="11.5703125" style="408" customWidth="1"/>
    <col min="11785" max="11785" width="11.140625" style="408" customWidth="1"/>
    <col min="11786" max="11786" width="9.140625" style="408"/>
    <col min="11787" max="11787" width="11.42578125" style="408" customWidth="1"/>
    <col min="11788" max="11791" width="12.140625" style="408" customWidth="1"/>
    <col min="11792" max="11792" width="9.140625" style="408"/>
    <col min="11793" max="11793" width="11.140625" style="408" customWidth="1"/>
    <col min="11794" max="11794" width="11.42578125" style="408" customWidth="1"/>
    <col min="11795" max="11795" width="9.140625" style="408"/>
    <col min="11796" max="11796" width="11.140625" style="408" customWidth="1"/>
    <col min="11797" max="11797" width="11.42578125" style="408" customWidth="1"/>
    <col min="11798" max="11798" width="9.140625" style="408"/>
    <col min="11799" max="11799" width="11.140625" style="408" customWidth="1"/>
    <col min="11800" max="11800" width="11.42578125" style="408" customWidth="1"/>
    <col min="11801" max="12033" width="9.140625" style="408"/>
    <col min="12034" max="12034" width="11.140625" style="408" customWidth="1"/>
    <col min="12035" max="12035" width="53" style="408" customWidth="1"/>
    <col min="12036" max="12036" width="11.42578125" style="408" bestFit="1" customWidth="1"/>
    <col min="12037" max="12037" width="11" style="408" customWidth="1"/>
    <col min="12038" max="12038" width="10.5703125" style="408" customWidth="1"/>
    <col min="12039" max="12039" width="9.140625" style="408"/>
    <col min="12040" max="12040" width="11.5703125" style="408" customWidth="1"/>
    <col min="12041" max="12041" width="11.140625" style="408" customWidth="1"/>
    <col min="12042" max="12042" width="9.140625" style="408"/>
    <col min="12043" max="12043" width="11.42578125" style="408" customWidth="1"/>
    <col min="12044" max="12047" width="12.140625" style="408" customWidth="1"/>
    <col min="12048" max="12048" width="9.140625" style="408"/>
    <col min="12049" max="12049" width="11.140625" style="408" customWidth="1"/>
    <col min="12050" max="12050" width="11.42578125" style="408" customWidth="1"/>
    <col min="12051" max="12051" width="9.140625" style="408"/>
    <col min="12052" max="12052" width="11.140625" style="408" customWidth="1"/>
    <col min="12053" max="12053" width="11.42578125" style="408" customWidth="1"/>
    <col min="12054" max="12054" width="9.140625" style="408"/>
    <col min="12055" max="12055" width="11.140625" style="408" customWidth="1"/>
    <col min="12056" max="12056" width="11.42578125" style="408" customWidth="1"/>
    <col min="12057" max="12289" width="9.140625" style="408"/>
    <col min="12290" max="12290" width="11.140625" style="408" customWidth="1"/>
    <col min="12291" max="12291" width="53" style="408" customWidth="1"/>
    <col min="12292" max="12292" width="11.42578125" style="408" bestFit="1" customWidth="1"/>
    <col min="12293" max="12293" width="11" style="408" customWidth="1"/>
    <col min="12294" max="12294" width="10.5703125" style="408" customWidth="1"/>
    <col min="12295" max="12295" width="9.140625" style="408"/>
    <col min="12296" max="12296" width="11.5703125" style="408" customWidth="1"/>
    <col min="12297" max="12297" width="11.140625" style="408" customWidth="1"/>
    <col min="12298" max="12298" width="9.140625" style="408"/>
    <col min="12299" max="12299" width="11.42578125" style="408" customWidth="1"/>
    <col min="12300" max="12303" width="12.140625" style="408" customWidth="1"/>
    <col min="12304" max="12304" width="9.140625" style="408"/>
    <col min="12305" max="12305" width="11.140625" style="408" customWidth="1"/>
    <col min="12306" max="12306" width="11.42578125" style="408" customWidth="1"/>
    <col min="12307" max="12307" width="9.140625" style="408"/>
    <col min="12308" max="12308" width="11.140625" style="408" customWidth="1"/>
    <col min="12309" max="12309" width="11.42578125" style="408" customWidth="1"/>
    <col min="12310" max="12310" width="9.140625" style="408"/>
    <col min="12311" max="12311" width="11.140625" style="408" customWidth="1"/>
    <col min="12312" max="12312" width="11.42578125" style="408" customWidth="1"/>
    <col min="12313" max="12545" width="9.140625" style="408"/>
    <col min="12546" max="12546" width="11.140625" style="408" customWidth="1"/>
    <col min="12547" max="12547" width="53" style="408" customWidth="1"/>
    <col min="12548" max="12548" width="11.42578125" style="408" bestFit="1" customWidth="1"/>
    <col min="12549" max="12549" width="11" style="408" customWidth="1"/>
    <col min="12550" max="12550" width="10.5703125" style="408" customWidth="1"/>
    <col min="12551" max="12551" width="9.140625" style="408"/>
    <col min="12552" max="12552" width="11.5703125" style="408" customWidth="1"/>
    <col min="12553" max="12553" width="11.140625" style="408" customWidth="1"/>
    <col min="12554" max="12554" width="9.140625" style="408"/>
    <col min="12555" max="12555" width="11.42578125" style="408" customWidth="1"/>
    <col min="12556" max="12559" width="12.140625" style="408" customWidth="1"/>
    <col min="12560" max="12560" width="9.140625" style="408"/>
    <col min="12561" max="12561" width="11.140625" style="408" customWidth="1"/>
    <col min="12562" max="12562" width="11.42578125" style="408" customWidth="1"/>
    <col min="12563" max="12563" width="9.140625" style="408"/>
    <col min="12564" max="12564" width="11.140625" style="408" customWidth="1"/>
    <col min="12565" max="12565" width="11.42578125" style="408" customWidth="1"/>
    <col min="12566" max="12566" width="9.140625" style="408"/>
    <col min="12567" max="12567" width="11.140625" style="408" customWidth="1"/>
    <col min="12568" max="12568" width="11.42578125" style="408" customWidth="1"/>
    <col min="12569" max="12801" width="9.140625" style="408"/>
    <col min="12802" max="12802" width="11.140625" style="408" customWidth="1"/>
    <col min="12803" max="12803" width="53" style="408" customWidth="1"/>
    <col min="12804" max="12804" width="11.42578125" style="408" bestFit="1" customWidth="1"/>
    <col min="12805" max="12805" width="11" style="408" customWidth="1"/>
    <col min="12806" max="12806" width="10.5703125" style="408" customWidth="1"/>
    <col min="12807" max="12807" width="9.140625" style="408"/>
    <col min="12808" max="12808" width="11.5703125" style="408" customWidth="1"/>
    <col min="12809" max="12809" width="11.140625" style="408" customWidth="1"/>
    <col min="12810" max="12810" width="9.140625" style="408"/>
    <col min="12811" max="12811" width="11.42578125" style="408" customWidth="1"/>
    <col min="12812" max="12815" width="12.140625" style="408" customWidth="1"/>
    <col min="12816" max="12816" width="9.140625" style="408"/>
    <col min="12817" max="12817" width="11.140625" style="408" customWidth="1"/>
    <col min="12818" max="12818" width="11.42578125" style="408" customWidth="1"/>
    <col min="12819" max="12819" width="9.140625" style="408"/>
    <col min="12820" max="12820" width="11.140625" style="408" customWidth="1"/>
    <col min="12821" max="12821" width="11.42578125" style="408" customWidth="1"/>
    <col min="12822" max="12822" width="9.140625" style="408"/>
    <col min="12823" max="12823" width="11.140625" style="408" customWidth="1"/>
    <col min="12824" max="12824" width="11.42578125" style="408" customWidth="1"/>
    <col min="12825" max="13057" width="9.140625" style="408"/>
    <col min="13058" max="13058" width="11.140625" style="408" customWidth="1"/>
    <col min="13059" max="13059" width="53" style="408" customWidth="1"/>
    <col min="13060" max="13060" width="11.42578125" style="408" bestFit="1" customWidth="1"/>
    <col min="13061" max="13061" width="11" style="408" customWidth="1"/>
    <col min="13062" max="13062" width="10.5703125" style="408" customWidth="1"/>
    <col min="13063" max="13063" width="9.140625" style="408"/>
    <col min="13064" max="13064" width="11.5703125" style="408" customWidth="1"/>
    <col min="13065" max="13065" width="11.140625" style="408" customWidth="1"/>
    <col min="13066" max="13066" width="9.140625" style="408"/>
    <col min="13067" max="13067" width="11.42578125" style="408" customWidth="1"/>
    <col min="13068" max="13071" width="12.140625" style="408" customWidth="1"/>
    <col min="13072" max="13072" width="9.140625" style="408"/>
    <col min="13073" max="13073" width="11.140625" style="408" customWidth="1"/>
    <col min="13074" max="13074" width="11.42578125" style="408" customWidth="1"/>
    <col min="13075" max="13075" width="9.140625" style="408"/>
    <col min="13076" max="13076" width="11.140625" style="408" customWidth="1"/>
    <col min="13077" max="13077" width="11.42578125" style="408" customWidth="1"/>
    <col min="13078" max="13078" width="9.140625" style="408"/>
    <col min="13079" max="13079" width="11.140625" style="408" customWidth="1"/>
    <col min="13080" max="13080" width="11.42578125" style="408" customWidth="1"/>
    <col min="13081" max="13313" width="9.140625" style="408"/>
    <col min="13314" max="13314" width="11.140625" style="408" customWidth="1"/>
    <col min="13315" max="13315" width="53" style="408" customWidth="1"/>
    <col min="13316" max="13316" width="11.42578125" style="408" bestFit="1" customWidth="1"/>
    <col min="13317" max="13317" width="11" style="408" customWidth="1"/>
    <col min="13318" max="13318" width="10.5703125" style="408" customWidth="1"/>
    <col min="13319" max="13319" width="9.140625" style="408"/>
    <col min="13320" max="13320" width="11.5703125" style="408" customWidth="1"/>
    <col min="13321" max="13321" width="11.140625" style="408" customWidth="1"/>
    <col min="13322" max="13322" width="9.140625" style="408"/>
    <col min="13323" max="13323" width="11.42578125" style="408" customWidth="1"/>
    <col min="13324" max="13327" width="12.140625" style="408" customWidth="1"/>
    <col min="13328" max="13328" width="9.140625" style="408"/>
    <col min="13329" max="13329" width="11.140625" style="408" customWidth="1"/>
    <col min="13330" max="13330" width="11.42578125" style="408" customWidth="1"/>
    <col min="13331" max="13331" width="9.140625" style="408"/>
    <col min="13332" max="13332" width="11.140625" style="408" customWidth="1"/>
    <col min="13333" max="13333" width="11.42578125" style="408" customWidth="1"/>
    <col min="13334" max="13334" width="9.140625" style="408"/>
    <col min="13335" max="13335" width="11.140625" style="408" customWidth="1"/>
    <col min="13336" max="13336" width="11.42578125" style="408" customWidth="1"/>
    <col min="13337" max="13569" width="9.140625" style="408"/>
    <col min="13570" max="13570" width="11.140625" style="408" customWidth="1"/>
    <col min="13571" max="13571" width="53" style="408" customWidth="1"/>
    <col min="13572" max="13572" width="11.42578125" style="408" bestFit="1" customWidth="1"/>
    <col min="13573" max="13573" width="11" style="408" customWidth="1"/>
    <col min="13574" max="13574" width="10.5703125" style="408" customWidth="1"/>
    <col min="13575" max="13575" width="9.140625" style="408"/>
    <col min="13576" max="13576" width="11.5703125" style="408" customWidth="1"/>
    <col min="13577" max="13577" width="11.140625" style="408" customWidth="1"/>
    <col min="13578" max="13578" width="9.140625" style="408"/>
    <col min="13579" max="13579" width="11.42578125" style="408" customWidth="1"/>
    <col min="13580" max="13583" width="12.140625" style="408" customWidth="1"/>
    <col min="13584" max="13584" width="9.140625" style="408"/>
    <col min="13585" max="13585" width="11.140625" style="408" customWidth="1"/>
    <col min="13586" max="13586" width="11.42578125" style="408" customWidth="1"/>
    <col min="13587" max="13587" width="9.140625" style="408"/>
    <col min="13588" max="13588" width="11.140625" style="408" customWidth="1"/>
    <col min="13589" max="13589" width="11.42578125" style="408" customWidth="1"/>
    <col min="13590" max="13590" width="9.140625" style="408"/>
    <col min="13591" max="13591" width="11.140625" style="408" customWidth="1"/>
    <col min="13592" max="13592" width="11.42578125" style="408" customWidth="1"/>
    <col min="13593" max="13825" width="9.140625" style="408"/>
    <col min="13826" max="13826" width="11.140625" style="408" customWidth="1"/>
    <col min="13827" max="13827" width="53" style="408" customWidth="1"/>
    <col min="13828" max="13828" width="11.42578125" style="408" bestFit="1" customWidth="1"/>
    <col min="13829" max="13829" width="11" style="408" customWidth="1"/>
    <col min="13830" max="13830" width="10.5703125" style="408" customWidth="1"/>
    <col min="13831" max="13831" width="9.140625" style="408"/>
    <col min="13832" max="13832" width="11.5703125" style="408" customWidth="1"/>
    <col min="13833" max="13833" width="11.140625" style="408" customWidth="1"/>
    <col min="13834" max="13834" width="9.140625" style="408"/>
    <col min="13835" max="13835" width="11.42578125" style="408" customWidth="1"/>
    <col min="13836" max="13839" width="12.140625" style="408" customWidth="1"/>
    <col min="13840" max="13840" width="9.140625" style="408"/>
    <col min="13841" max="13841" width="11.140625" style="408" customWidth="1"/>
    <col min="13842" max="13842" width="11.42578125" style="408" customWidth="1"/>
    <col min="13843" max="13843" width="9.140625" style="408"/>
    <col min="13844" max="13844" width="11.140625" style="408" customWidth="1"/>
    <col min="13845" max="13845" width="11.42578125" style="408" customWidth="1"/>
    <col min="13846" max="13846" width="9.140625" style="408"/>
    <col min="13847" max="13847" width="11.140625" style="408" customWidth="1"/>
    <col min="13848" max="13848" width="11.42578125" style="408" customWidth="1"/>
    <col min="13849" max="14081" width="9.140625" style="408"/>
    <col min="14082" max="14082" width="11.140625" style="408" customWidth="1"/>
    <col min="14083" max="14083" width="53" style="408" customWidth="1"/>
    <col min="14084" max="14084" width="11.42578125" style="408" bestFit="1" customWidth="1"/>
    <col min="14085" max="14085" width="11" style="408" customWidth="1"/>
    <col min="14086" max="14086" width="10.5703125" style="408" customWidth="1"/>
    <col min="14087" max="14087" width="9.140625" style="408"/>
    <col min="14088" max="14088" width="11.5703125" style="408" customWidth="1"/>
    <col min="14089" max="14089" width="11.140625" style="408" customWidth="1"/>
    <col min="14090" max="14090" width="9.140625" style="408"/>
    <col min="14091" max="14091" width="11.42578125" style="408" customWidth="1"/>
    <col min="14092" max="14095" width="12.140625" style="408" customWidth="1"/>
    <col min="14096" max="14096" width="9.140625" style="408"/>
    <col min="14097" max="14097" width="11.140625" style="408" customWidth="1"/>
    <col min="14098" max="14098" width="11.42578125" style="408" customWidth="1"/>
    <col min="14099" max="14099" width="9.140625" style="408"/>
    <col min="14100" max="14100" width="11.140625" style="408" customWidth="1"/>
    <col min="14101" max="14101" width="11.42578125" style="408" customWidth="1"/>
    <col min="14102" max="14102" width="9.140625" style="408"/>
    <col min="14103" max="14103" width="11.140625" style="408" customWidth="1"/>
    <col min="14104" max="14104" width="11.42578125" style="408" customWidth="1"/>
    <col min="14105" max="14337" width="9.140625" style="408"/>
    <col min="14338" max="14338" width="11.140625" style="408" customWidth="1"/>
    <col min="14339" max="14339" width="53" style="408" customWidth="1"/>
    <col min="14340" max="14340" width="11.42578125" style="408" bestFit="1" customWidth="1"/>
    <col min="14341" max="14341" width="11" style="408" customWidth="1"/>
    <col min="14342" max="14342" width="10.5703125" style="408" customWidth="1"/>
    <col min="14343" max="14343" width="9.140625" style="408"/>
    <col min="14344" max="14344" width="11.5703125" style="408" customWidth="1"/>
    <col min="14345" max="14345" width="11.140625" style="408" customWidth="1"/>
    <col min="14346" max="14346" width="9.140625" style="408"/>
    <col min="14347" max="14347" width="11.42578125" style="408" customWidth="1"/>
    <col min="14348" max="14351" width="12.140625" style="408" customWidth="1"/>
    <col min="14352" max="14352" width="9.140625" style="408"/>
    <col min="14353" max="14353" width="11.140625" style="408" customWidth="1"/>
    <col min="14354" max="14354" width="11.42578125" style="408" customWidth="1"/>
    <col min="14355" max="14355" width="9.140625" style="408"/>
    <col min="14356" max="14356" width="11.140625" style="408" customWidth="1"/>
    <col min="14357" max="14357" width="11.42578125" style="408" customWidth="1"/>
    <col min="14358" max="14358" width="9.140625" style="408"/>
    <col min="14359" max="14359" width="11.140625" style="408" customWidth="1"/>
    <col min="14360" max="14360" width="11.42578125" style="408" customWidth="1"/>
    <col min="14361" max="14593" width="9.140625" style="408"/>
    <col min="14594" max="14594" width="11.140625" style="408" customWidth="1"/>
    <col min="14595" max="14595" width="53" style="408" customWidth="1"/>
    <col min="14596" max="14596" width="11.42578125" style="408" bestFit="1" customWidth="1"/>
    <col min="14597" max="14597" width="11" style="408" customWidth="1"/>
    <col min="14598" max="14598" width="10.5703125" style="408" customWidth="1"/>
    <col min="14599" max="14599" width="9.140625" style="408"/>
    <col min="14600" max="14600" width="11.5703125" style="408" customWidth="1"/>
    <col min="14601" max="14601" width="11.140625" style="408" customWidth="1"/>
    <col min="14602" max="14602" width="9.140625" style="408"/>
    <col min="14603" max="14603" width="11.42578125" style="408" customWidth="1"/>
    <col min="14604" max="14607" width="12.140625" style="408" customWidth="1"/>
    <col min="14608" max="14608" width="9.140625" style="408"/>
    <col min="14609" max="14609" width="11.140625" style="408" customWidth="1"/>
    <col min="14610" max="14610" width="11.42578125" style="408" customWidth="1"/>
    <col min="14611" max="14611" width="9.140625" style="408"/>
    <col min="14612" max="14612" width="11.140625" style="408" customWidth="1"/>
    <col min="14613" max="14613" width="11.42578125" style="408" customWidth="1"/>
    <col min="14614" max="14614" width="9.140625" style="408"/>
    <col min="14615" max="14615" width="11.140625" style="408" customWidth="1"/>
    <col min="14616" max="14616" width="11.42578125" style="408" customWidth="1"/>
    <col min="14617" max="14849" width="9.140625" style="408"/>
    <col min="14850" max="14850" width="11.140625" style="408" customWidth="1"/>
    <col min="14851" max="14851" width="53" style="408" customWidth="1"/>
    <col min="14852" max="14852" width="11.42578125" style="408" bestFit="1" customWidth="1"/>
    <col min="14853" max="14853" width="11" style="408" customWidth="1"/>
    <col min="14854" max="14854" width="10.5703125" style="408" customWidth="1"/>
    <col min="14855" max="14855" width="9.140625" style="408"/>
    <col min="14856" max="14856" width="11.5703125" style="408" customWidth="1"/>
    <col min="14857" max="14857" width="11.140625" style="408" customWidth="1"/>
    <col min="14858" max="14858" width="9.140625" style="408"/>
    <col min="14859" max="14859" width="11.42578125" style="408" customWidth="1"/>
    <col min="14860" max="14863" width="12.140625" style="408" customWidth="1"/>
    <col min="14864" max="14864" width="9.140625" style="408"/>
    <col min="14865" max="14865" width="11.140625" style="408" customWidth="1"/>
    <col min="14866" max="14866" width="11.42578125" style="408" customWidth="1"/>
    <col min="14867" max="14867" width="9.140625" style="408"/>
    <col min="14868" max="14868" width="11.140625" style="408" customWidth="1"/>
    <col min="14869" max="14869" width="11.42578125" style="408" customWidth="1"/>
    <col min="14870" max="14870" width="9.140625" style="408"/>
    <col min="14871" max="14871" width="11.140625" style="408" customWidth="1"/>
    <col min="14872" max="14872" width="11.42578125" style="408" customWidth="1"/>
    <col min="14873" max="15105" width="9.140625" style="408"/>
    <col min="15106" max="15106" width="11.140625" style="408" customWidth="1"/>
    <col min="15107" max="15107" width="53" style="408" customWidth="1"/>
    <col min="15108" max="15108" width="11.42578125" style="408" bestFit="1" customWidth="1"/>
    <col min="15109" max="15109" width="11" style="408" customWidth="1"/>
    <col min="15110" max="15110" width="10.5703125" style="408" customWidth="1"/>
    <col min="15111" max="15111" width="9.140625" style="408"/>
    <col min="15112" max="15112" width="11.5703125" style="408" customWidth="1"/>
    <col min="15113" max="15113" width="11.140625" style="408" customWidth="1"/>
    <col min="15114" max="15114" width="9.140625" style="408"/>
    <col min="15115" max="15115" width="11.42578125" style="408" customWidth="1"/>
    <col min="15116" max="15119" width="12.140625" style="408" customWidth="1"/>
    <col min="15120" max="15120" width="9.140625" style="408"/>
    <col min="15121" max="15121" width="11.140625" style="408" customWidth="1"/>
    <col min="15122" max="15122" width="11.42578125" style="408" customWidth="1"/>
    <col min="15123" max="15123" width="9.140625" style="408"/>
    <col min="15124" max="15124" width="11.140625" style="408" customWidth="1"/>
    <col min="15125" max="15125" width="11.42578125" style="408" customWidth="1"/>
    <col min="15126" max="15126" width="9.140625" style="408"/>
    <col min="15127" max="15127" width="11.140625" style="408" customWidth="1"/>
    <col min="15128" max="15128" width="11.42578125" style="408" customWidth="1"/>
    <col min="15129" max="15361" width="9.140625" style="408"/>
    <col min="15362" max="15362" width="11.140625" style="408" customWidth="1"/>
    <col min="15363" max="15363" width="53" style="408" customWidth="1"/>
    <col min="15364" max="15364" width="11.42578125" style="408" bestFit="1" customWidth="1"/>
    <col min="15365" max="15365" width="11" style="408" customWidth="1"/>
    <col min="15366" max="15366" width="10.5703125" style="408" customWidth="1"/>
    <col min="15367" max="15367" width="9.140625" style="408"/>
    <col min="15368" max="15368" width="11.5703125" style="408" customWidth="1"/>
    <col min="15369" max="15369" width="11.140625" style="408" customWidth="1"/>
    <col min="15370" max="15370" width="9.140625" style="408"/>
    <col min="15371" max="15371" width="11.42578125" style="408" customWidth="1"/>
    <col min="15372" max="15375" width="12.140625" style="408" customWidth="1"/>
    <col min="15376" max="15376" width="9.140625" style="408"/>
    <col min="15377" max="15377" width="11.140625" style="408" customWidth="1"/>
    <col min="15378" max="15378" width="11.42578125" style="408" customWidth="1"/>
    <col min="15379" max="15379" width="9.140625" style="408"/>
    <col min="15380" max="15380" width="11.140625" style="408" customWidth="1"/>
    <col min="15381" max="15381" width="11.42578125" style="408" customWidth="1"/>
    <col min="15382" max="15382" width="9.140625" style="408"/>
    <col min="15383" max="15383" width="11.140625" style="408" customWidth="1"/>
    <col min="15384" max="15384" width="11.42578125" style="408" customWidth="1"/>
    <col min="15385" max="15617" width="9.140625" style="408"/>
    <col min="15618" max="15618" width="11.140625" style="408" customWidth="1"/>
    <col min="15619" max="15619" width="53" style="408" customWidth="1"/>
    <col min="15620" max="15620" width="11.42578125" style="408" bestFit="1" customWidth="1"/>
    <col min="15621" max="15621" width="11" style="408" customWidth="1"/>
    <col min="15622" max="15622" width="10.5703125" style="408" customWidth="1"/>
    <col min="15623" max="15623" width="9.140625" style="408"/>
    <col min="15624" max="15624" width="11.5703125" style="408" customWidth="1"/>
    <col min="15625" max="15625" width="11.140625" style="408" customWidth="1"/>
    <col min="15626" max="15626" width="9.140625" style="408"/>
    <col min="15627" max="15627" width="11.42578125" style="408" customWidth="1"/>
    <col min="15628" max="15631" width="12.140625" style="408" customWidth="1"/>
    <col min="15632" max="15632" width="9.140625" style="408"/>
    <col min="15633" max="15633" width="11.140625" style="408" customWidth="1"/>
    <col min="15634" max="15634" width="11.42578125" style="408" customWidth="1"/>
    <col min="15635" max="15635" width="9.140625" style="408"/>
    <col min="15636" max="15636" width="11.140625" style="408" customWidth="1"/>
    <col min="15637" max="15637" width="11.42578125" style="408" customWidth="1"/>
    <col min="15638" max="15638" width="9.140625" style="408"/>
    <col min="15639" max="15639" width="11.140625" style="408" customWidth="1"/>
    <col min="15640" max="15640" width="11.42578125" style="408" customWidth="1"/>
    <col min="15641" max="15873" width="9.140625" style="408"/>
    <col min="15874" max="15874" width="11.140625" style="408" customWidth="1"/>
    <col min="15875" max="15875" width="53" style="408" customWidth="1"/>
    <col min="15876" max="15876" width="11.42578125" style="408" bestFit="1" customWidth="1"/>
    <col min="15877" max="15877" width="11" style="408" customWidth="1"/>
    <col min="15878" max="15878" width="10.5703125" style="408" customWidth="1"/>
    <col min="15879" max="15879" width="9.140625" style="408"/>
    <col min="15880" max="15880" width="11.5703125" style="408" customWidth="1"/>
    <col min="15881" max="15881" width="11.140625" style="408" customWidth="1"/>
    <col min="15882" max="15882" width="9.140625" style="408"/>
    <col min="15883" max="15883" width="11.42578125" style="408" customWidth="1"/>
    <col min="15884" max="15887" width="12.140625" style="408" customWidth="1"/>
    <col min="15888" max="15888" width="9.140625" style="408"/>
    <col min="15889" max="15889" width="11.140625" style="408" customWidth="1"/>
    <col min="15890" max="15890" width="11.42578125" style="408" customWidth="1"/>
    <col min="15891" max="15891" width="9.140625" style="408"/>
    <col min="15892" max="15892" width="11.140625" style="408" customWidth="1"/>
    <col min="15893" max="15893" width="11.42578125" style="408" customWidth="1"/>
    <col min="15894" max="15894" width="9.140625" style="408"/>
    <col min="15895" max="15895" width="11.140625" style="408" customWidth="1"/>
    <col min="15896" max="15896" width="11.42578125" style="408" customWidth="1"/>
    <col min="15897" max="16129" width="9.140625" style="408"/>
    <col min="16130" max="16130" width="11.140625" style="408" customWidth="1"/>
    <col min="16131" max="16131" width="53" style="408" customWidth="1"/>
    <col min="16132" max="16132" width="11.42578125" style="408" bestFit="1" customWidth="1"/>
    <col min="16133" max="16133" width="11" style="408" customWidth="1"/>
    <col min="16134" max="16134" width="10.5703125" style="408" customWidth="1"/>
    <col min="16135" max="16135" width="9.140625" style="408"/>
    <col min="16136" max="16136" width="11.5703125" style="408" customWidth="1"/>
    <col min="16137" max="16137" width="11.140625" style="408" customWidth="1"/>
    <col min="16138" max="16138" width="9.140625" style="408"/>
    <col min="16139" max="16139" width="11.42578125" style="408" customWidth="1"/>
    <col min="16140" max="16143" width="12.140625" style="408" customWidth="1"/>
    <col min="16144" max="16144" width="9.140625" style="408"/>
    <col min="16145" max="16145" width="11.140625" style="408" customWidth="1"/>
    <col min="16146" max="16146" width="11.42578125" style="408" customWidth="1"/>
    <col min="16147" max="16147" width="9.140625" style="408"/>
    <col min="16148" max="16148" width="11.140625" style="408" customWidth="1"/>
    <col min="16149" max="16149" width="11.42578125" style="408" customWidth="1"/>
    <col min="16150" max="16150" width="9.140625" style="408"/>
    <col min="16151" max="16151" width="11.140625" style="408" customWidth="1"/>
    <col min="16152" max="16152" width="11.42578125" style="408" customWidth="1"/>
    <col min="16153" max="16384" width="9.140625" style="408"/>
  </cols>
  <sheetData>
    <row r="1" spans="2:27" s="406" customFormat="1" ht="18.75" customHeight="1">
      <c r="B1" s="5896" t="str">
        <f>'[3]Бакалавриат ЗО'!B1:U1</f>
        <v>Гуманитарно-педагогическая академия (филиал) ФГАОУ ВО «КФУ им. В. И. Вернадского» в г. Ялте</v>
      </c>
      <c r="C1" s="5896"/>
      <c r="D1" s="5896"/>
      <c r="E1" s="5896"/>
      <c r="F1" s="5896"/>
      <c r="G1" s="5896"/>
      <c r="H1" s="5896"/>
      <c r="I1" s="5896"/>
      <c r="J1" s="5896"/>
      <c r="K1" s="5896"/>
      <c r="L1" s="5896"/>
      <c r="M1" s="5896"/>
      <c r="N1" s="5896"/>
      <c r="O1" s="5896"/>
      <c r="P1" s="5896"/>
      <c r="Q1" s="5896"/>
      <c r="R1" s="5896"/>
      <c r="S1" s="2932"/>
      <c r="T1" s="2932"/>
      <c r="U1" s="2932"/>
      <c r="V1" s="2933"/>
      <c r="W1" s="2933"/>
    </row>
    <row r="2" spans="2:27" s="406" customFormat="1" ht="20.25">
      <c r="B2" s="5897"/>
      <c r="C2" s="5897"/>
      <c r="D2" s="5897"/>
      <c r="E2" s="5897"/>
      <c r="F2" s="5897"/>
      <c r="G2" s="5897"/>
      <c r="H2" s="5897"/>
      <c r="I2" s="5897"/>
      <c r="J2" s="5897"/>
      <c r="K2" s="5897"/>
      <c r="L2" s="5897"/>
      <c r="M2" s="5897"/>
      <c r="N2" s="5897"/>
      <c r="O2" s="5897"/>
      <c r="P2" s="5897"/>
      <c r="Q2" s="5897"/>
      <c r="R2" s="5897"/>
      <c r="S2" s="2934"/>
      <c r="T2" s="2934"/>
      <c r="U2" s="2934"/>
      <c r="V2" s="2933"/>
      <c r="W2" s="2933"/>
    </row>
    <row r="3" spans="2:27" s="406" customFormat="1" ht="18.75" customHeight="1">
      <c r="B3" s="5898" t="s">
        <v>156</v>
      </c>
      <c r="C3" s="5898"/>
      <c r="D3" s="5899" t="str">
        <f>[3]БакалавриатДО!G3</f>
        <v>01.12.2021 г.</v>
      </c>
      <c r="E3" s="5899"/>
      <c r="F3" s="5900" t="s">
        <v>157</v>
      </c>
      <c r="G3" s="5900"/>
      <c r="H3" s="5900"/>
      <c r="I3" s="5900"/>
      <c r="J3" s="5900"/>
      <c r="K3" s="5900"/>
      <c r="L3" s="5900"/>
      <c r="M3" s="5900"/>
      <c r="N3" s="5900"/>
      <c r="O3" s="5900"/>
      <c r="P3" s="5900"/>
      <c r="Q3" s="5900"/>
      <c r="R3" s="5900"/>
      <c r="S3" s="2935"/>
      <c r="T3" s="2935"/>
      <c r="U3" s="2935"/>
      <c r="V3" s="2936"/>
      <c r="W3" s="2936"/>
      <c r="X3" s="1011"/>
      <c r="Y3" s="1011"/>
      <c r="Z3" s="1011"/>
      <c r="AA3" s="1011"/>
    </row>
    <row r="4" spans="2:27" s="406" customFormat="1" ht="19.5" thickBot="1">
      <c r="B4" s="2706"/>
      <c r="C4" s="2706"/>
      <c r="F4" s="411"/>
      <c r="I4" s="411"/>
      <c r="J4" s="411"/>
      <c r="K4" s="411"/>
      <c r="L4" s="411"/>
      <c r="M4" s="411"/>
      <c r="N4" s="411"/>
      <c r="O4" s="411"/>
      <c r="R4" s="411"/>
      <c r="U4" s="411"/>
      <c r="X4" s="411"/>
    </row>
    <row r="5" spans="2:27" s="406" customFormat="1" ht="13.5" customHeight="1" thickBot="1">
      <c r="B5" s="5872" t="s">
        <v>1</v>
      </c>
      <c r="C5" s="5873"/>
      <c r="D5" s="5868" t="s">
        <v>2</v>
      </c>
      <c r="E5" s="5869"/>
      <c r="F5" s="5869"/>
      <c r="G5" s="5856" t="s">
        <v>3</v>
      </c>
      <c r="H5" s="5856"/>
      <c r="I5" s="5856"/>
      <c r="J5" s="5856">
        <v>3</v>
      </c>
      <c r="K5" s="5856"/>
      <c r="L5" s="5856"/>
      <c r="M5" s="5856">
        <v>4</v>
      </c>
      <c r="N5" s="5856"/>
      <c r="O5" s="5856"/>
      <c r="P5" s="5856">
        <v>5</v>
      </c>
      <c r="Q5" s="5856"/>
      <c r="R5" s="5856"/>
      <c r="S5" s="5856">
        <v>6</v>
      </c>
      <c r="T5" s="5856"/>
      <c r="U5" s="5858"/>
      <c r="V5" s="5860" t="s">
        <v>158</v>
      </c>
      <c r="W5" s="5861"/>
      <c r="X5" s="5862"/>
    </row>
    <row r="6" spans="2:27" s="406" customFormat="1" ht="18.75" customHeight="1" thickBot="1">
      <c r="B6" s="5874"/>
      <c r="C6" s="5875"/>
      <c r="D6" s="5870"/>
      <c r="E6" s="5871"/>
      <c r="F6" s="5871"/>
      <c r="G6" s="5857"/>
      <c r="H6" s="5857"/>
      <c r="I6" s="5857"/>
      <c r="J6" s="5857"/>
      <c r="K6" s="5857"/>
      <c r="L6" s="5857"/>
      <c r="M6" s="5857"/>
      <c r="N6" s="5857"/>
      <c r="O6" s="5857"/>
      <c r="P6" s="5857"/>
      <c r="Q6" s="5857"/>
      <c r="R6" s="5857"/>
      <c r="S6" s="5857"/>
      <c r="T6" s="5857"/>
      <c r="U6" s="5859"/>
      <c r="V6" s="5863"/>
      <c r="W6" s="5864"/>
      <c r="X6" s="5865"/>
    </row>
    <row r="7" spans="2:27" s="406" customFormat="1" ht="60" customHeight="1" thickBot="1">
      <c r="B7" s="5874"/>
      <c r="C7" s="5875"/>
      <c r="D7" s="2888"/>
      <c r="E7" s="2889"/>
      <c r="F7" s="2890"/>
      <c r="G7" s="2891"/>
      <c r="H7" s="2889"/>
      <c r="I7" s="2890"/>
      <c r="J7" s="2891"/>
      <c r="K7" s="2889"/>
      <c r="L7" s="2890"/>
      <c r="M7" s="2891"/>
      <c r="N7" s="2889"/>
      <c r="O7" s="2890"/>
      <c r="P7" s="2891"/>
      <c r="Q7" s="2889"/>
      <c r="R7" s="2890"/>
      <c r="S7" s="2891"/>
      <c r="T7" s="2889"/>
      <c r="U7" s="2892"/>
      <c r="V7" s="2893"/>
      <c r="W7" s="2894"/>
      <c r="X7" s="2895"/>
    </row>
    <row r="8" spans="2:27" s="406" customFormat="1" ht="71.25" customHeight="1" thickBot="1">
      <c r="B8" s="5876"/>
      <c r="C8" s="5877"/>
      <c r="D8" s="2954" t="s">
        <v>7</v>
      </c>
      <c r="E8" s="2808" t="s">
        <v>8</v>
      </c>
      <c r="F8" s="2806" t="s">
        <v>9</v>
      </c>
      <c r="G8" s="2807" t="s">
        <v>7</v>
      </c>
      <c r="H8" s="2808" t="s">
        <v>8</v>
      </c>
      <c r="I8" s="2806" t="s">
        <v>9</v>
      </c>
      <c r="J8" s="2807" t="s">
        <v>7</v>
      </c>
      <c r="K8" s="2808" t="s">
        <v>8</v>
      </c>
      <c r="L8" s="2806" t="s">
        <v>9</v>
      </c>
      <c r="M8" s="2807" t="s">
        <v>7</v>
      </c>
      <c r="N8" s="2808" t="s">
        <v>8</v>
      </c>
      <c r="O8" s="2806" t="s">
        <v>9</v>
      </c>
      <c r="P8" s="2807" t="s">
        <v>7</v>
      </c>
      <c r="Q8" s="2808" t="s">
        <v>8</v>
      </c>
      <c r="R8" s="2806" t="s">
        <v>9</v>
      </c>
      <c r="S8" s="2807" t="s">
        <v>7</v>
      </c>
      <c r="T8" s="2808" t="s">
        <v>8</v>
      </c>
      <c r="U8" s="2806" t="s">
        <v>9</v>
      </c>
      <c r="V8" s="2807" t="s">
        <v>7</v>
      </c>
      <c r="W8" s="2808" t="s">
        <v>8</v>
      </c>
      <c r="X8" s="2806" t="s">
        <v>9</v>
      </c>
    </row>
    <row r="9" spans="2:27" s="406" customFormat="1" ht="25.5" customHeight="1" thickBot="1">
      <c r="B9" s="5878" t="s">
        <v>10</v>
      </c>
      <c r="C9" s="5879"/>
      <c r="D9" s="2896">
        <f t="shared" ref="D9:X9" si="0">SUM(D10:D11)</f>
        <v>26</v>
      </c>
      <c r="E9" s="2897">
        <f t="shared" si="0"/>
        <v>1</v>
      </c>
      <c r="F9" s="2898">
        <f t="shared" si="0"/>
        <v>27</v>
      </c>
      <c r="G9" s="2899">
        <f t="shared" si="0"/>
        <v>25</v>
      </c>
      <c r="H9" s="2897">
        <f t="shared" si="0"/>
        <v>1</v>
      </c>
      <c r="I9" s="2898">
        <f t="shared" si="0"/>
        <v>26</v>
      </c>
      <c r="J9" s="2896">
        <f t="shared" si="0"/>
        <v>22</v>
      </c>
      <c r="K9" s="2897">
        <f t="shared" si="0"/>
        <v>0</v>
      </c>
      <c r="L9" s="2898">
        <f t="shared" si="0"/>
        <v>22</v>
      </c>
      <c r="M9" s="2899">
        <f t="shared" si="0"/>
        <v>12</v>
      </c>
      <c r="N9" s="2897">
        <f t="shared" si="0"/>
        <v>0</v>
      </c>
      <c r="O9" s="2898">
        <f t="shared" si="0"/>
        <v>12</v>
      </c>
      <c r="P9" s="2899">
        <f t="shared" si="0"/>
        <v>25</v>
      </c>
      <c r="Q9" s="2897">
        <f t="shared" si="0"/>
        <v>0</v>
      </c>
      <c r="R9" s="2898">
        <f t="shared" si="0"/>
        <v>25</v>
      </c>
      <c r="S9" s="2899">
        <f t="shared" si="0"/>
        <v>8</v>
      </c>
      <c r="T9" s="2897">
        <f t="shared" si="0"/>
        <v>0</v>
      </c>
      <c r="U9" s="2898">
        <f t="shared" si="0"/>
        <v>8</v>
      </c>
      <c r="V9" s="2900">
        <f t="shared" si="0"/>
        <v>118</v>
      </c>
      <c r="W9" s="2901">
        <f t="shared" si="0"/>
        <v>2</v>
      </c>
      <c r="X9" s="2898">
        <f t="shared" si="0"/>
        <v>120</v>
      </c>
    </row>
    <row r="10" spans="2:27" s="386" customFormat="1" ht="28.5" customHeight="1">
      <c r="B10" s="2902" t="s">
        <v>159</v>
      </c>
      <c r="C10" s="2903" t="s">
        <v>160</v>
      </c>
      <c r="D10" s="2904">
        <v>17</v>
      </c>
      <c r="E10" s="2905">
        <v>0</v>
      </c>
      <c r="F10" s="2906">
        <v>17</v>
      </c>
      <c r="G10" s="2907">
        <v>15</v>
      </c>
      <c r="H10" s="2905">
        <v>0</v>
      </c>
      <c r="I10" s="2906">
        <v>15</v>
      </c>
      <c r="J10" s="2904">
        <v>15</v>
      </c>
      <c r="K10" s="2905">
        <v>0</v>
      </c>
      <c r="L10" s="2906">
        <v>15</v>
      </c>
      <c r="M10" s="2907">
        <v>5</v>
      </c>
      <c r="N10" s="2905">
        <v>0</v>
      </c>
      <c r="O10" s="2906">
        <v>5</v>
      </c>
      <c r="P10" s="2907">
        <v>16</v>
      </c>
      <c r="Q10" s="2905">
        <v>0</v>
      </c>
      <c r="R10" s="2906">
        <v>16</v>
      </c>
      <c r="S10" s="2907">
        <v>0</v>
      </c>
      <c r="T10" s="2905">
        <v>0</v>
      </c>
      <c r="U10" s="2906">
        <v>0</v>
      </c>
      <c r="V10" s="2907">
        <v>68</v>
      </c>
      <c r="W10" s="2905">
        <v>0</v>
      </c>
      <c r="X10" s="2906">
        <v>68</v>
      </c>
    </row>
    <row r="11" spans="2:27" s="386" customFormat="1" ht="31.5" customHeight="1" thickBot="1">
      <c r="B11" s="2908" t="s">
        <v>161</v>
      </c>
      <c r="C11" s="2909" t="s">
        <v>162</v>
      </c>
      <c r="D11" s="2910">
        <v>9</v>
      </c>
      <c r="E11" s="2911">
        <v>1</v>
      </c>
      <c r="F11" s="2912">
        <v>10</v>
      </c>
      <c r="G11" s="2913">
        <v>10</v>
      </c>
      <c r="H11" s="2911">
        <v>1</v>
      </c>
      <c r="I11" s="2912">
        <v>11</v>
      </c>
      <c r="J11" s="2910">
        <v>7</v>
      </c>
      <c r="K11" s="2911">
        <v>0</v>
      </c>
      <c r="L11" s="2912">
        <v>7</v>
      </c>
      <c r="M11" s="2913">
        <v>7</v>
      </c>
      <c r="N11" s="2911">
        <v>0</v>
      </c>
      <c r="O11" s="2912">
        <v>7</v>
      </c>
      <c r="P11" s="2913">
        <v>9</v>
      </c>
      <c r="Q11" s="2911">
        <v>0</v>
      </c>
      <c r="R11" s="2912">
        <v>9</v>
      </c>
      <c r="S11" s="2913">
        <v>8</v>
      </c>
      <c r="T11" s="2911">
        <v>0</v>
      </c>
      <c r="U11" s="2912">
        <v>8</v>
      </c>
      <c r="V11" s="2913">
        <v>50</v>
      </c>
      <c r="W11" s="2911">
        <v>2</v>
      </c>
      <c r="X11" s="2912">
        <v>52</v>
      </c>
    </row>
    <row r="12" spans="2:27" s="386" customFormat="1" ht="30.75" customHeight="1" thickBot="1">
      <c r="B12" s="5884" t="s">
        <v>14</v>
      </c>
      <c r="C12" s="5885"/>
      <c r="D12" s="2765">
        <f t="shared" ref="D12:X12" si="1">SUM(D10:D11)</f>
        <v>26</v>
      </c>
      <c r="E12" s="2768">
        <f t="shared" si="1"/>
        <v>1</v>
      </c>
      <c r="F12" s="2767">
        <f t="shared" si="1"/>
        <v>27</v>
      </c>
      <c r="G12" s="2768">
        <f t="shared" si="1"/>
        <v>25</v>
      </c>
      <c r="H12" s="2768">
        <f t="shared" si="1"/>
        <v>1</v>
      </c>
      <c r="I12" s="2767">
        <f t="shared" si="1"/>
        <v>26</v>
      </c>
      <c r="J12" s="2765">
        <f t="shared" si="1"/>
        <v>22</v>
      </c>
      <c r="K12" s="2768">
        <f t="shared" si="1"/>
        <v>0</v>
      </c>
      <c r="L12" s="2767">
        <f t="shared" si="1"/>
        <v>22</v>
      </c>
      <c r="M12" s="2768">
        <f t="shared" si="1"/>
        <v>12</v>
      </c>
      <c r="N12" s="2768">
        <f t="shared" si="1"/>
        <v>0</v>
      </c>
      <c r="O12" s="2767">
        <f t="shared" si="1"/>
        <v>12</v>
      </c>
      <c r="P12" s="2768">
        <f t="shared" si="1"/>
        <v>25</v>
      </c>
      <c r="Q12" s="2768">
        <f t="shared" si="1"/>
        <v>0</v>
      </c>
      <c r="R12" s="2767">
        <f t="shared" si="1"/>
        <v>25</v>
      </c>
      <c r="S12" s="2768">
        <f t="shared" si="1"/>
        <v>8</v>
      </c>
      <c r="T12" s="2768">
        <f t="shared" si="1"/>
        <v>0</v>
      </c>
      <c r="U12" s="2767">
        <f t="shared" si="1"/>
        <v>8</v>
      </c>
      <c r="V12" s="2914">
        <f t="shared" si="1"/>
        <v>118</v>
      </c>
      <c r="W12" s="2915">
        <f t="shared" si="1"/>
        <v>2</v>
      </c>
      <c r="X12" s="2767">
        <f t="shared" si="1"/>
        <v>120</v>
      </c>
    </row>
    <row r="13" spans="2:27" s="386" customFormat="1" ht="24.75" customHeight="1" thickBot="1">
      <c r="B13" s="5866" t="s">
        <v>15</v>
      </c>
      <c r="C13" s="5867"/>
      <c r="D13" s="2916"/>
      <c r="E13" s="403"/>
      <c r="F13" s="2917"/>
      <c r="G13" s="403"/>
      <c r="H13" s="403"/>
      <c r="I13" s="2917"/>
      <c r="J13" s="2916"/>
      <c r="K13" s="403"/>
      <c r="L13" s="2800"/>
      <c r="M13" s="403"/>
      <c r="N13" s="403"/>
      <c r="O13" s="2917"/>
      <c r="P13" s="403"/>
      <c r="Q13" s="403"/>
      <c r="R13" s="2917"/>
      <c r="S13" s="403"/>
      <c r="T13" s="403"/>
      <c r="U13" s="2917"/>
      <c r="V13" s="403"/>
      <c r="W13" s="403"/>
      <c r="X13" s="2917"/>
    </row>
    <row r="14" spans="2:27" s="386" customFormat="1" ht="28.5" customHeight="1" thickBot="1">
      <c r="B14" s="5890" t="s">
        <v>16</v>
      </c>
      <c r="C14" s="5891"/>
      <c r="D14" s="2951"/>
      <c r="E14" s="2952"/>
      <c r="F14" s="2953"/>
      <c r="G14" s="2952"/>
      <c r="H14" s="2952"/>
      <c r="I14" s="2953"/>
      <c r="J14" s="2951"/>
      <c r="K14" s="2952"/>
      <c r="L14" s="2767"/>
      <c r="M14" s="2952"/>
      <c r="N14" s="2952"/>
      <c r="O14" s="2953"/>
      <c r="P14" s="2952"/>
      <c r="Q14" s="2952"/>
      <c r="R14" s="2953"/>
      <c r="S14" s="2952"/>
      <c r="T14" s="2952"/>
      <c r="U14" s="2953"/>
      <c r="V14" s="2952"/>
      <c r="W14" s="2952"/>
      <c r="X14" s="2953"/>
    </row>
    <row r="15" spans="2:27" s="386" customFormat="1" ht="29.25" customHeight="1">
      <c r="B15" s="2902" t="s">
        <v>159</v>
      </c>
      <c r="C15" s="2903" t="s">
        <v>160</v>
      </c>
      <c r="D15" s="2904">
        <v>17</v>
      </c>
      <c r="E15" s="2905">
        <v>0</v>
      </c>
      <c r="F15" s="2906">
        <v>17</v>
      </c>
      <c r="G15" s="2907">
        <v>15</v>
      </c>
      <c r="H15" s="2905">
        <v>0</v>
      </c>
      <c r="I15" s="2906">
        <v>15</v>
      </c>
      <c r="J15" s="2904">
        <v>15</v>
      </c>
      <c r="K15" s="2905">
        <v>0</v>
      </c>
      <c r="L15" s="2906">
        <v>15</v>
      </c>
      <c r="M15" s="2907">
        <v>5</v>
      </c>
      <c r="N15" s="2905">
        <v>0</v>
      </c>
      <c r="O15" s="2906">
        <v>5</v>
      </c>
      <c r="P15" s="2907">
        <v>15</v>
      </c>
      <c r="Q15" s="2905">
        <v>0</v>
      </c>
      <c r="R15" s="2906">
        <v>15</v>
      </c>
      <c r="S15" s="2907">
        <v>0</v>
      </c>
      <c r="T15" s="2905">
        <v>0</v>
      </c>
      <c r="U15" s="2906">
        <v>0</v>
      </c>
      <c r="V15" s="2907">
        <v>67</v>
      </c>
      <c r="W15" s="2905">
        <v>0</v>
      </c>
      <c r="X15" s="2906">
        <v>67</v>
      </c>
    </row>
    <row r="16" spans="2:27" s="386" customFormat="1" ht="19.5" thickBot="1">
      <c r="B16" s="2908" t="s">
        <v>161</v>
      </c>
      <c r="C16" s="2909" t="s">
        <v>162</v>
      </c>
      <c r="D16" s="2910">
        <v>9</v>
      </c>
      <c r="E16" s="2911">
        <v>1</v>
      </c>
      <c r="F16" s="2912">
        <v>10</v>
      </c>
      <c r="G16" s="2913">
        <v>10</v>
      </c>
      <c r="H16" s="2911">
        <v>1</v>
      </c>
      <c r="I16" s="2912">
        <v>11</v>
      </c>
      <c r="J16" s="2910">
        <v>7</v>
      </c>
      <c r="K16" s="2911">
        <v>0</v>
      </c>
      <c r="L16" s="2912">
        <v>7</v>
      </c>
      <c r="M16" s="2913">
        <v>7</v>
      </c>
      <c r="N16" s="2911">
        <v>0</v>
      </c>
      <c r="O16" s="2912">
        <v>7</v>
      </c>
      <c r="P16" s="2913">
        <v>9</v>
      </c>
      <c r="Q16" s="2911">
        <v>0</v>
      </c>
      <c r="R16" s="2912">
        <v>9</v>
      </c>
      <c r="S16" s="2913">
        <v>8</v>
      </c>
      <c r="T16" s="2911">
        <v>0</v>
      </c>
      <c r="U16" s="2912">
        <v>8</v>
      </c>
      <c r="V16" s="2913">
        <v>50</v>
      </c>
      <c r="W16" s="2911">
        <v>2</v>
      </c>
      <c r="X16" s="2912">
        <v>52</v>
      </c>
    </row>
    <row r="17" spans="2:28" s="407" customFormat="1" ht="21" customHeight="1" thickBot="1">
      <c r="B17" s="5880" t="s">
        <v>17</v>
      </c>
      <c r="C17" s="5881"/>
      <c r="D17" s="2918">
        <f t="shared" ref="D17:X17" si="2">SUM(D15:D16)</f>
        <v>26</v>
      </c>
      <c r="E17" s="2919">
        <f t="shared" si="2"/>
        <v>1</v>
      </c>
      <c r="F17" s="1021">
        <f t="shared" si="2"/>
        <v>27</v>
      </c>
      <c r="G17" s="2919">
        <f t="shared" si="2"/>
        <v>25</v>
      </c>
      <c r="H17" s="2919">
        <f t="shared" si="2"/>
        <v>1</v>
      </c>
      <c r="I17" s="1021">
        <f t="shared" si="2"/>
        <v>26</v>
      </c>
      <c r="J17" s="2918">
        <f t="shared" si="2"/>
        <v>22</v>
      </c>
      <c r="K17" s="2919">
        <f t="shared" si="2"/>
        <v>0</v>
      </c>
      <c r="L17" s="1021">
        <f t="shared" si="2"/>
        <v>22</v>
      </c>
      <c r="M17" s="2919">
        <f t="shared" si="2"/>
        <v>12</v>
      </c>
      <c r="N17" s="2919">
        <f t="shared" si="2"/>
        <v>0</v>
      </c>
      <c r="O17" s="1021">
        <f t="shared" si="2"/>
        <v>12</v>
      </c>
      <c r="P17" s="2919">
        <f t="shared" si="2"/>
        <v>24</v>
      </c>
      <c r="Q17" s="2919">
        <f t="shared" si="2"/>
        <v>0</v>
      </c>
      <c r="R17" s="1021">
        <f t="shared" si="2"/>
        <v>24</v>
      </c>
      <c r="S17" s="2919">
        <f t="shared" si="2"/>
        <v>8</v>
      </c>
      <c r="T17" s="2919">
        <f t="shared" si="2"/>
        <v>0</v>
      </c>
      <c r="U17" s="1021">
        <f t="shared" si="2"/>
        <v>8</v>
      </c>
      <c r="V17" s="2919">
        <f t="shared" si="2"/>
        <v>117</v>
      </c>
      <c r="W17" s="2919">
        <f t="shared" si="2"/>
        <v>2</v>
      </c>
      <c r="X17" s="1021">
        <f t="shared" si="2"/>
        <v>119</v>
      </c>
    </row>
    <row r="18" spans="2:28" s="407" customFormat="1" ht="30" customHeight="1" thickBot="1">
      <c r="B18" s="5892" t="s">
        <v>18</v>
      </c>
      <c r="C18" s="5893"/>
      <c r="D18" s="2920"/>
      <c r="E18" s="2921"/>
      <c r="F18" s="2922"/>
      <c r="G18" s="2921"/>
      <c r="H18" s="2921"/>
      <c r="I18" s="2922"/>
      <c r="J18" s="2920"/>
      <c r="K18" s="2921"/>
      <c r="L18" s="2922"/>
      <c r="M18" s="2921"/>
      <c r="N18" s="2921"/>
      <c r="O18" s="2922"/>
      <c r="P18" s="2921"/>
      <c r="Q18" s="2921"/>
      <c r="R18" s="2922"/>
      <c r="S18" s="2921"/>
      <c r="T18" s="2921"/>
      <c r="U18" s="2922"/>
      <c r="V18" s="2921"/>
      <c r="W18" s="2921"/>
      <c r="X18" s="2922"/>
    </row>
    <row r="19" spans="2:28" s="407" customFormat="1" ht="32.25" customHeight="1" thickBot="1">
      <c r="B19" s="2923" t="s">
        <v>159</v>
      </c>
      <c r="C19" s="2924" t="s">
        <v>160</v>
      </c>
      <c r="D19" s="2925">
        <v>0</v>
      </c>
      <c r="E19" s="2926">
        <v>0</v>
      </c>
      <c r="F19" s="2927">
        <v>0</v>
      </c>
      <c r="G19" s="2928">
        <v>0</v>
      </c>
      <c r="H19" s="2926">
        <v>0</v>
      </c>
      <c r="I19" s="2927">
        <v>0</v>
      </c>
      <c r="J19" s="2925">
        <v>0</v>
      </c>
      <c r="K19" s="2926">
        <v>0</v>
      </c>
      <c r="L19" s="2927">
        <v>0</v>
      </c>
      <c r="M19" s="2928">
        <v>0</v>
      </c>
      <c r="N19" s="2926">
        <v>0</v>
      </c>
      <c r="O19" s="2927">
        <v>0</v>
      </c>
      <c r="P19" s="2928">
        <v>1</v>
      </c>
      <c r="Q19" s="2926">
        <v>0</v>
      </c>
      <c r="R19" s="2927">
        <v>1</v>
      </c>
      <c r="S19" s="2928">
        <v>0</v>
      </c>
      <c r="T19" s="2926">
        <v>0</v>
      </c>
      <c r="U19" s="2927">
        <v>0</v>
      </c>
      <c r="V19" s="2928">
        <v>1</v>
      </c>
      <c r="W19" s="2926">
        <v>0</v>
      </c>
      <c r="X19" s="2927">
        <v>1</v>
      </c>
    </row>
    <row r="20" spans="2:28" ht="30.75" customHeight="1" thickBot="1">
      <c r="B20" s="5886" t="s">
        <v>19</v>
      </c>
      <c r="C20" s="5887"/>
      <c r="D20" s="2929">
        <f t="shared" ref="D20:X20" si="3">SUM(D19:D19)</f>
        <v>0</v>
      </c>
      <c r="E20" s="2930">
        <f t="shared" si="3"/>
        <v>0</v>
      </c>
      <c r="F20" s="1021">
        <f t="shared" si="3"/>
        <v>0</v>
      </c>
      <c r="G20" s="2931">
        <f t="shared" si="3"/>
        <v>0</v>
      </c>
      <c r="H20" s="2930">
        <f t="shared" si="3"/>
        <v>0</v>
      </c>
      <c r="I20" s="1021">
        <f t="shared" si="3"/>
        <v>0</v>
      </c>
      <c r="J20" s="2931">
        <f t="shared" si="3"/>
        <v>0</v>
      </c>
      <c r="K20" s="2930">
        <f t="shared" si="3"/>
        <v>0</v>
      </c>
      <c r="L20" s="1021">
        <f t="shared" si="3"/>
        <v>0</v>
      </c>
      <c r="M20" s="2931">
        <v>0</v>
      </c>
      <c r="N20" s="2930">
        <f t="shared" si="3"/>
        <v>0</v>
      </c>
      <c r="O20" s="1021">
        <v>0</v>
      </c>
      <c r="P20" s="2931">
        <f t="shared" si="3"/>
        <v>1</v>
      </c>
      <c r="Q20" s="2930">
        <f t="shared" si="3"/>
        <v>0</v>
      </c>
      <c r="R20" s="1021">
        <f t="shared" si="3"/>
        <v>1</v>
      </c>
      <c r="S20" s="2931">
        <f t="shared" si="3"/>
        <v>0</v>
      </c>
      <c r="T20" s="2930">
        <f t="shared" si="3"/>
        <v>0</v>
      </c>
      <c r="U20" s="1021">
        <f t="shared" si="3"/>
        <v>0</v>
      </c>
      <c r="V20" s="2931">
        <v>1</v>
      </c>
      <c r="W20" s="2930">
        <f t="shared" si="3"/>
        <v>0</v>
      </c>
      <c r="X20" s="1021">
        <f t="shared" si="3"/>
        <v>1</v>
      </c>
    </row>
    <row r="21" spans="2:28" ht="30.75" customHeight="1" thickBot="1">
      <c r="B21" s="5888" t="s">
        <v>29</v>
      </c>
      <c r="C21" s="5889"/>
      <c r="D21" s="2937">
        <f t="shared" ref="D21:X21" si="4">D17</f>
        <v>26</v>
      </c>
      <c r="E21" s="2938">
        <f t="shared" si="4"/>
        <v>1</v>
      </c>
      <c r="F21" s="2939">
        <f t="shared" si="4"/>
        <v>27</v>
      </c>
      <c r="G21" s="2937">
        <f t="shared" si="4"/>
        <v>25</v>
      </c>
      <c r="H21" s="2938">
        <f t="shared" si="4"/>
        <v>1</v>
      </c>
      <c r="I21" s="2940">
        <f t="shared" si="4"/>
        <v>26</v>
      </c>
      <c r="J21" s="2937">
        <f t="shared" si="4"/>
        <v>22</v>
      </c>
      <c r="K21" s="2938">
        <f t="shared" si="4"/>
        <v>0</v>
      </c>
      <c r="L21" s="2939">
        <f t="shared" si="4"/>
        <v>22</v>
      </c>
      <c r="M21" s="2937">
        <f t="shared" si="4"/>
        <v>12</v>
      </c>
      <c r="N21" s="2938">
        <f t="shared" si="4"/>
        <v>0</v>
      </c>
      <c r="O21" s="2940">
        <f t="shared" si="4"/>
        <v>12</v>
      </c>
      <c r="P21" s="2937">
        <f t="shared" si="4"/>
        <v>24</v>
      </c>
      <c r="Q21" s="2938">
        <f t="shared" si="4"/>
        <v>0</v>
      </c>
      <c r="R21" s="2940">
        <f t="shared" si="4"/>
        <v>24</v>
      </c>
      <c r="S21" s="2937">
        <f t="shared" si="4"/>
        <v>8</v>
      </c>
      <c r="T21" s="2938">
        <f t="shared" si="4"/>
        <v>0</v>
      </c>
      <c r="U21" s="2940">
        <f t="shared" si="4"/>
        <v>8</v>
      </c>
      <c r="V21" s="2937">
        <f t="shared" si="4"/>
        <v>117</v>
      </c>
      <c r="W21" s="2938">
        <f t="shared" si="4"/>
        <v>2</v>
      </c>
      <c r="X21" s="2941">
        <f t="shared" si="4"/>
        <v>119</v>
      </c>
    </row>
    <row r="22" spans="2:28" ht="30.75" customHeight="1" thickBot="1">
      <c r="B22" s="5882" t="s">
        <v>34</v>
      </c>
      <c r="C22" s="5883"/>
      <c r="D22" s="2942">
        <f t="shared" ref="D22:X22" si="5">D20</f>
        <v>0</v>
      </c>
      <c r="E22" s="2943">
        <f t="shared" si="5"/>
        <v>0</v>
      </c>
      <c r="F22" s="2944">
        <f t="shared" si="5"/>
        <v>0</v>
      </c>
      <c r="G22" s="2942">
        <f t="shared" si="5"/>
        <v>0</v>
      </c>
      <c r="H22" s="2943">
        <f t="shared" si="5"/>
        <v>0</v>
      </c>
      <c r="I22" s="2944">
        <f t="shared" si="5"/>
        <v>0</v>
      </c>
      <c r="J22" s="2942">
        <f t="shared" si="5"/>
        <v>0</v>
      </c>
      <c r="K22" s="2943">
        <f t="shared" si="5"/>
        <v>0</v>
      </c>
      <c r="L22" s="2944">
        <f t="shared" si="5"/>
        <v>0</v>
      </c>
      <c r="M22" s="2942">
        <f t="shared" si="5"/>
        <v>0</v>
      </c>
      <c r="N22" s="2943">
        <f t="shared" si="5"/>
        <v>0</v>
      </c>
      <c r="O22" s="2944">
        <f t="shared" si="5"/>
        <v>0</v>
      </c>
      <c r="P22" s="2942">
        <f t="shared" si="5"/>
        <v>1</v>
      </c>
      <c r="Q22" s="2943">
        <f t="shared" si="5"/>
        <v>0</v>
      </c>
      <c r="R22" s="2944">
        <f t="shared" si="5"/>
        <v>1</v>
      </c>
      <c r="S22" s="2942">
        <f t="shared" si="5"/>
        <v>0</v>
      </c>
      <c r="T22" s="2943">
        <f t="shared" si="5"/>
        <v>0</v>
      </c>
      <c r="U22" s="2944">
        <f t="shared" si="5"/>
        <v>0</v>
      </c>
      <c r="V22" s="2945">
        <f t="shared" si="5"/>
        <v>1</v>
      </c>
      <c r="W22" s="2946">
        <f t="shared" si="5"/>
        <v>0</v>
      </c>
      <c r="X22" s="2947">
        <f t="shared" si="5"/>
        <v>1</v>
      </c>
    </row>
    <row r="23" spans="2:28" ht="35.25" customHeight="1" thickBot="1">
      <c r="B23" s="5894" t="s">
        <v>35</v>
      </c>
      <c r="C23" s="5895"/>
      <c r="D23" s="2948">
        <f t="shared" ref="D23:X23" si="6">D21+D22</f>
        <v>26</v>
      </c>
      <c r="E23" s="2949">
        <f t="shared" si="6"/>
        <v>1</v>
      </c>
      <c r="F23" s="2950">
        <f t="shared" si="6"/>
        <v>27</v>
      </c>
      <c r="G23" s="2948">
        <f t="shared" si="6"/>
        <v>25</v>
      </c>
      <c r="H23" s="2949">
        <f t="shared" si="6"/>
        <v>1</v>
      </c>
      <c r="I23" s="2950">
        <f t="shared" si="6"/>
        <v>26</v>
      </c>
      <c r="J23" s="2948">
        <f t="shared" si="6"/>
        <v>22</v>
      </c>
      <c r="K23" s="2949">
        <f t="shared" si="6"/>
        <v>0</v>
      </c>
      <c r="L23" s="2950">
        <f t="shared" si="6"/>
        <v>22</v>
      </c>
      <c r="M23" s="2948">
        <f t="shared" si="6"/>
        <v>12</v>
      </c>
      <c r="N23" s="2949">
        <f t="shared" si="6"/>
        <v>0</v>
      </c>
      <c r="O23" s="2950">
        <f t="shared" si="6"/>
        <v>12</v>
      </c>
      <c r="P23" s="2950">
        <f t="shared" si="6"/>
        <v>25</v>
      </c>
      <c r="Q23" s="2950">
        <f t="shared" si="6"/>
        <v>0</v>
      </c>
      <c r="R23" s="2950">
        <f t="shared" si="6"/>
        <v>25</v>
      </c>
      <c r="S23" s="2950">
        <f t="shared" si="6"/>
        <v>8</v>
      </c>
      <c r="T23" s="2950">
        <f t="shared" si="6"/>
        <v>0</v>
      </c>
      <c r="U23" s="2950">
        <f t="shared" si="6"/>
        <v>8</v>
      </c>
      <c r="V23" s="2950">
        <f t="shared" si="6"/>
        <v>118</v>
      </c>
      <c r="W23" s="2950">
        <f t="shared" si="6"/>
        <v>2</v>
      </c>
      <c r="X23" s="2950">
        <f t="shared" si="6"/>
        <v>120</v>
      </c>
    </row>
    <row r="25" spans="2:28">
      <c r="B25" s="5726"/>
      <c r="C25" s="5726"/>
      <c r="D25" s="5726"/>
      <c r="E25" s="5726"/>
      <c r="F25" s="5726"/>
      <c r="G25" s="5726"/>
      <c r="H25" s="5726"/>
      <c r="I25" s="5726"/>
      <c r="J25" s="5726"/>
      <c r="K25" s="5726"/>
      <c r="L25" s="5726"/>
      <c r="M25" s="5726"/>
      <c r="N25" s="5726"/>
      <c r="O25" s="5726"/>
      <c r="P25" s="5726"/>
      <c r="Q25" s="5726"/>
      <c r="R25" s="5726"/>
      <c r="S25" s="5726"/>
      <c r="T25" s="5726"/>
      <c r="U25" s="5726"/>
      <c r="V25" s="5726"/>
      <c r="W25" s="5726"/>
      <c r="X25" s="401"/>
      <c r="Y25" s="401"/>
      <c r="Z25" s="401"/>
      <c r="AA25" s="406"/>
      <c r="AB25" s="406"/>
    </row>
    <row r="27" spans="2:28"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</row>
  </sheetData>
  <mergeCells count="24">
    <mergeCell ref="B14:C14"/>
    <mergeCell ref="B18:C18"/>
    <mergeCell ref="B23:C23"/>
    <mergeCell ref="B1:R1"/>
    <mergeCell ref="B2:R2"/>
    <mergeCell ref="B3:C3"/>
    <mergeCell ref="D3:E3"/>
    <mergeCell ref="F3:R3"/>
    <mergeCell ref="B25:W25"/>
    <mergeCell ref="J5:L6"/>
    <mergeCell ref="M5:O6"/>
    <mergeCell ref="P5:R6"/>
    <mergeCell ref="S5:U6"/>
    <mergeCell ref="V5:X6"/>
    <mergeCell ref="B13:C13"/>
    <mergeCell ref="D5:F6"/>
    <mergeCell ref="G5:I6"/>
    <mergeCell ref="B5:C8"/>
    <mergeCell ref="B9:C9"/>
    <mergeCell ref="B17:C17"/>
    <mergeCell ref="B22:C22"/>
    <mergeCell ref="B12:C12"/>
    <mergeCell ref="B20:C20"/>
    <mergeCell ref="B21:C21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4"/>
  <sheetViews>
    <sheetView view="pageBreakPreview" zoomScale="50" zoomScaleNormal="50" workbookViewId="0">
      <selection activeCell="N26" sqref="N26"/>
    </sheetView>
  </sheetViews>
  <sheetFormatPr defaultRowHeight="18"/>
  <cols>
    <col min="1" max="1" width="9.140625" style="388"/>
    <col min="2" max="2" width="16.85546875" style="388" customWidth="1"/>
    <col min="3" max="3" width="47.5703125" style="388" customWidth="1"/>
    <col min="4" max="4" width="11.42578125" style="388" bestFit="1" customWidth="1"/>
    <col min="5" max="5" width="11.42578125" style="388" customWidth="1"/>
    <col min="6" max="6" width="11.140625" style="389" customWidth="1"/>
    <col min="7" max="7" width="9.140625" style="388"/>
    <col min="8" max="8" width="11.5703125" style="388" customWidth="1"/>
    <col min="9" max="9" width="11.42578125" style="389" customWidth="1"/>
    <col min="10" max="10" width="9.140625" style="389"/>
    <col min="11" max="11" width="10.85546875" style="389" customWidth="1"/>
    <col min="12" max="15" width="11" style="389" customWidth="1"/>
    <col min="16" max="16" width="9.140625" style="388"/>
    <col min="17" max="17" width="11" style="388" customWidth="1"/>
    <col min="18" max="18" width="11" style="389" customWidth="1"/>
    <col min="19" max="19" width="9.140625" style="388"/>
    <col min="20" max="20" width="11" style="388" customWidth="1"/>
    <col min="21" max="21" width="11" style="389" customWidth="1"/>
    <col min="22" max="22" width="9.140625" style="388"/>
    <col min="23" max="23" width="11" style="388" customWidth="1"/>
    <col min="24" max="24" width="11" style="389" customWidth="1"/>
    <col min="25" max="257" width="9.140625" style="388"/>
    <col min="258" max="258" width="16.85546875" style="388" customWidth="1"/>
    <col min="259" max="259" width="47.5703125" style="388" customWidth="1"/>
    <col min="260" max="260" width="11.42578125" style="388" bestFit="1" customWidth="1"/>
    <col min="261" max="261" width="11.42578125" style="388" customWidth="1"/>
    <col min="262" max="262" width="11.140625" style="388" customWidth="1"/>
    <col min="263" max="263" width="9.140625" style="388"/>
    <col min="264" max="264" width="11.5703125" style="388" customWidth="1"/>
    <col min="265" max="265" width="11.42578125" style="388" customWidth="1"/>
    <col min="266" max="266" width="9.140625" style="388"/>
    <col min="267" max="267" width="10.85546875" style="388" customWidth="1"/>
    <col min="268" max="271" width="11" style="388" customWidth="1"/>
    <col min="272" max="272" width="9.140625" style="388"/>
    <col min="273" max="274" width="11" style="388" customWidth="1"/>
    <col min="275" max="275" width="9.140625" style="388"/>
    <col min="276" max="277" width="11" style="388" customWidth="1"/>
    <col min="278" max="278" width="9.140625" style="388"/>
    <col min="279" max="280" width="11" style="388" customWidth="1"/>
    <col min="281" max="513" width="9.140625" style="388"/>
    <col min="514" max="514" width="16.85546875" style="388" customWidth="1"/>
    <col min="515" max="515" width="47.5703125" style="388" customWidth="1"/>
    <col min="516" max="516" width="11.42578125" style="388" bestFit="1" customWidth="1"/>
    <col min="517" max="517" width="11.42578125" style="388" customWidth="1"/>
    <col min="518" max="518" width="11.140625" style="388" customWidth="1"/>
    <col min="519" max="519" width="9.140625" style="388"/>
    <col min="520" max="520" width="11.5703125" style="388" customWidth="1"/>
    <col min="521" max="521" width="11.42578125" style="388" customWidth="1"/>
    <col min="522" max="522" width="9.140625" style="388"/>
    <col min="523" max="523" width="10.85546875" style="388" customWidth="1"/>
    <col min="524" max="527" width="11" style="388" customWidth="1"/>
    <col min="528" max="528" width="9.140625" style="388"/>
    <col min="529" max="530" width="11" style="388" customWidth="1"/>
    <col min="531" max="531" width="9.140625" style="388"/>
    <col min="532" max="533" width="11" style="388" customWidth="1"/>
    <col min="534" max="534" width="9.140625" style="388"/>
    <col min="535" max="536" width="11" style="388" customWidth="1"/>
    <col min="537" max="769" width="9.140625" style="388"/>
    <col min="770" max="770" width="16.85546875" style="388" customWidth="1"/>
    <col min="771" max="771" width="47.5703125" style="388" customWidth="1"/>
    <col min="772" max="772" width="11.42578125" style="388" bestFit="1" customWidth="1"/>
    <col min="773" max="773" width="11.42578125" style="388" customWidth="1"/>
    <col min="774" max="774" width="11.140625" style="388" customWidth="1"/>
    <col min="775" max="775" width="9.140625" style="388"/>
    <col min="776" max="776" width="11.5703125" style="388" customWidth="1"/>
    <col min="777" max="777" width="11.42578125" style="388" customWidth="1"/>
    <col min="778" max="778" width="9.140625" style="388"/>
    <col min="779" max="779" width="10.85546875" style="388" customWidth="1"/>
    <col min="780" max="783" width="11" style="388" customWidth="1"/>
    <col min="784" max="784" width="9.140625" style="388"/>
    <col min="785" max="786" width="11" style="388" customWidth="1"/>
    <col min="787" max="787" width="9.140625" style="388"/>
    <col min="788" max="789" width="11" style="388" customWidth="1"/>
    <col min="790" max="790" width="9.140625" style="388"/>
    <col min="791" max="792" width="11" style="388" customWidth="1"/>
    <col min="793" max="1025" width="9.140625" style="388"/>
    <col min="1026" max="1026" width="16.85546875" style="388" customWidth="1"/>
    <col min="1027" max="1027" width="47.5703125" style="388" customWidth="1"/>
    <col min="1028" max="1028" width="11.42578125" style="388" bestFit="1" customWidth="1"/>
    <col min="1029" max="1029" width="11.42578125" style="388" customWidth="1"/>
    <col min="1030" max="1030" width="11.140625" style="388" customWidth="1"/>
    <col min="1031" max="1031" width="9.140625" style="388"/>
    <col min="1032" max="1032" width="11.5703125" style="388" customWidth="1"/>
    <col min="1033" max="1033" width="11.42578125" style="388" customWidth="1"/>
    <col min="1034" max="1034" width="9.140625" style="388"/>
    <col min="1035" max="1035" width="10.85546875" style="388" customWidth="1"/>
    <col min="1036" max="1039" width="11" style="388" customWidth="1"/>
    <col min="1040" max="1040" width="9.140625" style="388"/>
    <col min="1041" max="1042" width="11" style="388" customWidth="1"/>
    <col min="1043" max="1043" width="9.140625" style="388"/>
    <col min="1044" max="1045" width="11" style="388" customWidth="1"/>
    <col min="1046" max="1046" width="9.140625" style="388"/>
    <col min="1047" max="1048" width="11" style="388" customWidth="1"/>
    <col min="1049" max="1281" width="9.140625" style="388"/>
    <col min="1282" max="1282" width="16.85546875" style="388" customWidth="1"/>
    <col min="1283" max="1283" width="47.5703125" style="388" customWidth="1"/>
    <col min="1284" max="1284" width="11.42578125" style="388" bestFit="1" customWidth="1"/>
    <col min="1285" max="1285" width="11.42578125" style="388" customWidth="1"/>
    <col min="1286" max="1286" width="11.140625" style="388" customWidth="1"/>
    <col min="1287" max="1287" width="9.140625" style="388"/>
    <col min="1288" max="1288" width="11.5703125" style="388" customWidth="1"/>
    <col min="1289" max="1289" width="11.42578125" style="388" customWidth="1"/>
    <col min="1290" max="1290" width="9.140625" style="388"/>
    <col min="1291" max="1291" width="10.85546875" style="388" customWidth="1"/>
    <col min="1292" max="1295" width="11" style="388" customWidth="1"/>
    <col min="1296" max="1296" width="9.140625" style="388"/>
    <col min="1297" max="1298" width="11" style="388" customWidth="1"/>
    <col min="1299" max="1299" width="9.140625" style="388"/>
    <col min="1300" max="1301" width="11" style="388" customWidth="1"/>
    <col min="1302" max="1302" width="9.140625" style="388"/>
    <col min="1303" max="1304" width="11" style="388" customWidth="1"/>
    <col min="1305" max="1537" width="9.140625" style="388"/>
    <col min="1538" max="1538" width="16.85546875" style="388" customWidth="1"/>
    <col min="1539" max="1539" width="47.5703125" style="388" customWidth="1"/>
    <col min="1540" max="1540" width="11.42578125" style="388" bestFit="1" customWidth="1"/>
    <col min="1541" max="1541" width="11.42578125" style="388" customWidth="1"/>
    <col min="1542" max="1542" width="11.140625" style="388" customWidth="1"/>
    <col min="1543" max="1543" width="9.140625" style="388"/>
    <col min="1544" max="1544" width="11.5703125" style="388" customWidth="1"/>
    <col min="1545" max="1545" width="11.42578125" style="388" customWidth="1"/>
    <col min="1546" max="1546" width="9.140625" style="388"/>
    <col min="1547" max="1547" width="10.85546875" style="388" customWidth="1"/>
    <col min="1548" max="1551" width="11" style="388" customWidth="1"/>
    <col min="1552" max="1552" width="9.140625" style="388"/>
    <col min="1553" max="1554" width="11" style="388" customWidth="1"/>
    <col min="1555" max="1555" width="9.140625" style="388"/>
    <col min="1556" max="1557" width="11" style="388" customWidth="1"/>
    <col min="1558" max="1558" width="9.140625" style="388"/>
    <col min="1559" max="1560" width="11" style="388" customWidth="1"/>
    <col min="1561" max="1793" width="9.140625" style="388"/>
    <col min="1794" max="1794" width="16.85546875" style="388" customWidth="1"/>
    <col min="1795" max="1795" width="47.5703125" style="388" customWidth="1"/>
    <col min="1796" max="1796" width="11.42578125" style="388" bestFit="1" customWidth="1"/>
    <col min="1797" max="1797" width="11.42578125" style="388" customWidth="1"/>
    <col min="1798" max="1798" width="11.140625" style="388" customWidth="1"/>
    <col min="1799" max="1799" width="9.140625" style="388"/>
    <col min="1800" max="1800" width="11.5703125" style="388" customWidth="1"/>
    <col min="1801" max="1801" width="11.42578125" style="388" customWidth="1"/>
    <col min="1802" max="1802" width="9.140625" style="388"/>
    <col min="1803" max="1803" width="10.85546875" style="388" customWidth="1"/>
    <col min="1804" max="1807" width="11" style="388" customWidth="1"/>
    <col min="1808" max="1808" width="9.140625" style="388"/>
    <col min="1809" max="1810" width="11" style="388" customWidth="1"/>
    <col min="1811" max="1811" width="9.140625" style="388"/>
    <col min="1812" max="1813" width="11" style="388" customWidth="1"/>
    <col min="1814" max="1814" width="9.140625" style="388"/>
    <col min="1815" max="1816" width="11" style="388" customWidth="1"/>
    <col min="1817" max="2049" width="9.140625" style="388"/>
    <col min="2050" max="2050" width="16.85546875" style="388" customWidth="1"/>
    <col min="2051" max="2051" width="47.5703125" style="388" customWidth="1"/>
    <col min="2052" max="2052" width="11.42578125" style="388" bestFit="1" customWidth="1"/>
    <col min="2053" max="2053" width="11.42578125" style="388" customWidth="1"/>
    <col min="2054" max="2054" width="11.140625" style="388" customWidth="1"/>
    <col min="2055" max="2055" width="9.140625" style="388"/>
    <col min="2056" max="2056" width="11.5703125" style="388" customWidth="1"/>
    <col min="2057" max="2057" width="11.42578125" style="388" customWidth="1"/>
    <col min="2058" max="2058" width="9.140625" style="388"/>
    <col min="2059" max="2059" width="10.85546875" style="388" customWidth="1"/>
    <col min="2060" max="2063" width="11" style="388" customWidth="1"/>
    <col min="2064" max="2064" width="9.140625" style="388"/>
    <col min="2065" max="2066" width="11" style="388" customWidth="1"/>
    <col min="2067" max="2067" width="9.140625" style="388"/>
    <col min="2068" max="2069" width="11" style="388" customWidth="1"/>
    <col min="2070" max="2070" width="9.140625" style="388"/>
    <col min="2071" max="2072" width="11" style="388" customWidth="1"/>
    <col min="2073" max="2305" width="9.140625" style="388"/>
    <col min="2306" max="2306" width="16.85546875" style="388" customWidth="1"/>
    <col min="2307" max="2307" width="47.5703125" style="388" customWidth="1"/>
    <col min="2308" max="2308" width="11.42578125" style="388" bestFit="1" customWidth="1"/>
    <col min="2309" max="2309" width="11.42578125" style="388" customWidth="1"/>
    <col min="2310" max="2310" width="11.140625" style="388" customWidth="1"/>
    <col min="2311" max="2311" width="9.140625" style="388"/>
    <col min="2312" max="2312" width="11.5703125" style="388" customWidth="1"/>
    <col min="2313" max="2313" width="11.42578125" style="388" customWidth="1"/>
    <col min="2314" max="2314" width="9.140625" style="388"/>
    <col min="2315" max="2315" width="10.85546875" style="388" customWidth="1"/>
    <col min="2316" max="2319" width="11" style="388" customWidth="1"/>
    <col min="2320" max="2320" width="9.140625" style="388"/>
    <col min="2321" max="2322" width="11" style="388" customWidth="1"/>
    <col min="2323" max="2323" width="9.140625" style="388"/>
    <col min="2324" max="2325" width="11" style="388" customWidth="1"/>
    <col min="2326" max="2326" width="9.140625" style="388"/>
    <col min="2327" max="2328" width="11" style="388" customWidth="1"/>
    <col min="2329" max="2561" width="9.140625" style="388"/>
    <col min="2562" max="2562" width="16.85546875" style="388" customWidth="1"/>
    <col min="2563" max="2563" width="47.5703125" style="388" customWidth="1"/>
    <col min="2564" max="2564" width="11.42578125" style="388" bestFit="1" customWidth="1"/>
    <col min="2565" max="2565" width="11.42578125" style="388" customWidth="1"/>
    <col min="2566" max="2566" width="11.140625" style="388" customWidth="1"/>
    <col min="2567" max="2567" width="9.140625" style="388"/>
    <col min="2568" max="2568" width="11.5703125" style="388" customWidth="1"/>
    <col min="2569" max="2569" width="11.42578125" style="388" customWidth="1"/>
    <col min="2570" max="2570" width="9.140625" style="388"/>
    <col min="2571" max="2571" width="10.85546875" style="388" customWidth="1"/>
    <col min="2572" max="2575" width="11" style="388" customWidth="1"/>
    <col min="2576" max="2576" width="9.140625" style="388"/>
    <col min="2577" max="2578" width="11" style="388" customWidth="1"/>
    <col min="2579" max="2579" width="9.140625" style="388"/>
    <col min="2580" max="2581" width="11" style="388" customWidth="1"/>
    <col min="2582" max="2582" width="9.140625" style="388"/>
    <col min="2583" max="2584" width="11" style="388" customWidth="1"/>
    <col min="2585" max="2817" width="9.140625" style="388"/>
    <col min="2818" max="2818" width="16.85546875" style="388" customWidth="1"/>
    <col min="2819" max="2819" width="47.5703125" style="388" customWidth="1"/>
    <col min="2820" max="2820" width="11.42578125" style="388" bestFit="1" customWidth="1"/>
    <col min="2821" max="2821" width="11.42578125" style="388" customWidth="1"/>
    <col min="2822" max="2822" width="11.140625" style="388" customWidth="1"/>
    <col min="2823" max="2823" width="9.140625" style="388"/>
    <col min="2824" max="2824" width="11.5703125" style="388" customWidth="1"/>
    <col min="2825" max="2825" width="11.42578125" style="388" customWidth="1"/>
    <col min="2826" max="2826" width="9.140625" style="388"/>
    <col min="2827" max="2827" width="10.85546875" style="388" customWidth="1"/>
    <col min="2828" max="2831" width="11" style="388" customWidth="1"/>
    <col min="2832" max="2832" width="9.140625" style="388"/>
    <col min="2833" max="2834" width="11" style="388" customWidth="1"/>
    <col min="2835" max="2835" width="9.140625" style="388"/>
    <col min="2836" max="2837" width="11" style="388" customWidth="1"/>
    <col min="2838" max="2838" width="9.140625" style="388"/>
    <col min="2839" max="2840" width="11" style="388" customWidth="1"/>
    <col min="2841" max="3073" width="9.140625" style="388"/>
    <col min="3074" max="3074" width="16.85546875" style="388" customWidth="1"/>
    <col min="3075" max="3075" width="47.5703125" style="388" customWidth="1"/>
    <col min="3076" max="3076" width="11.42578125" style="388" bestFit="1" customWidth="1"/>
    <col min="3077" max="3077" width="11.42578125" style="388" customWidth="1"/>
    <col min="3078" max="3078" width="11.140625" style="388" customWidth="1"/>
    <col min="3079" max="3079" width="9.140625" style="388"/>
    <col min="3080" max="3080" width="11.5703125" style="388" customWidth="1"/>
    <col min="3081" max="3081" width="11.42578125" style="388" customWidth="1"/>
    <col min="3082" max="3082" width="9.140625" style="388"/>
    <col min="3083" max="3083" width="10.85546875" style="388" customWidth="1"/>
    <col min="3084" max="3087" width="11" style="388" customWidth="1"/>
    <col min="3088" max="3088" width="9.140625" style="388"/>
    <col min="3089" max="3090" width="11" style="388" customWidth="1"/>
    <col min="3091" max="3091" width="9.140625" style="388"/>
    <col min="3092" max="3093" width="11" style="388" customWidth="1"/>
    <col min="3094" max="3094" width="9.140625" style="388"/>
    <col min="3095" max="3096" width="11" style="388" customWidth="1"/>
    <col min="3097" max="3329" width="9.140625" style="388"/>
    <col min="3330" max="3330" width="16.85546875" style="388" customWidth="1"/>
    <col min="3331" max="3331" width="47.5703125" style="388" customWidth="1"/>
    <col min="3332" max="3332" width="11.42578125" style="388" bestFit="1" customWidth="1"/>
    <col min="3333" max="3333" width="11.42578125" style="388" customWidth="1"/>
    <col min="3334" max="3334" width="11.140625" style="388" customWidth="1"/>
    <col min="3335" max="3335" width="9.140625" style="388"/>
    <col min="3336" max="3336" width="11.5703125" style="388" customWidth="1"/>
    <col min="3337" max="3337" width="11.42578125" style="388" customWidth="1"/>
    <col min="3338" max="3338" width="9.140625" style="388"/>
    <col min="3339" max="3339" width="10.85546875" style="388" customWidth="1"/>
    <col min="3340" max="3343" width="11" style="388" customWidth="1"/>
    <col min="3344" max="3344" width="9.140625" style="388"/>
    <col min="3345" max="3346" width="11" style="388" customWidth="1"/>
    <col min="3347" max="3347" width="9.140625" style="388"/>
    <col min="3348" max="3349" width="11" style="388" customWidth="1"/>
    <col min="3350" max="3350" width="9.140625" style="388"/>
    <col min="3351" max="3352" width="11" style="388" customWidth="1"/>
    <col min="3353" max="3585" width="9.140625" style="388"/>
    <col min="3586" max="3586" width="16.85546875" style="388" customWidth="1"/>
    <col min="3587" max="3587" width="47.5703125" style="388" customWidth="1"/>
    <col min="3588" max="3588" width="11.42578125" style="388" bestFit="1" customWidth="1"/>
    <col min="3589" max="3589" width="11.42578125" style="388" customWidth="1"/>
    <col min="3590" max="3590" width="11.140625" style="388" customWidth="1"/>
    <col min="3591" max="3591" width="9.140625" style="388"/>
    <col min="3592" max="3592" width="11.5703125" style="388" customWidth="1"/>
    <col min="3593" max="3593" width="11.42578125" style="388" customWidth="1"/>
    <col min="3594" max="3594" width="9.140625" style="388"/>
    <col min="3595" max="3595" width="10.85546875" style="388" customWidth="1"/>
    <col min="3596" max="3599" width="11" style="388" customWidth="1"/>
    <col min="3600" max="3600" width="9.140625" style="388"/>
    <col min="3601" max="3602" width="11" style="388" customWidth="1"/>
    <col min="3603" max="3603" width="9.140625" style="388"/>
    <col min="3604" max="3605" width="11" style="388" customWidth="1"/>
    <col min="3606" max="3606" width="9.140625" style="388"/>
    <col min="3607" max="3608" width="11" style="388" customWidth="1"/>
    <col min="3609" max="3841" width="9.140625" style="388"/>
    <col min="3842" max="3842" width="16.85546875" style="388" customWidth="1"/>
    <col min="3843" max="3843" width="47.5703125" style="388" customWidth="1"/>
    <col min="3844" max="3844" width="11.42578125" style="388" bestFit="1" customWidth="1"/>
    <col min="3845" max="3845" width="11.42578125" style="388" customWidth="1"/>
    <col min="3846" max="3846" width="11.140625" style="388" customWidth="1"/>
    <col min="3847" max="3847" width="9.140625" style="388"/>
    <col min="3848" max="3848" width="11.5703125" style="388" customWidth="1"/>
    <col min="3849" max="3849" width="11.42578125" style="388" customWidth="1"/>
    <col min="3850" max="3850" width="9.140625" style="388"/>
    <col min="3851" max="3851" width="10.85546875" style="388" customWidth="1"/>
    <col min="3852" max="3855" width="11" style="388" customWidth="1"/>
    <col min="3856" max="3856" width="9.140625" style="388"/>
    <col min="3857" max="3858" width="11" style="388" customWidth="1"/>
    <col min="3859" max="3859" width="9.140625" style="388"/>
    <col min="3860" max="3861" width="11" style="388" customWidth="1"/>
    <col min="3862" max="3862" width="9.140625" style="388"/>
    <col min="3863" max="3864" width="11" style="388" customWidth="1"/>
    <col min="3865" max="4097" width="9.140625" style="388"/>
    <col min="4098" max="4098" width="16.85546875" style="388" customWidth="1"/>
    <col min="4099" max="4099" width="47.5703125" style="388" customWidth="1"/>
    <col min="4100" max="4100" width="11.42578125" style="388" bestFit="1" customWidth="1"/>
    <col min="4101" max="4101" width="11.42578125" style="388" customWidth="1"/>
    <col min="4102" max="4102" width="11.140625" style="388" customWidth="1"/>
    <col min="4103" max="4103" width="9.140625" style="388"/>
    <col min="4104" max="4104" width="11.5703125" style="388" customWidth="1"/>
    <col min="4105" max="4105" width="11.42578125" style="388" customWidth="1"/>
    <col min="4106" max="4106" width="9.140625" style="388"/>
    <col min="4107" max="4107" width="10.85546875" style="388" customWidth="1"/>
    <col min="4108" max="4111" width="11" style="388" customWidth="1"/>
    <col min="4112" max="4112" width="9.140625" style="388"/>
    <col min="4113" max="4114" width="11" style="388" customWidth="1"/>
    <col min="4115" max="4115" width="9.140625" style="388"/>
    <col min="4116" max="4117" width="11" style="388" customWidth="1"/>
    <col min="4118" max="4118" width="9.140625" style="388"/>
    <col min="4119" max="4120" width="11" style="388" customWidth="1"/>
    <col min="4121" max="4353" width="9.140625" style="388"/>
    <col min="4354" max="4354" width="16.85546875" style="388" customWidth="1"/>
    <col min="4355" max="4355" width="47.5703125" style="388" customWidth="1"/>
    <col min="4356" max="4356" width="11.42578125" style="388" bestFit="1" customWidth="1"/>
    <col min="4357" max="4357" width="11.42578125" style="388" customWidth="1"/>
    <col min="4358" max="4358" width="11.140625" style="388" customWidth="1"/>
    <col min="4359" max="4359" width="9.140625" style="388"/>
    <col min="4360" max="4360" width="11.5703125" style="388" customWidth="1"/>
    <col min="4361" max="4361" width="11.42578125" style="388" customWidth="1"/>
    <col min="4362" max="4362" width="9.140625" style="388"/>
    <col min="4363" max="4363" width="10.85546875" style="388" customWidth="1"/>
    <col min="4364" max="4367" width="11" style="388" customWidth="1"/>
    <col min="4368" max="4368" width="9.140625" style="388"/>
    <col min="4369" max="4370" width="11" style="388" customWidth="1"/>
    <col min="4371" max="4371" width="9.140625" style="388"/>
    <col min="4372" max="4373" width="11" style="388" customWidth="1"/>
    <col min="4374" max="4374" width="9.140625" style="388"/>
    <col min="4375" max="4376" width="11" style="388" customWidth="1"/>
    <col min="4377" max="4609" width="9.140625" style="388"/>
    <col min="4610" max="4610" width="16.85546875" style="388" customWidth="1"/>
    <col min="4611" max="4611" width="47.5703125" style="388" customWidth="1"/>
    <col min="4612" max="4612" width="11.42578125" style="388" bestFit="1" customWidth="1"/>
    <col min="4613" max="4613" width="11.42578125" style="388" customWidth="1"/>
    <col min="4614" max="4614" width="11.140625" style="388" customWidth="1"/>
    <col min="4615" max="4615" width="9.140625" style="388"/>
    <col min="4616" max="4616" width="11.5703125" style="388" customWidth="1"/>
    <col min="4617" max="4617" width="11.42578125" style="388" customWidth="1"/>
    <col min="4618" max="4618" width="9.140625" style="388"/>
    <col min="4619" max="4619" width="10.85546875" style="388" customWidth="1"/>
    <col min="4620" max="4623" width="11" style="388" customWidth="1"/>
    <col min="4624" max="4624" width="9.140625" style="388"/>
    <col min="4625" max="4626" width="11" style="388" customWidth="1"/>
    <col min="4627" max="4627" width="9.140625" style="388"/>
    <col min="4628" max="4629" width="11" style="388" customWidth="1"/>
    <col min="4630" max="4630" width="9.140625" style="388"/>
    <col min="4631" max="4632" width="11" style="388" customWidth="1"/>
    <col min="4633" max="4865" width="9.140625" style="388"/>
    <col min="4866" max="4866" width="16.85546875" style="388" customWidth="1"/>
    <col min="4867" max="4867" width="47.5703125" style="388" customWidth="1"/>
    <col min="4868" max="4868" width="11.42578125" style="388" bestFit="1" customWidth="1"/>
    <col min="4869" max="4869" width="11.42578125" style="388" customWidth="1"/>
    <col min="4870" max="4870" width="11.140625" style="388" customWidth="1"/>
    <col min="4871" max="4871" width="9.140625" style="388"/>
    <col min="4872" max="4872" width="11.5703125" style="388" customWidth="1"/>
    <col min="4873" max="4873" width="11.42578125" style="388" customWidth="1"/>
    <col min="4874" max="4874" width="9.140625" style="388"/>
    <col min="4875" max="4875" width="10.85546875" style="388" customWidth="1"/>
    <col min="4876" max="4879" width="11" style="388" customWidth="1"/>
    <col min="4880" max="4880" width="9.140625" style="388"/>
    <col min="4881" max="4882" width="11" style="388" customWidth="1"/>
    <col min="4883" max="4883" width="9.140625" style="388"/>
    <col min="4884" max="4885" width="11" style="388" customWidth="1"/>
    <col min="4886" max="4886" width="9.140625" style="388"/>
    <col min="4887" max="4888" width="11" style="388" customWidth="1"/>
    <col min="4889" max="5121" width="9.140625" style="388"/>
    <col min="5122" max="5122" width="16.85546875" style="388" customWidth="1"/>
    <col min="5123" max="5123" width="47.5703125" style="388" customWidth="1"/>
    <col min="5124" max="5124" width="11.42578125" style="388" bestFit="1" customWidth="1"/>
    <col min="5125" max="5125" width="11.42578125" style="388" customWidth="1"/>
    <col min="5126" max="5126" width="11.140625" style="388" customWidth="1"/>
    <col min="5127" max="5127" width="9.140625" style="388"/>
    <col min="5128" max="5128" width="11.5703125" style="388" customWidth="1"/>
    <col min="5129" max="5129" width="11.42578125" style="388" customWidth="1"/>
    <col min="5130" max="5130" width="9.140625" style="388"/>
    <col min="5131" max="5131" width="10.85546875" style="388" customWidth="1"/>
    <col min="5132" max="5135" width="11" style="388" customWidth="1"/>
    <col min="5136" max="5136" width="9.140625" style="388"/>
    <col min="5137" max="5138" width="11" style="388" customWidth="1"/>
    <col min="5139" max="5139" width="9.140625" style="388"/>
    <col min="5140" max="5141" width="11" style="388" customWidth="1"/>
    <col min="5142" max="5142" width="9.140625" style="388"/>
    <col min="5143" max="5144" width="11" style="388" customWidth="1"/>
    <col min="5145" max="5377" width="9.140625" style="388"/>
    <col min="5378" max="5378" width="16.85546875" style="388" customWidth="1"/>
    <col min="5379" max="5379" width="47.5703125" style="388" customWidth="1"/>
    <col min="5380" max="5380" width="11.42578125" style="388" bestFit="1" customWidth="1"/>
    <col min="5381" max="5381" width="11.42578125" style="388" customWidth="1"/>
    <col min="5382" max="5382" width="11.140625" style="388" customWidth="1"/>
    <col min="5383" max="5383" width="9.140625" style="388"/>
    <col min="5384" max="5384" width="11.5703125" style="388" customWidth="1"/>
    <col min="5385" max="5385" width="11.42578125" style="388" customWidth="1"/>
    <col min="5386" max="5386" width="9.140625" style="388"/>
    <col min="5387" max="5387" width="10.85546875" style="388" customWidth="1"/>
    <col min="5388" max="5391" width="11" style="388" customWidth="1"/>
    <col min="5392" max="5392" width="9.140625" style="388"/>
    <col min="5393" max="5394" width="11" style="388" customWidth="1"/>
    <col min="5395" max="5395" width="9.140625" style="388"/>
    <col min="5396" max="5397" width="11" style="388" customWidth="1"/>
    <col min="5398" max="5398" width="9.140625" style="388"/>
    <col min="5399" max="5400" width="11" style="388" customWidth="1"/>
    <col min="5401" max="5633" width="9.140625" style="388"/>
    <col min="5634" max="5634" width="16.85546875" style="388" customWidth="1"/>
    <col min="5635" max="5635" width="47.5703125" style="388" customWidth="1"/>
    <col min="5636" max="5636" width="11.42578125" style="388" bestFit="1" customWidth="1"/>
    <col min="5637" max="5637" width="11.42578125" style="388" customWidth="1"/>
    <col min="5638" max="5638" width="11.140625" style="388" customWidth="1"/>
    <col min="5639" max="5639" width="9.140625" style="388"/>
    <col min="5640" max="5640" width="11.5703125" style="388" customWidth="1"/>
    <col min="5641" max="5641" width="11.42578125" style="388" customWidth="1"/>
    <col min="5642" max="5642" width="9.140625" style="388"/>
    <col min="5643" max="5643" width="10.85546875" style="388" customWidth="1"/>
    <col min="5644" max="5647" width="11" style="388" customWidth="1"/>
    <col min="5648" max="5648" width="9.140625" style="388"/>
    <col min="5649" max="5650" width="11" style="388" customWidth="1"/>
    <col min="5651" max="5651" width="9.140625" style="388"/>
    <col min="5652" max="5653" width="11" style="388" customWidth="1"/>
    <col min="5654" max="5654" width="9.140625" style="388"/>
    <col min="5655" max="5656" width="11" style="388" customWidth="1"/>
    <col min="5657" max="5889" width="9.140625" style="388"/>
    <col min="5890" max="5890" width="16.85546875" style="388" customWidth="1"/>
    <col min="5891" max="5891" width="47.5703125" style="388" customWidth="1"/>
    <col min="5892" max="5892" width="11.42578125" style="388" bestFit="1" customWidth="1"/>
    <col min="5893" max="5893" width="11.42578125" style="388" customWidth="1"/>
    <col min="5894" max="5894" width="11.140625" style="388" customWidth="1"/>
    <col min="5895" max="5895" width="9.140625" style="388"/>
    <col min="5896" max="5896" width="11.5703125" style="388" customWidth="1"/>
    <col min="5897" max="5897" width="11.42578125" style="388" customWidth="1"/>
    <col min="5898" max="5898" width="9.140625" style="388"/>
    <col min="5899" max="5899" width="10.85546875" style="388" customWidth="1"/>
    <col min="5900" max="5903" width="11" style="388" customWidth="1"/>
    <col min="5904" max="5904" width="9.140625" style="388"/>
    <col min="5905" max="5906" width="11" style="388" customWidth="1"/>
    <col min="5907" max="5907" width="9.140625" style="388"/>
    <col min="5908" max="5909" width="11" style="388" customWidth="1"/>
    <col min="5910" max="5910" width="9.140625" style="388"/>
    <col min="5911" max="5912" width="11" style="388" customWidth="1"/>
    <col min="5913" max="6145" width="9.140625" style="388"/>
    <col min="6146" max="6146" width="16.85546875" style="388" customWidth="1"/>
    <col min="6147" max="6147" width="47.5703125" style="388" customWidth="1"/>
    <col min="6148" max="6148" width="11.42578125" style="388" bestFit="1" customWidth="1"/>
    <col min="6149" max="6149" width="11.42578125" style="388" customWidth="1"/>
    <col min="6150" max="6150" width="11.140625" style="388" customWidth="1"/>
    <col min="6151" max="6151" width="9.140625" style="388"/>
    <col min="6152" max="6152" width="11.5703125" style="388" customWidth="1"/>
    <col min="6153" max="6153" width="11.42578125" style="388" customWidth="1"/>
    <col min="6154" max="6154" width="9.140625" style="388"/>
    <col min="6155" max="6155" width="10.85546875" style="388" customWidth="1"/>
    <col min="6156" max="6159" width="11" style="388" customWidth="1"/>
    <col min="6160" max="6160" width="9.140625" style="388"/>
    <col min="6161" max="6162" width="11" style="388" customWidth="1"/>
    <col min="6163" max="6163" width="9.140625" style="388"/>
    <col min="6164" max="6165" width="11" style="388" customWidth="1"/>
    <col min="6166" max="6166" width="9.140625" style="388"/>
    <col min="6167" max="6168" width="11" style="388" customWidth="1"/>
    <col min="6169" max="6401" width="9.140625" style="388"/>
    <col min="6402" max="6402" width="16.85546875" style="388" customWidth="1"/>
    <col min="6403" max="6403" width="47.5703125" style="388" customWidth="1"/>
    <col min="6404" max="6404" width="11.42578125" style="388" bestFit="1" customWidth="1"/>
    <col min="6405" max="6405" width="11.42578125" style="388" customWidth="1"/>
    <col min="6406" max="6406" width="11.140625" style="388" customWidth="1"/>
    <col min="6407" max="6407" width="9.140625" style="388"/>
    <col min="6408" max="6408" width="11.5703125" style="388" customWidth="1"/>
    <col min="6409" max="6409" width="11.42578125" style="388" customWidth="1"/>
    <col min="6410" max="6410" width="9.140625" style="388"/>
    <col min="6411" max="6411" width="10.85546875" style="388" customWidth="1"/>
    <col min="6412" max="6415" width="11" style="388" customWidth="1"/>
    <col min="6416" max="6416" width="9.140625" style="388"/>
    <col min="6417" max="6418" width="11" style="388" customWidth="1"/>
    <col min="6419" max="6419" width="9.140625" style="388"/>
    <col min="6420" max="6421" width="11" style="388" customWidth="1"/>
    <col min="6422" max="6422" width="9.140625" style="388"/>
    <col min="6423" max="6424" width="11" style="388" customWidth="1"/>
    <col min="6425" max="6657" width="9.140625" style="388"/>
    <col min="6658" max="6658" width="16.85546875" style="388" customWidth="1"/>
    <col min="6659" max="6659" width="47.5703125" style="388" customWidth="1"/>
    <col min="6660" max="6660" width="11.42578125" style="388" bestFit="1" customWidth="1"/>
    <col min="6661" max="6661" width="11.42578125" style="388" customWidth="1"/>
    <col min="6662" max="6662" width="11.140625" style="388" customWidth="1"/>
    <col min="6663" max="6663" width="9.140625" style="388"/>
    <col min="6664" max="6664" width="11.5703125" style="388" customWidth="1"/>
    <col min="6665" max="6665" width="11.42578125" style="388" customWidth="1"/>
    <col min="6666" max="6666" width="9.140625" style="388"/>
    <col min="6667" max="6667" width="10.85546875" style="388" customWidth="1"/>
    <col min="6668" max="6671" width="11" style="388" customWidth="1"/>
    <col min="6672" max="6672" width="9.140625" style="388"/>
    <col min="6673" max="6674" width="11" style="388" customWidth="1"/>
    <col min="6675" max="6675" width="9.140625" style="388"/>
    <col min="6676" max="6677" width="11" style="388" customWidth="1"/>
    <col min="6678" max="6678" width="9.140625" style="388"/>
    <col min="6679" max="6680" width="11" style="388" customWidth="1"/>
    <col min="6681" max="6913" width="9.140625" style="388"/>
    <col min="6914" max="6914" width="16.85546875" style="388" customWidth="1"/>
    <col min="6915" max="6915" width="47.5703125" style="388" customWidth="1"/>
    <col min="6916" max="6916" width="11.42578125" style="388" bestFit="1" customWidth="1"/>
    <col min="6917" max="6917" width="11.42578125" style="388" customWidth="1"/>
    <col min="6918" max="6918" width="11.140625" style="388" customWidth="1"/>
    <col min="6919" max="6919" width="9.140625" style="388"/>
    <col min="6920" max="6920" width="11.5703125" style="388" customWidth="1"/>
    <col min="6921" max="6921" width="11.42578125" style="388" customWidth="1"/>
    <col min="6922" max="6922" width="9.140625" style="388"/>
    <col min="6923" max="6923" width="10.85546875" style="388" customWidth="1"/>
    <col min="6924" max="6927" width="11" style="388" customWidth="1"/>
    <col min="6928" max="6928" width="9.140625" style="388"/>
    <col min="6929" max="6930" width="11" style="388" customWidth="1"/>
    <col min="6931" max="6931" width="9.140625" style="388"/>
    <col min="6932" max="6933" width="11" style="388" customWidth="1"/>
    <col min="6934" max="6934" width="9.140625" style="388"/>
    <col min="6935" max="6936" width="11" style="388" customWidth="1"/>
    <col min="6937" max="7169" width="9.140625" style="388"/>
    <col min="7170" max="7170" width="16.85546875" style="388" customWidth="1"/>
    <col min="7171" max="7171" width="47.5703125" style="388" customWidth="1"/>
    <col min="7172" max="7172" width="11.42578125" style="388" bestFit="1" customWidth="1"/>
    <col min="7173" max="7173" width="11.42578125" style="388" customWidth="1"/>
    <col min="7174" max="7174" width="11.140625" style="388" customWidth="1"/>
    <col min="7175" max="7175" width="9.140625" style="388"/>
    <col min="7176" max="7176" width="11.5703125" style="388" customWidth="1"/>
    <col min="7177" max="7177" width="11.42578125" style="388" customWidth="1"/>
    <col min="7178" max="7178" width="9.140625" style="388"/>
    <col min="7179" max="7179" width="10.85546875" style="388" customWidth="1"/>
    <col min="7180" max="7183" width="11" style="388" customWidth="1"/>
    <col min="7184" max="7184" width="9.140625" style="388"/>
    <col min="7185" max="7186" width="11" style="388" customWidth="1"/>
    <col min="7187" max="7187" width="9.140625" style="388"/>
    <col min="7188" max="7189" width="11" style="388" customWidth="1"/>
    <col min="7190" max="7190" width="9.140625" style="388"/>
    <col min="7191" max="7192" width="11" style="388" customWidth="1"/>
    <col min="7193" max="7425" width="9.140625" style="388"/>
    <col min="7426" max="7426" width="16.85546875" style="388" customWidth="1"/>
    <col min="7427" max="7427" width="47.5703125" style="388" customWidth="1"/>
    <col min="7428" max="7428" width="11.42578125" style="388" bestFit="1" customWidth="1"/>
    <col min="7429" max="7429" width="11.42578125" style="388" customWidth="1"/>
    <col min="7430" max="7430" width="11.140625" style="388" customWidth="1"/>
    <col min="7431" max="7431" width="9.140625" style="388"/>
    <col min="7432" max="7432" width="11.5703125" style="388" customWidth="1"/>
    <col min="7433" max="7433" width="11.42578125" style="388" customWidth="1"/>
    <col min="7434" max="7434" width="9.140625" style="388"/>
    <col min="7435" max="7435" width="10.85546875" style="388" customWidth="1"/>
    <col min="7436" max="7439" width="11" style="388" customWidth="1"/>
    <col min="7440" max="7440" width="9.140625" style="388"/>
    <col min="7441" max="7442" width="11" style="388" customWidth="1"/>
    <col min="7443" max="7443" width="9.140625" style="388"/>
    <col min="7444" max="7445" width="11" style="388" customWidth="1"/>
    <col min="7446" max="7446" width="9.140625" style="388"/>
    <col min="7447" max="7448" width="11" style="388" customWidth="1"/>
    <col min="7449" max="7681" width="9.140625" style="388"/>
    <col min="7682" max="7682" width="16.85546875" style="388" customWidth="1"/>
    <col min="7683" max="7683" width="47.5703125" style="388" customWidth="1"/>
    <col min="7684" max="7684" width="11.42578125" style="388" bestFit="1" customWidth="1"/>
    <col min="7685" max="7685" width="11.42578125" style="388" customWidth="1"/>
    <col min="7686" max="7686" width="11.140625" style="388" customWidth="1"/>
    <col min="7687" max="7687" width="9.140625" style="388"/>
    <col min="7688" max="7688" width="11.5703125" style="388" customWidth="1"/>
    <col min="7689" max="7689" width="11.42578125" style="388" customWidth="1"/>
    <col min="7690" max="7690" width="9.140625" style="388"/>
    <col min="7691" max="7691" width="10.85546875" style="388" customWidth="1"/>
    <col min="7692" max="7695" width="11" style="388" customWidth="1"/>
    <col min="7696" max="7696" width="9.140625" style="388"/>
    <col min="7697" max="7698" width="11" style="388" customWidth="1"/>
    <col min="7699" max="7699" width="9.140625" style="388"/>
    <col min="7700" max="7701" width="11" style="388" customWidth="1"/>
    <col min="7702" max="7702" width="9.140625" style="388"/>
    <col min="7703" max="7704" width="11" style="388" customWidth="1"/>
    <col min="7705" max="7937" width="9.140625" style="388"/>
    <col min="7938" max="7938" width="16.85546875" style="388" customWidth="1"/>
    <col min="7939" max="7939" width="47.5703125" style="388" customWidth="1"/>
    <col min="7940" max="7940" width="11.42578125" style="388" bestFit="1" customWidth="1"/>
    <col min="7941" max="7941" width="11.42578125" style="388" customWidth="1"/>
    <col min="7942" max="7942" width="11.140625" style="388" customWidth="1"/>
    <col min="7943" max="7943" width="9.140625" style="388"/>
    <col min="7944" max="7944" width="11.5703125" style="388" customWidth="1"/>
    <col min="7945" max="7945" width="11.42578125" style="388" customWidth="1"/>
    <col min="7946" max="7946" width="9.140625" style="388"/>
    <col min="7947" max="7947" width="10.85546875" style="388" customWidth="1"/>
    <col min="7948" max="7951" width="11" style="388" customWidth="1"/>
    <col min="7952" max="7952" width="9.140625" style="388"/>
    <col min="7953" max="7954" width="11" style="388" customWidth="1"/>
    <col min="7955" max="7955" width="9.140625" style="388"/>
    <col min="7956" max="7957" width="11" style="388" customWidth="1"/>
    <col min="7958" max="7958" width="9.140625" style="388"/>
    <col min="7959" max="7960" width="11" style="388" customWidth="1"/>
    <col min="7961" max="8193" width="9.140625" style="388"/>
    <col min="8194" max="8194" width="16.85546875" style="388" customWidth="1"/>
    <col min="8195" max="8195" width="47.5703125" style="388" customWidth="1"/>
    <col min="8196" max="8196" width="11.42578125" style="388" bestFit="1" customWidth="1"/>
    <col min="8197" max="8197" width="11.42578125" style="388" customWidth="1"/>
    <col min="8198" max="8198" width="11.140625" style="388" customWidth="1"/>
    <col min="8199" max="8199" width="9.140625" style="388"/>
    <col min="8200" max="8200" width="11.5703125" style="388" customWidth="1"/>
    <col min="8201" max="8201" width="11.42578125" style="388" customWidth="1"/>
    <col min="8202" max="8202" width="9.140625" style="388"/>
    <col min="8203" max="8203" width="10.85546875" style="388" customWidth="1"/>
    <col min="8204" max="8207" width="11" style="388" customWidth="1"/>
    <col min="8208" max="8208" width="9.140625" style="388"/>
    <col min="8209" max="8210" width="11" style="388" customWidth="1"/>
    <col min="8211" max="8211" width="9.140625" style="388"/>
    <col min="8212" max="8213" width="11" style="388" customWidth="1"/>
    <col min="8214" max="8214" width="9.140625" style="388"/>
    <col min="8215" max="8216" width="11" style="388" customWidth="1"/>
    <col min="8217" max="8449" width="9.140625" style="388"/>
    <col min="8450" max="8450" width="16.85546875" style="388" customWidth="1"/>
    <col min="8451" max="8451" width="47.5703125" style="388" customWidth="1"/>
    <col min="8452" max="8452" width="11.42578125" style="388" bestFit="1" customWidth="1"/>
    <col min="8453" max="8453" width="11.42578125" style="388" customWidth="1"/>
    <col min="8454" max="8454" width="11.140625" style="388" customWidth="1"/>
    <col min="8455" max="8455" width="9.140625" style="388"/>
    <col min="8456" max="8456" width="11.5703125" style="388" customWidth="1"/>
    <col min="8457" max="8457" width="11.42578125" style="388" customWidth="1"/>
    <col min="8458" max="8458" width="9.140625" style="388"/>
    <col min="8459" max="8459" width="10.85546875" style="388" customWidth="1"/>
    <col min="8460" max="8463" width="11" style="388" customWidth="1"/>
    <col min="8464" max="8464" width="9.140625" style="388"/>
    <col min="8465" max="8466" width="11" style="388" customWidth="1"/>
    <col min="8467" max="8467" width="9.140625" style="388"/>
    <col min="8468" max="8469" width="11" style="388" customWidth="1"/>
    <col min="8470" max="8470" width="9.140625" style="388"/>
    <col min="8471" max="8472" width="11" style="388" customWidth="1"/>
    <col min="8473" max="8705" width="9.140625" style="388"/>
    <col min="8706" max="8706" width="16.85546875" style="388" customWidth="1"/>
    <col min="8707" max="8707" width="47.5703125" style="388" customWidth="1"/>
    <col min="8708" max="8708" width="11.42578125" style="388" bestFit="1" customWidth="1"/>
    <col min="8709" max="8709" width="11.42578125" style="388" customWidth="1"/>
    <col min="8710" max="8710" width="11.140625" style="388" customWidth="1"/>
    <col min="8711" max="8711" width="9.140625" style="388"/>
    <col min="8712" max="8712" width="11.5703125" style="388" customWidth="1"/>
    <col min="8713" max="8713" width="11.42578125" style="388" customWidth="1"/>
    <col min="8714" max="8714" width="9.140625" style="388"/>
    <col min="8715" max="8715" width="10.85546875" style="388" customWidth="1"/>
    <col min="8716" max="8719" width="11" style="388" customWidth="1"/>
    <col min="8720" max="8720" width="9.140625" style="388"/>
    <col min="8721" max="8722" width="11" style="388" customWidth="1"/>
    <col min="8723" max="8723" width="9.140625" style="388"/>
    <col min="8724" max="8725" width="11" style="388" customWidth="1"/>
    <col min="8726" max="8726" width="9.140625" style="388"/>
    <col min="8727" max="8728" width="11" style="388" customWidth="1"/>
    <col min="8729" max="8961" width="9.140625" style="388"/>
    <col min="8962" max="8962" width="16.85546875" style="388" customWidth="1"/>
    <col min="8963" max="8963" width="47.5703125" style="388" customWidth="1"/>
    <col min="8964" max="8964" width="11.42578125" style="388" bestFit="1" customWidth="1"/>
    <col min="8965" max="8965" width="11.42578125" style="388" customWidth="1"/>
    <col min="8966" max="8966" width="11.140625" style="388" customWidth="1"/>
    <col min="8967" max="8967" width="9.140625" style="388"/>
    <col min="8968" max="8968" width="11.5703125" style="388" customWidth="1"/>
    <col min="8969" max="8969" width="11.42578125" style="388" customWidth="1"/>
    <col min="8970" max="8970" width="9.140625" style="388"/>
    <col min="8971" max="8971" width="10.85546875" style="388" customWidth="1"/>
    <col min="8972" max="8975" width="11" style="388" customWidth="1"/>
    <col min="8976" max="8976" width="9.140625" style="388"/>
    <col min="8977" max="8978" width="11" style="388" customWidth="1"/>
    <col min="8979" max="8979" width="9.140625" style="388"/>
    <col min="8980" max="8981" width="11" style="388" customWidth="1"/>
    <col min="8982" max="8982" width="9.140625" style="388"/>
    <col min="8983" max="8984" width="11" style="388" customWidth="1"/>
    <col min="8985" max="9217" width="9.140625" style="388"/>
    <col min="9218" max="9218" width="16.85546875" style="388" customWidth="1"/>
    <col min="9219" max="9219" width="47.5703125" style="388" customWidth="1"/>
    <col min="9220" max="9220" width="11.42578125" style="388" bestFit="1" customWidth="1"/>
    <col min="9221" max="9221" width="11.42578125" style="388" customWidth="1"/>
    <col min="9222" max="9222" width="11.140625" style="388" customWidth="1"/>
    <col min="9223" max="9223" width="9.140625" style="388"/>
    <col min="9224" max="9224" width="11.5703125" style="388" customWidth="1"/>
    <col min="9225" max="9225" width="11.42578125" style="388" customWidth="1"/>
    <col min="9226" max="9226" width="9.140625" style="388"/>
    <col min="9227" max="9227" width="10.85546875" style="388" customWidth="1"/>
    <col min="9228" max="9231" width="11" style="388" customWidth="1"/>
    <col min="9232" max="9232" width="9.140625" style="388"/>
    <col min="9233" max="9234" width="11" style="388" customWidth="1"/>
    <col min="9235" max="9235" width="9.140625" style="388"/>
    <col min="9236" max="9237" width="11" style="388" customWidth="1"/>
    <col min="9238" max="9238" width="9.140625" style="388"/>
    <col min="9239" max="9240" width="11" style="388" customWidth="1"/>
    <col min="9241" max="9473" width="9.140625" style="388"/>
    <col min="9474" max="9474" width="16.85546875" style="388" customWidth="1"/>
    <col min="9475" max="9475" width="47.5703125" style="388" customWidth="1"/>
    <col min="9476" max="9476" width="11.42578125" style="388" bestFit="1" customWidth="1"/>
    <col min="9477" max="9477" width="11.42578125" style="388" customWidth="1"/>
    <col min="9478" max="9478" width="11.140625" style="388" customWidth="1"/>
    <col min="9479" max="9479" width="9.140625" style="388"/>
    <col min="9480" max="9480" width="11.5703125" style="388" customWidth="1"/>
    <col min="9481" max="9481" width="11.42578125" style="388" customWidth="1"/>
    <col min="9482" max="9482" width="9.140625" style="388"/>
    <col min="9483" max="9483" width="10.85546875" style="388" customWidth="1"/>
    <col min="9484" max="9487" width="11" style="388" customWidth="1"/>
    <col min="9488" max="9488" width="9.140625" style="388"/>
    <col min="9489" max="9490" width="11" style="388" customWidth="1"/>
    <col min="9491" max="9491" width="9.140625" style="388"/>
    <col min="9492" max="9493" width="11" style="388" customWidth="1"/>
    <col min="9494" max="9494" width="9.140625" style="388"/>
    <col min="9495" max="9496" width="11" style="388" customWidth="1"/>
    <col min="9497" max="9729" width="9.140625" style="388"/>
    <col min="9730" max="9730" width="16.85546875" style="388" customWidth="1"/>
    <col min="9731" max="9731" width="47.5703125" style="388" customWidth="1"/>
    <col min="9732" max="9732" width="11.42578125" style="388" bestFit="1" customWidth="1"/>
    <col min="9733" max="9733" width="11.42578125" style="388" customWidth="1"/>
    <col min="9734" max="9734" width="11.140625" style="388" customWidth="1"/>
    <col min="9735" max="9735" width="9.140625" style="388"/>
    <col min="9736" max="9736" width="11.5703125" style="388" customWidth="1"/>
    <col min="9737" max="9737" width="11.42578125" style="388" customWidth="1"/>
    <col min="9738" max="9738" width="9.140625" style="388"/>
    <col min="9739" max="9739" width="10.85546875" style="388" customWidth="1"/>
    <col min="9740" max="9743" width="11" style="388" customWidth="1"/>
    <col min="9744" max="9744" width="9.140625" style="388"/>
    <col min="9745" max="9746" width="11" style="388" customWidth="1"/>
    <col min="9747" max="9747" width="9.140625" style="388"/>
    <col min="9748" max="9749" width="11" style="388" customWidth="1"/>
    <col min="9750" max="9750" width="9.140625" style="388"/>
    <col min="9751" max="9752" width="11" style="388" customWidth="1"/>
    <col min="9753" max="9985" width="9.140625" style="388"/>
    <col min="9986" max="9986" width="16.85546875" style="388" customWidth="1"/>
    <col min="9987" max="9987" width="47.5703125" style="388" customWidth="1"/>
    <col min="9988" max="9988" width="11.42578125" style="388" bestFit="1" customWidth="1"/>
    <col min="9989" max="9989" width="11.42578125" style="388" customWidth="1"/>
    <col min="9990" max="9990" width="11.140625" style="388" customWidth="1"/>
    <col min="9991" max="9991" width="9.140625" style="388"/>
    <col min="9992" max="9992" width="11.5703125" style="388" customWidth="1"/>
    <col min="9993" max="9993" width="11.42578125" style="388" customWidth="1"/>
    <col min="9994" max="9994" width="9.140625" style="388"/>
    <col min="9995" max="9995" width="10.85546875" style="388" customWidth="1"/>
    <col min="9996" max="9999" width="11" style="388" customWidth="1"/>
    <col min="10000" max="10000" width="9.140625" style="388"/>
    <col min="10001" max="10002" width="11" style="388" customWidth="1"/>
    <col min="10003" max="10003" width="9.140625" style="388"/>
    <col min="10004" max="10005" width="11" style="388" customWidth="1"/>
    <col min="10006" max="10006" width="9.140625" style="388"/>
    <col min="10007" max="10008" width="11" style="388" customWidth="1"/>
    <col min="10009" max="10241" width="9.140625" style="388"/>
    <col min="10242" max="10242" width="16.85546875" style="388" customWidth="1"/>
    <col min="10243" max="10243" width="47.5703125" style="388" customWidth="1"/>
    <col min="10244" max="10244" width="11.42578125" style="388" bestFit="1" customWidth="1"/>
    <col min="10245" max="10245" width="11.42578125" style="388" customWidth="1"/>
    <col min="10246" max="10246" width="11.140625" style="388" customWidth="1"/>
    <col min="10247" max="10247" width="9.140625" style="388"/>
    <col min="10248" max="10248" width="11.5703125" style="388" customWidth="1"/>
    <col min="10249" max="10249" width="11.42578125" style="388" customWidth="1"/>
    <col min="10250" max="10250" width="9.140625" style="388"/>
    <col min="10251" max="10251" width="10.85546875" style="388" customWidth="1"/>
    <col min="10252" max="10255" width="11" style="388" customWidth="1"/>
    <col min="10256" max="10256" width="9.140625" style="388"/>
    <col min="10257" max="10258" width="11" style="388" customWidth="1"/>
    <col min="10259" max="10259" width="9.140625" style="388"/>
    <col min="10260" max="10261" width="11" style="388" customWidth="1"/>
    <col min="10262" max="10262" width="9.140625" style="388"/>
    <col min="10263" max="10264" width="11" style="388" customWidth="1"/>
    <col min="10265" max="10497" width="9.140625" style="388"/>
    <col min="10498" max="10498" width="16.85546875" style="388" customWidth="1"/>
    <col min="10499" max="10499" width="47.5703125" style="388" customWidth="1"/>
    <col min="10500" max="10500" width="11.42578125" style="388" bestFit="1" customWidth="1"/>
    <col min="10501" max="10501" width="11.42578125" style="388" customWidth="1"/>
    <col min="10502" max="10502" width="11.140625" style="388" customWidth="1"/>
    <col min="10503" max="10503" width="9.140625" style="388"/>
    <col min="10504" max="10504" width="11.5703125" style="388" customWidth="1"/>
    <col min="10505" max="10505" width="11.42578125" style="388" customWidth="1"/>
    <col min="10506" max="10506" width="9.140625" style="388"/>
    <col min="10507" max="10507" width="10.85546875" style="388" customWidth="1"/>
    <col min="10508" max="10511" width="11" style="388" customWidth="1"/>
    <col min="10512" max="10512" width="9.140625" style="388"/>
    <col min="10513" max="10514" width="11" style="388" customWidth="1"/>
    <col min="10515" max="10515" width="9.140625" style="388"/>
    <col min="10516" max="10517" width="11" style="388" customWidth="1"/>
    <col min="10518" max="10518" width="9.140625" style="388"/>
    <col min="10519" max="10520" width="11" style="388" customWidth="1"/>
    <col min="10521" max="10753" width="9.140625" style="388"/>
    <col min="10754" max="10754" width="16.85546875" style="388" customWidth="1"/>
    <col min="10755" max="10755" width="47.5703125" style="388" customWidth="1"/>
    <col min="10756" max="10756" width="11.42578125" style="388" bestFit="1" customWidth="1"/>
    <col min="10757" max="10757" width="11.42578125" style="388" customWidth="1"/>
    <col min="10758" max="10758" width="11.140625" style="388" customWidth="1"/>
    <col min="10759" max="10759" width="9.140625" style="388"/>
    <col min="10760" max="10760" width="11.5703125" style="388" customWidth="1"/>
    <col min="10761" max="10761" width="11.42578125" style="388" customWidth="1"/>
    <col min="10762" max="10762" width="9.140625" style="388"/>
    <col min="10763" max="10763" width="10.85546875" style="388" customWidth="1"/>
    <col min="10764" max="10767" width="11" style="388" customWidth="1"/>
    <col min="10768" max="10768" width="9.140625" style="388"/>
    <col min="10769" max="10770" width="11" style="388" customWidth="1"/>
    <col min="10771" max="10771" width="9.140625" style="388"/>
    <col min="10772" max="10773" width="11" style="388" customWidth="1"/>
    <col min="10774" max="10774" width="9.140625" style="388"/>
    <col min="10775" max="10776" width="11" style="388" customWidth="1"/>
    <col min="10777" max="11009" width="9.140625" style="388"/>
    <col min="11010" max="11010" width="16.85546875" style="388" customWidth="1"/>
    <col min="11011" max="11011" width="47.5703125" style="388" customWidth="1"/>
    <col min="11012" max="11012" width="11.42578125" style="388" bestFit="1" customWidth="1"/>
    <col min="11013" max="11013" width="11.42578125" style="388" customWidth="1"/>
    <col min="11014" max="11014" width="11.140625" style="388" customWidth="1"/>
    <col min="11015" max="11015" width="9.140625" style="388"/>
    <col min="11016" max="11016" width="11.5703125" style="388" customWidth="1"/>
    <col min="11017" max="11017" width="11.42578125" style="388" customWidth="1"/>
    <col min="11018" max="11018" width="9.140625" style="388"/>
    <col min="11019" max="11019" width="10.85546875" style="388" customWidth="1"/>
    <col min="11020" max="11023" width="11" style="388" customWidth="1"/>
    <col min="11024" max="11024" width="9.140625" style="388"/>
    <col min="11025" max="11026" width="11" style="388" customWidth="1"/>
    <col min="11027" max="11027" width="9.140625" style="388"/>
    <col min="11028" max="11029" width="11" style="388" customWidth="1"/>
    <col min="11030" max="11030" width="9.140625" style="388"/>
    <col min="11031" max="11032" width="11" style="388" customWidth="1"/>
    <col min="11033" max="11265" width="9.140625" style="388"/>
    <col min="11266" max="11266" width="16.85546875" style="388" customWidth="1"/>
    <col min="11267" max="11267" width="47.5703125" style="388" customWidth="1"/>
    <col min="11268" max="11268" width="11.42578125" style="388" bestFit="1" customWidth="1"/>
    <col min="11269" max="11269" width="11.42578125" style="388" customWidth="1"/>
    <col min="11270" max="11270" width="11.140625" style="388" customWidth="1"/>
    <col min="11271" max="11271" width="9.140625" style="388"/>
    <col min="11272" max="11272" width="11.5703125" style="388" customWidth="1"/>
    <col min="11273" max="11273" width="11.42578125" style="388" customWidth="1"/>
    <col min="11274" max="11274" width="9.140625" style="388"/>
    <col min="11275" max="11275" width="10.85546875" style="388" customWidth="1"/>
    <col min="11276" max="11279" width="11" style="388" customWidth="1"/>
    <col min="11280" max="11280" width="9.140625" style="388"/>
    <col min="11281" max="11282" width="11" style="388" customWidth="1"/>
    <col min="11283" max="11283" width="9.140625" style="388"/>
    <col min="11284" max="11285" width="11" style="388" customWidth="1"/>
    <col min="11286" max="11286" width="9.140625" style="388"/>
    <col min="11287" max="11288" width="11" style="388" customWidth="1"/>
    <col min="11289" max="11521" width="9.140625" style="388"/>
    <col min="11522" max="11522" width="16.85546875" style="388" customWidth="1"/>
    <col min="11523" max="11523" width="47.5703125" style="388" customWidth="1"/>
    <col min="11524" max="11524" width="11.42578125" style="388" bestFit="1" customWidth="1"/>
    <col min="11525" max="11525" width="11.42578125" style="388" customWidth="1"/>
    <col min="11526" max="11526" width="11.140625" style="388" customWidth="1"/>
    <col min="11527" max="11527" width="9.140625" style="388"/>
    <col min="11528" max="11528" width="11.5703125" style="388" customWidth="1"/>
    <col min="11529" max="11529" width="11.42578125" style="388" customWidth="1"/>
    <col min="11530" max="11530" width="9.140625" style="388"/>
    <col min="11531" max="11531" width="10.85546875" style="388" customWidth="1"/>
    <col min="11532" max="11535" width="11" style="388" customWidth="1"/>
    <col min="11536" max="11536" width="9.140625" style="388"/>
    <col min="11537" max="11538" width="11" style="388" customWidth="1"/>
    <col min="11539" max="11539" width="9.140625" style="388"/>
    <col min="11540" max="11541" width="11" style="388" customWidth="1"/>
    <col min="11542" max="11542" width="9.140625" style="388"/>
    <col min="11543" max="11544" width="11" style="388" customWidth="1"/>
    <col min="11545" max="11777" width="9.140625" style="388"/>
    <col min="11778" max="11778" width="16.85546875" style="388" customWidth="1"/>
    <col min="11779" max="11779" width="47.5703125" style="388" customWidth="1"/>
    <col min="11780" max="11780" width="11.42578125" style="388" bestFit="1" customWidth="1"/>
    <col min="11781" max="11781" width="11.42578125" style="388" customWidth="1"/>
    <col min="11782" max="11782" width="11.140625" style="388" customWidth="1"/>
    <col min="11783" max="11783" width="9.140625" style="388"/>
    <col min="11784" max="11784" width="11.5703125" style="388" customWidth="1"/>
    <col min="11785" max="11785" width="11.42578125" style="388" customWidth="1"/>
    <col min="11786" max="11786" width="9.140625" style="388"/>
    <col min="11787" max="11787" width="10.85546875" style="388" customWidth="1"/>
    <col min="11788" max="11791" width="11" style="388" customWidth="1"/>
    <col min="11792" max="11792" width="9.140625" style="388"/>
    <col min="11793" max="11794" width="11" style="388" customWidth="1"/>
    <col min="11795" max="11795" width="9.140625" style="388"/>
    <col min="11796" max="11797" width="11" style="388" customWidth="1"/>
    <col min="11798" max="11798" width="9.140625" style="388"/>
    <col min="11799" max="11800" width="11" style="388" customWidth="1"/>
    <col min="11801" max="12033" width="9.140625" style="388"/>
    <col min="12034" max="12034" width="16.85546875" style="388" customWidth="1"/>
    <col min="12035" max="12035" width="47.5703125" style="388" customWidth="1"/>
    <col min="12036" max="12036" width="11.42578125" style="388" bestFit="1" customWidth="1"/>
    <col min="12037" max="12037" width="11.42578125" style="388" customWidth="1"/>
    <col min="12038" max="12038" width="11.140625" style="388" customWidth="1"/>
    <col min="12039" max="12039" width="9.140625" style="388"/>
    <col min="12040" max="12040" width="11.5703125" style="388" customWidth="1"/>
    <col min="12041" max="12041" width="11.42578125" style="388" customWidth="1"/>
    <col min="12042" max="12042" width="9.140625" style="388"/>
    <col min="12043" max="12043" width="10.85546875" style="388" customWidth="1"/>
    <col min="12044" max="12047" width="11" style="388" customWidth="1"/>
    <col min="12048" max="12048" width="9.140625" style="388"/>
    <col min="12049" max="12050" width="11" style="388" customWidth="1"/>
    <col min="12051" max="12051" width="9.140625" style="388"/>
    <col min="12052" max="12053" width="11" style="388" customWidth="1"/>
    <col min="12054" max="12054" width="9.140625" style="388"/>
    <col min="12055" max="12056" width="11" style="388" customWidth="1"/>
    <col min="12057" max="12289" width="9.140625" style="388"/>
    <col min="12290" max="12290" width="16.85546875" style="388" customWidth="1"/>
    <col min="12291" max="12291" width="47.5703125" style="388" customWidth="1"/>
    <col min="12292" max="12292" width="11.42578125" style="388" bestFit="1" customWidth="1"/>
    <col min="12293" max="12293" width="11.42578125" style="388" customWidth="1"/>
    <col min="12294" max="12294" width="11.140625" style="388" customWidth="1"/>
    <col min="12295" max="12295" width="9.140625" style="388"/>
    <col min="12296" max="12296" width="11.5703125" style="388" customWidth="1"/>
    <col min="12297" max="12297" width="11.42578125" style="388" customWidth="1"/>
    <col min="12298" max="12298" width="9.140625" style="388"/>
    <col min="12299" max="12299" width="10.85546875" style="388" customWidth="1"/>
    <col min="12300" max="12303" width="11" style="388" customWidth="1"/>
    <col min="12304" max="12304" width="9.140625" style="388"/>
    <col min="12305" max="12306" width="11" style="388" customWidth="1"/>
    <col min="12307" max="12307" width="9.140625" style="388"/>
    <col min="12308" max="12309" width="11" style="388" customWidth="1"/>
    <col min="12310" max="12310" width="9.140625" style="388"/>
    <col min="12311" max="12312" width="11" style="388" customWidth="1"/>
    <col min="12313" max="12545" width="9.140625" style="388"/>
    <col min="12546" max="12546" width="16.85546875" style="388" customWidth="1"/>
    <col min="12547" max="12547" width="47.5703125" style="388" customWidth="1"/>
    <col min="12548" max="12548" width="11.42578125" style="388" bestFit="1" customWidth="1"/>
    <col min="12549" max="12549" width="11.42578125" style="388" customWidth="1"/>
    <col min="12550" max="12550" width="11.140625" style="388" customWidth="1"/>
    <col min="12551" max="12551" width="9.140625" style="388"/>
    <col min="12552" max="12552" width="11.5703125" style="388" customWidth="1"/>
    <col min="12553" max="12553" width="11.42578125" style="388" customWidth="1"/>
    <col min="12554" max="12554" width="9.140625" style="388"/>
    <col min="12555" max="12555" width="10.85546875" style="388" customWidth="1"/>
    <col min="12556" max="12559" width="11" style="388" customWidth="1"/>
    <col min="12560" max="12560" width="9.140625" style="388"/>
    <col min="12561" max="12562" width="11" style="388" customWidth="1"/>
    <col min="12563" max="12563" width="9.140625" style="388"/>
    <col min="12564" max="12565" width="11" style="388" customWidth="1"/>
    <col min="12566" max="12566" width="9.140625" style="388"/>
    <col min="12567" max="12568" width="11" style="388" customWidth="1"/>
    <col min="12569" max="12801" width="9.140625" style="388"/>
    <col min="12802" max="12802" width="16.85546875" style="388" customWidth="1"/>
    <col min="12803" max="12803" width="47.5703125" style="388" customWidth="1"/>
    <col min="12804" max="12804" width="11.42578125" style="388" bestFit="1" customWidth="1"/>
    <col min="12805" max="12805" width="11.42578125" style="388" customWidth="1"/>
    <col min="12806" max="12806" width="11.140625" style="388" customWidth="1"/>
    <col min="12807" max="12807" width="9.140625" style="388"/>
    <col min="12808" max="12808" width="11.5703125" style="388" customWidth="1"/>
    <col min="12809" max="12809" width="11.42578125" style="388" customWidth="1"/>
    <col min="12810" max="12810" width="9.140625" style="388"/>
    <col min="12811" max="12811" width="10.85546875" style="388" customWidth="1"/>
    <col min="12812" max="12815" width="11" style="388" customWidth="1"/>
    <col min="12816" max="12816" width="9.140625" style="388"/>
    <col min="12817" max="12818" width="11" style="388" customWidth="1"/>
    <col min="12819" max="12819" width="9.140625" style="388"/>
    <col min="12820" max="12821" width="11" style="388" customWidth="1"/>
    <col min="12822" max="12822" width="9.140625" style="388"/>
    <col min="12823" max="12824" width="11" style="388" customWidth="1"/>
    <col min="12825" max="13057" width="9.140625" style="388"/>
    <col min="13058" max="13058" width="16.85546875" style="388" customWidth="1"/>
    <col min="13059" max="13059" width="47.5703125" style="388" customWidth="1"/>
    <col min="13060" max="13060" width="11.42578125" style="388" bestFit="1" customWidth="1"/>
    <col min="13061" max="13061" width="11.42578125" style="388" customWidth="1"/>
    <col min="13062" max="13062" width="11.140625" style="388" customWidth="1"/>
    <col min="13063" max="13063" width="9.140625" style="388"/>
    <col min="13064" max="13064" width="11.5703125" style="388" customWidth="1"/>
    <col min="13065" max="13065" width="11.42578125" style="388" customWidth="1"/>
    <col min="13066" max="13066" width="9.140625" style="388"/>
    <col min="13067" max="13067" width="10.85546875" style="388" customWidth="1"/>
    <col min="13068" max="13071" width="11" style="388" customWidth="1"/>
    <col min="13072" max="13072" width="9.140625" style="388"/>
    <col min="13073" max="13074" width="11" style="388" customWidth="1"/>
    <col min="13075" max="13075" width="9.140625" style="388"/>
    <col min="13076" max="13077" width="11" style="388" customWidth="1"/>
    <col min="13078" max="13078" width="9.140625" style="388"/>
    <col min="13079" max="13080" width="11" style="388" customWidth="1"/>
    <col min="13081" max="13313" width="9.140625" style="388"/>
    <col min="13314" max="13314" width="16.85546875" style="388" customWidth="1"/>
    <col min="13315" max="13315" width="47.5703125" style="388" customWidth="1"/>
    <col min="13316" max="13316" width="11.42578125" style="388" bestFit="1" customWidth="1"/>
    <col min="13317" max="13317" width="11.42578125" style="388" customWidth="1"/>
    <col min="13318" max="13318" width="11.140625" style="388" customWidth="1"/>
    <col min="13319" max="13319" width="9.140625" style="388"/>
    <col min="13320" max="13320" width="11.5703125" style="388" customWidth="1"/>
    <col min="13321" max="13321" width="11.42578125" style="388" customWidth="1"/>
    <col min="13322" max="13322" width="9.140625" style="388"/>
    <col min="13323" max="13323" width="10.85546875" style="388" customWidth="1"/>
    <col min="13324" max="13327" width="11" style="388" customWidth="1"/>
    <col min="13328" max="13328" width="9.140625" style="388"/>
    <col min="13329" max="13330" width="11" style="388" customWidth="1"/>
    <col min="13331" max="13331" width="9.140625" style="388"/>
    <col min="13332" max="13333" width="11" style="388" customWidth="1"/>
    <col min="13334" max="13334" width="9.140625" style="388"/>
    <col min="13335" max="13336" width="11" style="388" customWidth="1"/>
    <col min="13337" max="13569" width="9.140625" style="388"/>
    <col min="13570" max="13570" width="16.85546875" style="388" customWidth="1"/>
    <col min="13571" max="13571" width="47.5703125" style="388" customWidth="1"/>
    <col min="13572" max="13572" width="11.42578125" style="388" bestFit="1" customWidth="1"/>
    <col min="13573" max="13573" width="11.42578125" style="388" customWidth="1"/>
    <col min="13574" max="13574" width="11.140625" style="388" customWidth="1"/>
    <col min="13575" max="13575" width="9.140625" style="388"/>
    <col min="13576" max="13576" width="11.5703125" style="388" customWidth="1"/>
    <col min="13577" max="13577" width="11.42578125" style="388" customWidth="1"/>
    <col min="13578" max="13578" width="9.140625" style="388"/>
    <col min="13579" max="13579" width="10.85546875" style="388" customWidth="1"/>
    <col min="13580" max="13583" width="11" style="388" customWidth="1"/>
    <col min="13584" max="13584" width="9.140625" style="388"/>
    <col min="13585" max="13586" width="11" style="388" customWidth="1"/>
    <col min="13587" max="13587" width="9.140625" style="388"/>
    <col min="13588" max="13589" width="11" style="388" customWidth="1"/>
    <col min="13590" max="13590" width="9.140625" style="388"/>
    <col min="13591" max="13592" width="11" style="388" customWidth="1"/>
    <col min="13593" max="13825" width="9.140625" style="388"/>
    <col min="13826" max="13826" width="16.85546875" style="388" customWidth="1"/>
    <col min="13827" max="13827" width="47.5703125" style="388" customWidth="1"/>
    <col min="13828" max="13828" width="11.42578125" style="388" bestFit="1" customWidth="1"/>
    <col min="13829" max="13829" width="11.42578125" style="388" customWidth="1"/>
    <col min="13830" max="13830" width="11.140625" style="388" customWidth="1"/>
    <col min="13831" max="13831" width="9.140625" style="388"/>
    <col min="13832" max="13832" width="11.5703125" style="388" customWidth="1"/>
    <col min="13833" max="13833" width="11.42578125" style="388" customWidth="1"/>
    <col min="13834" max="13834" width="9.140625" style="388"/>
    <col min="13835" max="13835" width="10.85546875" style="388" customWidth="1"/>
    <col min="13836" max="13839" width="11" style="388" customWidth="1"/>
    <col min="13840" max="13840" width="9.140625" style="388"/>
    <col min="13841" max="13842" width="11" style="388" customWidth="1"/>
    <col min="13843" max="13843" width="9.140625" style="388"/>
    <col min="13844" max="13845" width="11" style="388" customWidth="1"/>
    <col min="13846" max="13846" width="9.140625" style="388"/>
    <col min="13847" max="13848" width="11" style="388" customWidth="1"/>
    <col min="13849" max="14081" width="9.140625" style="388"/>
    <col min="14082" max="14082" width="16.85546875" style="388" customWidth="1"/>
    <col min="14083" max="14083" width="47.5703125" style="388" customWidth="1"/>
    <col min="14084" max="14084" width="11.42578125" style="388" bestFit="1" customWidth="1"/>
    <col min="14085" max="14085" width="11.42578125" style="388" customWidth="1"/>
    <col min="14086" max="14086" width="11.140625" style="388" customWidth="1"/>
    <col min="14087" max="14087" width="9.140625" style="388"/>
    <col min="14088" max="14088" width="11.5703125" style="388" customWidth="1"/>
    <col min="14089" max="14089" width="11.42578125" style="388" customWidth="1"/>
    <col min="14090" max="14090" width="9.140625" style="388"/>
    <col min="14091" max="14091" width="10.85546875" style="388" customWidth="1"/>
    <col min="14092" max="14095" width="11" style="388" customWidth="1"/>
    <col min="14096" max="14096" width="9.140625" style="388"/>
    <col min="14097" max="14098" width="11" style="388" customWidth="1"/>
    <col min="14099" max="14099" width="9.140625" style="388"/>
    <col min="14100" max="14101" width="11" style="388" customWidth="1"/>
    <col min="14102" max="14102" width="9.140625" style="388"/>
    <col min="14103" max="14104" width="11" style="388" customWidth="1"/>
    <col min="14105" max="14337" width="9.140625" style="388"/>
    <col min="14338" max="14338" width="16.85546875" style="388" customWidth="1"/>
    <col min="14339" max="14339" width="47.5703125" style="388" customWidth="1"/>
    <col min="14340" max="14340" width="11.42578125" style="388" bestFit="1" customWidth="1"/>
    <col min="14341" max="14341" width="11.42578125" style="388" customWidth="1"/>
    <col min="14342" max="14342" width="11.140625" style="388" customWidth="1"/>
    <col min="14343" max="14343" width="9.140625" style="388"/>
    <col min="14344" max="14344" width="11.5703125" style="388" customWidth="1"/>
    <col min="14345" max="14345" width="11.42578125" style="388" customWidth="1"/>
    <col min="14346" max="14346" width="9.140625" style="388"/>
    <col min="14347" max="14347" width="10.85546875" style="388" customWidth="1"/>
    <col min="14348" max="14351" width="11" style="388" customWidth="1"/>
    <col min="14352" max="14352" width="9.140625" style="388"/>
    <col min="14353" max="14354" width="11" style="388" customWidth="1"/>
    <col min="14355" max="14355" width="9.140625" style="388"/>
    <col min="14356" max="14357" width="11" style="388" customWidth="1"/>
    <col min="14358" max="14358" width="9.140625" style="388"/>
    <col min="14359" max="14360" width="11" style="388" customWidth="1"/>
    <col min="14361" max="14593" width="9.140625" style="388"/>
    <col min="14594" max="14594" width="16.85546875" style="388" customWidth="1"/>
    <col min="14595" max="14595" width="47.5703125" style="388" customWidth="1"/>
    <col min="14596" max="14596" width="11.42578125" style="388" bestFit="1" customWidth="1"/>
    <col min="14597" max="14597" width="11.42578125" style="388" customWidth="1"/>
    <col min="14598" max="14598" width="11.140625" style="388" customWidth="1"/>
    <col min="14599" max="14599" width="9.140625" style="388"/>
    <col min="14600" max="14600" width="11.5703125" style="388" customWidth="1"/>
    <col min="14601" max="14601" width="11.42578125" style="388" customWidth="1"/>
    <col min="14602" max="14602" width="9.140625" style="388"/>
    <col min="14603" max="14603" width="10.85546875" style="388" customWidth="1"/>
    <col min="14604" max="14607" width="11" style="388" customWidth="1"/>
    <col min="14608" max="14608" width="9.140625" style="388"/>
    <col min="14609" max="14610" width="11" style="388" customWidth="1"/>
    <col min="14611" max="14611" width="9.140625" style="388"/>
    <col min="14612" max="14613" width="11" style="388" customWidth="1"/>
    <col min="14614" max="14614" width="9.140625" style="388"/>
    <col min="14615" max="14616" width="11" style="388" customWidth="1"/>
    <col min="14617" max="14849" width="9.140625" style="388"/>
    <col min="14850" max="14850" width="16.85546875" style="388" customWidth="1"/>
    <col min="14851" max="14851" width="47.5703125" style="388" customWidth="1"/>
    <col min="14852" max="14852" width="11.42578125" style="388" bestFit="1" customWidth="1"/>
    <col min="14853" max="14853" width="11.42578125" style="388" customWidth="1"/>
    <col min="14854" max="14854" width="11.140625" style="388" customWidth="1"/>
    <col min="14855" max="14855" width="9.140625" style="388"/>
    <col min="14856" max="14856" width="11.5703125" style="388" customWidth="1"/>
    <col min="14857" max="14857" width="11.42578125" style="388" customWidth="1"/>
    <col min="14858" max="14858" width="9.140625" style="388"/>
    <col min="14859" max="14859" width="10.85546875" style="388" customWidth="1"/>
    <col min="14860" max="14863" width="11" style="388" customWidth="1"/>
    <col min="14864" max="14864" width="9.140625" style="388"/>
    <col min="14865" max="14866" width="11" style="388" customWidth="1"/>
    <col min="14867" max="14867" width="9.140625" style="388"/>
    <col min="14868" max="14869" width="11" style="388" customWidth="1"/>
    <col min="14870" max="14870" width="9.140625" style="388"/>
    <col min="14871" max="14872" width="11" style="388" customWidth="1"/>
    <col min="14873" max="15105" width="9.140625" style="388"/>
    <col min="15106" max="15106" width="16.85546875" style="388" customWidth="1"/>
    <col min="15107" max="15107" width="47.5703125" style="388" customWidth="1"/>
    <col min="15108" max="15108" width="11.42578125" style="388" bestFit="1" customWidth="1"/>
    <col min="15109" max="15109" width="11.42578125" style="388" customWidth="1"/>
    <col min="15110" max="15110" width="11.140625" style="388" customWidth="1"/>
    <col min="15111" max="15111" width="9.140625" style="388"/>
    <col min="15112" max="15112" width="11.5703125" style="388" customWidth="1"/>
    <col min="15113" max="15113" width="11.42578125" style="388" customWidth="1"/>
    <col min="15114" max="15114" width="9.140625" style="388"/>
    <col min="15115" max="15115" width="10.85546875" style="388" customWidth="1"/>
    <col min="15116" max="15119" width="11" style="388" customWidth="1"/>
    <col min="15120" max="15120" width="9.140625" style="388"/>
    <col min="15121" max="15122" width="11" style="388" customWidth="1"/>
    <col min="15123" max="15123" width="9.140625" style="388"/>
    <col min="15124" max="15125" width="11" style="388" customWidth="1"/>
    <col min="15126" max="15126" width="9.140625" style="388"/>
    <col min="15127" max="15128" width="11" style="388" customWidth="1"/>
    <col min="15129" max="15361" width="9.140625" style="388"/>
    <col min="15362" max="15362" width="16.85546875" style="388" customWidth="1"/>
    <col min="15363" max="15363" width="47.5703125" style="388" customWidth="1"/>
    <col min="15364" max="15364" width="11.42578125" style="388" bestFit="1" customWidth="1"/>
    <col min="15365" max="15365" width="11.42578125" style="388" customWidth="1"/>
    <col min="15366" max="15366" width="11.140625" style="388" customWidth="1"/>
    <col min="15367" max="15367" width="9.140625" style="388"/>
    <col min="15368" max="15368" width="11.5703125" style="388" customWidth="1"/>
    <col min="15369" max="15369" width="11.42578125" style="388" customWidth="1"/>
    <col min="15370" max="15370" width="9.140625" style="388"/>
    <col min="15371" max="15371" width="10.85546875" style="388" customWidth="1"/>
    <col min="15372" max="15375" width="11" style="388" customWidth="1"/>
    <col min="15376" max="15376" width="9.140625" style="388"/>
    <col min="15377" max="15378" width="11" style="388" customWidth="1"/>
    <col min="15379" max="15379" width="9.140625" style="388"/>
    <col min="15380" max="15381" width="11" style="388" customWidth="1"/>
    <col min="15382" max="15382" width="9.140625" style="388"/>
    <col min="15383" max="15384" width="11" style="388" customWidth="1"/>
    <col min="15385" max="15617" width="9.140625" style="388"/>
    <col min="15618" max="15618" width="16.85546875" style="388" customWidth="1"/>
    <col min="15619" max="15619" width="47.5703125" style="388" customWidth="1"/>
    <col min="15620" max="15620" width="11.42578125" style="388" bestFit="1" customWidth="1"/>
    <col min="15621" max="15621" width="11.42578125" style="388" customWidth="1"/>
    <col min="15622" max="15622" width="11.140625" style="388" customWidth="1"/>
    <col min="15623" max="15623" width="9.140625" style="388"/>
    <col min="15624" max="15624" width="11.5703125" style="388" customWidth="1"/>
    <col min="15625" max="15625" width="11.42578125" style="388" customWidth="1"/>
    <col min="15626" max="15626" width="9.140625" style="388"/>
    <col min="15627" max="15627" width="10.85546875" style="388" customWidth="1"/>
    <col min="15628" max="15631" width="11" style="388" customWidth="1"/>
    <col min="15632" max="15632" width="9.140625" style="388"/>
    <col min="15633" max="15634" width="11" style="388" customWidth="1"/>
    <col min="15635" max="15635" width="9.140625" style="388"/>
    <col min="15636" max="15637" width="11" style="388" customWidth="1"/>
    <col min="15638" max="15638" width="9.140625" style="388"/>
    <col min="15639" max="15640" width="11" style="388" customWidth="1"/>
    <col min="15641" max="15873" width="9.140625" style="388"/>
    <col min="15874" max="15874" width="16.85546875" style="388" customWidth="1"/>
    <col min="15875" max="15875" width="47.5703125" style="388" customWidth="1"/>
    <col min="15876" max="15876" width="11.42578125" style="388" bestFit="1" customWidth="1"/>
    <col min="15877" max="15877" width="11.42578125" style="388" customWidth="1"/>
    <col min="15878" max="15878" width="11.140625" style="388" customWidth="1"/>
    <col min="15879" max="15879" width="9.140625" style="388"/>
    <col min="15880" max="15880" width="11.5703125" style="388" customWidth="1"/>
    <col min="15881" max="15881" width="11.42578125" style="388" customWidth="1"/>
    <col min="15882" max="15882" width="9.140625" style="388"/>
    <col min="15883" max="15883" width="10.85546875" style="388" customWidth="1"/>
    <col min="15884" max="15887" width="11" style="388" customWidth="1"/>
    <col min="15888" max="15888" width="9.140625" style="388"/>
    <col min="15889" max="15890" width="11" style="388" customWidth="1"/>
    <col min="15891" max="15891" width="9.140625" style="388"/>
    <col min="15892" max="15893" width="11" style="388" customWidth="1"/>
    <col min="15894" max="15894" width="9.140625" style="388"/>
    <col min="15895" max="15896" width="11" style="388" customWidth="1"/>
    <col min="15897" max="16129" width="9.140625" style="388"/>
    <col min="16130" max="16130" width="16.85546875" style="388" customWidth="1"/>
    <col min="16131" max="16131" width="47.5703125" style="388" customWidth="1"/>
    <col min="16132" max="16132" width="11.42578125" style="388" bestFit="1" customWidth="1"/>
    <col min="16133" max="16133" width="11.42578125" style="388" customWidth="1"/>
    <col min="16134" max="16134" width="11.140625" style="388" customWidth="1"/>
    <col min="16135" max="16135" width="9.140625" style="388"/>
    <col min="16136" max="16136" width="11.5703125" style="388" customWidth="1"/>
    <col min="16137" max="16137" width="11.42578125" style="388" customWidth="1"/>
    <col min="16138" max="16138" width="9.140625" style="388"/>
    <col min="16139" max="16139" width="10.85546875" style="388" customWidth="1"/>
    <col min="16140" max="16143" width="11" style="388" customWidth="1"/>
    <col min="16144" max="16144" width="9.140625" style="388"/>
    <col min="16145" max="16146" width="11" style="388" customWidth="1"/>
    <col min="16147" max="16147" width="9.140625" style="388"/>
    <col min="16148" max="16149" width="11" style="388" customWidth="1"/>
    <col min="16150" max="16150" width="9.140625" style="388"/>
    <col min="16151" max="16152" width="11" style="388" customWidth="1"/>
    <col min="16153" max="16384" width="9.140625" style="388"/>
  </cols>
  <sheetData>
    <row r="1" spans="1:27" s="384" customFormat="1" ht="18.75" customHeight="1">
      <c r="A1" s="402"/>
      <c r="B1" s="5731" t="str">
        <f>'[2]Бакалавры ОЗО'!B1:U1</f>
        <v>Гуманитарно-педагогическая академия (филиал) ФГАОУ ВО «КФУ им. В. И. Вернадского» в г. Ялте</v>
      </c>
      <c r="C1" s="5731"/>
      <c r="D1" s="5731"/>
      <c r="E1" s="5731"/>
      <c r="F1" s="5731"/>
      <c r="G1" s="5731"/>
      <c r="H1" s="5731"/>
      <c r="I1" s="5731"/>
      <c r="J1" s="5731"/>
      <c r="K1" s="5731"/>
      <c r="L1" s="5731"/>
      <c r="M1" s="5731"/>
      <c r="N1" s="5731"/>
      <c r="O1" s="5731"/>
      <c r="P1" s="5731"/>
      <c r="Q1" s="5731"/>
      <c r="R1" s="5731"/>
      <c r="S1" s="836"/>
      <c r="T1" s="836"/>
      <c r="U1" s="836"/>
    </row>
    <row r="2" spans="1:27" s="384" customFormat="1" ht="18.75">
      <c r="A2" s="5731"/>
      <c r="B2" s="5731"/>
      <c r="C2" s="5731"/>
      <c r="D2" s="5731"/>
      <c r="E2" s="5731"/>
      <c r="F2" s="5731"/>
      <c r="G2" s="5731"/>
      <c r="H2" s="5731"/>
      <c r="I2" s="5731"/>
      <c r="J2" s="5731"/>
      <c r="K2" s="5731"/>
      <c r="L2" s="5731"/>
      <c r="M2" s="5731"/>
      <c r="N2" s="5731"/>
      <c r="O2" s="5731"/>
      <c r="P2" s="5731"/>
      <c r="Q2" s="5731"/>
      <c r="R2" s="5731"/>
      <c r="S2" s="836"/>
      <c r="T2" s="836"/>
      <c r="U2" s="836"/>
    </row>
    <row r="3" spans="1:27" s="384" customFormat="1" ht="18.75" customHeight="1">
      <c r="B3" s="5919" t="s">
        <v>163</v>
      </c>
      <c r="C3" s="5919"/>
      <c r="D3" s="5920">
        <v>44531</v>
      </c>
      <c r="E3" s="5921"/>
      <c r="F3" s="5922" t="s">
        <v>157</v>
      </c>
      <c r="G3" s="5922"/>
      <c r="H3" s="5922"/>
      <c r="I3" s="5922"/>
      <c r="J3" s="5922"/>
      <c r="K3" s="5922"/>
      <c r="L3" s="5922"/>
      <c r="M3" s="5922"/>
      <c r="N3" s="5922"/>
      <c r="O3" s="5922"/>
      <c r="P3" s="5922"/>
      <c r="Q3" s="5922"/>
      <c r="R3" s="5922"/>
      <c r="S3" s="1023"/>
      <c r="T3" s="1023"/>
      <c r="U3" s="1023"/>
      <c r="V3" s="1024"/>
      <c r="W3" s="1024"/>
      <c r="X3" s="1024"/>
      <c r="Y3" s="1024"/>
      <c r="Z3" s="1024"/>
      <c r="AA3" s="1024"/>
    </row>
    <row r="4" spans="1:27" s="384" customFormat="1" ht="18.75">
      <c r="B4" s="836"/>
      <c r="C4" s="836"/>
      <c r="F4" s="392"/>
      <c r="I4" s="392"/>
      <c r="J4" s="392"/>
      <c r="K4" s="392"/>
      <c r="L4" s="392"/>
      <c r="M4" s="392"/>
      <c r="N4" s="392"/>
      <c r="O4" s="392"/>
      <c r="R4" s="392"/>
      <c r="U4" s="392"/>
      <c r="X4" s="392"/>
    </row>
    <row r="5" spans="1:27" s="384" customFormat="1" ht="19.5" customHeight="1">
      <c r="B5" s="5810" t="s">
        <v>1</v>
      </c>
      <c r="C5" s="5810"/>
      <c r="D5" s="5901" t="s">
        <v>2</v>
      </c>
      <c r="E5" s="5788"/>
      <c r="F5" s="5788"/>
      <c r="G5" s="5903" t="s">
        <v>3</v>
      </c>
      <c r="H5" s="5903"/>
      <c r="I5" s="5903"/>
      <c r="J5" s="5904">
        <v>3</v>
      </c>
      <c r="K5" s="5904"/>
      <c r="L5" s="5904"/>
      <c r="M5" s="5904">
        <v>4</v>
      </c>
      <c r="N5" s="5904"/>
      <c r="O5" s="5904"/>
      <c r="P5" s="5904">
        <v>5</v>
      </c>
      <c r="Q5" s="5904"/>
      <c r="R5" s="5904"/>
      <c r="S5" s="5904">
        <v>6</v>
      </c>
      <c r="T5" s="5904"/>
      <c r="U5" s="5904"/>
      <c r="V5" s="5905" t="s">
        <v>158</v>
      </c>
      <c r="W5" s="5905"/>
      <c r="X5" s="5906"/>
    </row>
    <row r="6" spans="1:27" s="384" customFormat="1" ht="18.75" customHeight="1">
      <c r="B6" s="5810"/>
      <c r="C6" s="5810"/>
      <c r="D6" s="5902"/>
      <c r="E6" s="5789"/>
      <c r="F6" s="5789"/>
      <c r="G6" s="5787"/>
      <c r="H6" s="5787"/>
      <c r="I6" s="5787"/>
      <c r="J6" s="5789"/>
      <c r="K6" s="5789"/>
      <c r="L6" s="5789"/>
      <c r="M6" s="5789"/>
      <c r="N6" s="5789"/>
      <c r="O6" s="5789"/>
      <c r="P6" s="5789"/>
      <c r="Q6" s="5789"/>
      <c r="R6" s="5789"/>
      <c r="S6" s="5789"/>
      <c r="T6" s="5789"/>
      <c r="U6" s="5789"/>
      <c r="V6" s="5907"/>
      <c r="W6" s="5907"/>
      <c r="X6" s="5908"/>
    </row>
    <row r="7" spans="1:27" s="384" customFormat="1" ht="66.75" customHeight="1">
      <c r="B7" s="5810"/>
      <c r="C7" s="5810"/>
      <c r="D7" s="1001" t="s">
        <v>7</v>
      </c>
      <c r="E7" s="1002" t="s">
        <v>8</v>
      </c>
      <c r="F7" s="1003" t="s">
        <v>9</v>
      </c>
      <c r="G7" s="1004" t="s">
        <v>7</v>
      </c>
      <c r="H7" s="1002" t="s">
        <v>8</v>
      </c>
      <c r="I7" s="1003" t="s">
        <v>9</v>
      </c>
      <c r="J7" s="1004" t="s">
        <v>7</v>
      </c>
      <c r="K7" s="1002" t="s">
        <v>8</v>
      </c>
      <c r="L7" s="1003" t="s">
        <v>9</v>
      </c>
      <c r="M7" s="1004" t="s">
        <v>7</v>
      </c>
      <c r="N7" s="1002" t="s">
        <v>8</v>
      </c>
      <c r="O7" s="1003" t="s">
        <v>9</v>
      </c>
      <c r="P7" s="1004" t="s">
        <v>7</v>
      </c>
      <c r="Q7" s="1002" t="s">
        <v>8</v>
      </c>
      <c r="R7" s="1003" t="s">
        <v>9</v>
      </c>
      <c r="S7" s="1004" t="s">
        <v>7</v>
      </c>
      <c r="T7" s="1002" t="s">
        <v>8</v>
      </c>
      <c r="U7" s="1003" t="s">
        <v>9</v>
      </c>
      <c r="V7" s="1043" t="s">
        <v>7</v>
      </c>
      <c r="W7" s="1002" t="s">
        <v>8</v>
      </c>
      <c r="X7" s="1003" t="s">
        <v>9</v>
      </c>
    </row>
    <row r="8" spans="1:27" s="384" customFormat="1" ht="27.75" customHeight="1">
      <c r="B8" s="5793" t="s">
        <v>10</v>
      </c>
      <c r="C8" s="5793"/>
      <c r="D8" s="1013">
        <f t="shared" ref="D8:X8" si="0">SUM(D9)</f>
        <v>0</v>
      </c>
      <c r="E8" s="1012">
        <f t="shared" si="0"/>
        <v>0</v>
      </c>
      <c r="F8" s="1013">
        <f t="shared" si="0"/>
        <v>0</v>
      </c>
      <c r="G8" s="1025">
        <f t="shared" si="0"/>
        <v>0</v>
      </c>
      <c r="H8" s="1012">
        <f t="shared" si="0"/>
        <v>0</v>
      </c>
      <c r="I8" s="1013">
        <f t="shared" si="0"/>
        <v>0</v>
      </c>
      <c r="J8" s="1025">
        <f t="shared" si="0"/>
        <v>0</v>
      </c>
      <c r="K8" s="1012">
        <f t="shared" si="0"/>
        <v>0</v>
      </c>
      <c r="L8" s="1013">
        <f t="shared" si="0"/>
        <v>0</v>
      </c>
      <c r="M8" s="1025">
        <f t="shared" si="0"/>
        <v>0</v>
      </c>
      <c r="N8" s="1012">
        <f t="shared" si="0"/>
        <v>0</v>
      </c>
      <c r="O8" s="1013">
        <f t="shared" si="0"/>
        <v>0</v>
      </c>
      <c r="P8" s="1025">
        <f t="shared" si="0"/>
        <v>4</v>
      </c>
      <c r="Q8" s="1012">
        <f t="shared" si="0"/>
        <v>1</v>
      </c>
      <c r="R8" s="1013">
        <f t="shared" si="0"/>
        <v>5</v>
      </c>
      <c r="S8" s="1025">
        <f t="shared" si="0"/>
        <v>0</v>
      </c>
      <c r="T8" s="1012">
        <f t="shared" si="0"/>
        <v>3</v>
      </c>
      <c r="U8" s="1013">
        <f t="shared" si="0"/>
        <v>3</v>
      </c>
      <c r="V8" s="1015">
        <f t="shared" si="0"/>
        <v>4</v>
      </c>
      <c r="W8" s="1014">
        <f t="shared" si="0"/>
        <v>4</v>
      </c>
      <c r="X8" s="1013">
        <f t="shared" si="0"/>
        <v>8</v>
      </c>
    </row>
    <row r="9" spans="1:27" s="386" customFormat="1" ht="46.5" customHeight="1">
      <c r="B9" s="1026" t="s">
        <v>159</v>
      </c>
      <c r="C9" s="1047" t="s">
        <v>160</v>
      </c>
      <c r="D9" s="1048">
        <v>0</v>
      </c>
      <c r="E9" s="1027">
        <v>0</v>
      </c>
      <c r="F9" s="1022">
        <v>0</v>
      </c>
      <c r="G9" s="1028">
        <v>0</v>
      </c>
      <c r="H9" s="1027">
        <v>0</v>
      </c>
      <c r="I9" s="1022">
        <v>0</v>
      </c>
      <c r="J9" s="1028">
        <v>0</v>
      </c>
      <c r="K9" s="1027">
        <v>0</v>
      </c>
      <c r="L9" s="1022">
        <v>0</v>
      </c>
      <c r="M9" s="1028">
        <v>0</v>
      </c>
      <c r="N9" s="1027">
        <v>0</v>
      </c>
      <c r="O9" s="1022">
        <v>0</v>
      </c>
      <c r="P9" s="1028">
        <v>4</v>
      </c>
      <c r="Q9" s="1027">
        <v>1</v>
      </c>
      <c r="R9" s="1022">
        <v>5</v>
      </c>
      <c r="S9" s="1028">
        <v>0</v>
      </c>
      <c r="T9" s="1027">
        <v>3</v>
      </c>
      <c r="U9" s="1022">
        <v>3</v>
      </c>
      <c r="V9" s="1028">
        <v>4</v>
      </c>
      <c r="W9" s="1027">
        <v>4</v>
      </c>
      <c r="X9" s="1022">
        <v>8</v>
      </c>
    </row>
    <row r="10" spans="1:27" s="386" customFormat="1" ht="28.5" customHeight="1">
      <c r="B10" s="5912" t="s">
        <v>14</v>
      </c>
      <c r="C10" s="5913"/>
      <c r="D10" s="1020">
        <f t="shared" ref="D10:X10" si="1">SUM(D9:D9)</f>
        <v>0</v>
      </c>
      <c r="E10" s="950">
        <f t="shared" si="1"/>
        <v>0</v>
      </c>
      <c r="F10" s="951">
        <f t="shared" si="1"/>
        <v>0</v>
      </c>
      <c r="G10" s="950">
        <f t="shared" si="1"/>
        <v>0</v>
      </c>
      <c r="H10" s="950">
        <f t="shared" si="1"/>
        <v>0</v>
      </c>
      <c r="I10" s="951">
        <f t="shared" si="1"/>
        <v>0</v>
      </c>
      <c r="J10" s="950">
        <f t="shared" si="1"/>
        <v>0</v>
      </c>
      <c r="K10" s="950">
        <f t="shared" si="1"/>
        <v>0</v>
      </c>
      <c r="L10" s="951">
        <f t="shared" si="1"/>
        <v>0</v>
      </c>
      <c r="M10" s="950">
        <f t="shared" si="1"/>
        <v>0</v>
      </c>
      <c r="N10" s="950">
        <f t="shared" si="1"/>
        <v>0</v>
      </c>
      <c r="O10" s="951">
        <f t="shared" si="1"/>
        <v>0</v>
      </c>
      <c r="P10" s="950">
        <f t="shared" si="1"/>
        <v>4</v>
      </c>
      <c r="Q10" s="950">
        <f t="shared" si="1"/>
        <v>1</v>
      </c>
      <c r="R10" s="951">
        <f t="shared" si="1"/>
        <v>5</v>
      </c>
      <c r="S10" s="950">
        <f t="shared" si="1"/>
        <v>0</v>
      </c>
      <c r="T10" s="950">
        <f t="shared" si="1"/>
        <v>3</v>
      </c>
      <c r="U10" s="951">
        <f t="shared" si="1"/>
        <v>3</v>
      </c>
      <c r="V10" s="1029">
        <f t="shared" si="1"/>
        <v>4</v>
      </c>
      <c r="W10" s="987">
        <f t="shared" si="1"/>
        <v>4</v>
      </c>
      <c r="X10" s="951">
        <f t="shared" si="1"/>
        <v>8</v>
      </c>
    </row>
    <row r="11" spans="1:27" s="386" customFormat="1" ht="19.5" customHeight="1">
      <c r="B11" s="5914" t="s">
        <v>15</v>
      </c>
      <c r="C11" s="5910"/>
      <c r="D11" s="969"/>
      <c r="E11" s="403"/>
      <c r="F11" s="970"/>
      <c r="G11" s="403"/>
      <c r="H11" s="403"/>
      <c r="I11" s="970"/>
      <c r="J11" s="403"/>
      <c r="K11" s="403"/>
      <c r="L11" s="970"/>
      <c r="M11" s="403"/>
      <c r="N11" s="403"/>
      <c r="O11" s="970"/>
      <c r="P11" s="403"/>
      <c r="Q11" s="403"/>
      <c r="R11" s="970"/>
      <c r="S11" s="403"/>
      <c r="T11" s="403"/>
      <c r="U11" s="970"/>
      <c r="V11" s="403"/>
      <c r="W11" s="403"/>
      <c r="X11" s="970"/>
    </row>
    <row r="12" spans="1:27" s="386" customFormat="1" ht="27.75" customHeight="1" thickBot="1">
      <c r="B12" s="5915" t="s">
        <v>16</v>
      </c>
      <c r="C12" s="5916"/>
      <c r="D12" s="1044"/>
      <c r="E12" s="1045"/>
      <c r="F12" s="1046"/>
      <c r="G12" s="1045"/>
      <c r="H12" s="1045"/>
      <c r="I12" s="1046"/>
      <c r="J12" s="1045"/>
      <c r="K12" s="1045"/>
      <c r="L12" s="1046"/>
      <c r="M12" s="1045"/>
      <c r="N12" s="1045"/>
      <c r="O12" s="1046"/>
      <c r="P12" s="1045"/>
      <c r="Q12" s="1045"/>
      <c r="R12" s="1046"/>
      <c r="S12" s="1045"/>
      <c r="T12" s="1045"/>
      <c r="U12" s="1046"/>
      <c r="V12" s="1045"/>
      <c r="W12" s="1045"/>
      <c r="X12" s="1046"/>
    </row>
    <row r="13" spans="1:27" s="386" customFormat="1" ht="38.25" thickBot="1">
      <c r="B13" s="1030" t="s">
        <v>159</v>
      </c>
      <c r="C13" s="1047" t="s">
        <v>160</v>
      </c>
      <c r="D13" s="1049">
        <v>0</v>
      </c>
      <c r="E13" s="1031">
        <v>0</v>
      </c>
      <c r="F13" s="951">
        <v>0</v>
      </c>
      <c r="G13" s="1029">
        <v>0</v>
      </c>
      <c r="H13" s="1031">
        <v>0</v>
      </c>
      <c r="I13" s="951">
        <v>0</v>
      </c>
      <c r="J13" s="1029">
        <v>0</v>
      </c>
      <c r="K13" s="1031">
        <v>0</v>
      </c>
      <c r="L13" s="951">
        <v>0</v>
      </c>
      <c r="M13" s="1029">
        <v>0</v>
      </c>
      <c r="N13" s="1031">
        <v>0</v>
      </c>
      <c r="O13" s="951">
        <v>0</v>
      </c>
      <c r="P13" s="1029">
        <v>4</v>
      </c>
      <c r="Q13" s="1031">
        <v>1</v>
      </c>
      <c r="R13" s="951">
        <v>5</v>
      </c>
      <c r="S13" s="1029">
        <v>0</v>
      </c>
      <c r="T13" s="1031">
        <v>3</v>
      </c>
      <c r="U13" s="951">
        <v>3</v>
      </c>
      <c r="V13" s="1029">
        <v>4</v>
      </c>
      <c r="W13" s="1031">
        <v>4</v>
      </c>
      <c r="X13" s="951">
        <v>8</v>
      </c>
    </row>
    <row r="14" spans="1:27" s="386" customFormat="1" ht="31.5" customHeight="1">
      <c r="B14" s="5917" t="s">
        <v>17</v>
      </c>
      <c r="C14" s="5918"/>
      <c r="D14" s="952">
        <f t="shared" ref="D14:X14" si="2">SUM(D13:D13)</f>
        <v>0</v>
      </c>
      <c r="E14" s="398">
        <f t="shared" si="2"/>
        <v>0</v>
      </c>
      <c r="F14" s="953">
        <f t="shared" si="2"/>
        <v>0</v>
      </c>
      <c r="G14" s="398">
        <f t="shared" si="2"/>
        <v>0</v>
      </c>
      <c r="H14" s="398">
        <f t="shared" si="2"/>
        <v>0</v>
      </c>
      <c r="I14" s="953">
        <f t="shared" si="2"/>
        <v>0</v>
      </c>
      <c r="J14" s="398">
        <f t="shared" si="2"/>
        <v>0</v>
      </c>
      <c r="K14" s="398">
        <f t="shared" si="2"/>
        <v>0</v>
      </c>
      <c r="L14" s="953">
        <f t="shared" si="2"/>
        <v>0</v>
      </c>
      <c r="M14" s="398">
        <f t="shared" si="2"/>
        <v>0</v>
      </c>
      <c r="N14" s="398">
        <f t="shared" si="2"/>
        <v>0</v>
      </c>
      <c r="O14" s="953">
        <f t="shared" si="2"/>
        <v>0</v>
      </c>
      <c r="P14" s="398">
        <f t="shared" si="2"/>
        <v>4</v>
      </c>
      <c r="Q14" s="398">
        <f t="shared" si="2"/>
        <v>1</v>
      </c>
      <c r="R14" s="953">
        <f t="shared" si="2"/>
        <v>5</v>
      </c>
      <c r="S14" s="398">
        <f t="shared" si="2"/>
        <v>0</v>
      </c>
      <c r="T14" s="398">
        <f t="shared" si="2"/>
        <v>3</v>
      </c>
      <c r="U14" s="953">
        <f t="shared" si="2"/>
        <v>3</v>
      </c>
      <c r="V14" s="405">
        <f t="shared" si="2"/>
        <v>4</v>
      </c>
      <c r="W14" s="398">
        <f t="shared" si="2"/>
        <v>4</v>
      </c>
      <c r="X14" s="953">
        <f t="shared" si="2"/>
        <v>8</v>
      </c>
    </row>
    <row r="15" spans="1:27" s="386" customFormat="1" ht="26.25" customHeight="1">
      <c r="B15" s="5792" t="s">
        <v>18</v>
      </c>
      <c r="C15" s="5793"/>
      <c r="D15" s="998"/>
      <c r="E15" s="999"/>
      <c r="F15" s="1000"/>
      <c r="G15" s="999"/>
      <c r="H15" s="999"/>
      <c r="I15" s="1000"/>
      <c r="J15" s="999"/>
      <c r="K15" s="999"/>
      <c r="L15" s="1000"/>
      <c r="M15" s="999"/>
      <c r="N15" s="999"/>
      <c r="O15" s="1000"/>
      <c r="P15" s="999"/>
      <c r="Q15" s="999"/>
      <c r="R15" s="1000"/>
      <c r="S15" s="999"/>
      <c r="T15" s="999"/>
      <c r="U15" s="1000"/>
      <c r="V15" s="1032"/>
      <c r="W15" s="999"/>
      <c r="X15" s="1000"/>
    </row>
    <row r="16" spans="1:27" s="386" customFormat="1" ht="42" customHeight="1">
      <c r="B16" s="1030" t="s">
        <v>159</v>
      </c>
      <c r="C16" s="1047" t="s">
        <v>160</v>
      </c>
      <c r="D16" s="1049">
        <v>0</v>
      </c>
      <c r="E16" s="1031">
        <v>0</v>
      </c>
      <c r="F16" s="951">
        <v>0</v>
      </c>
      <c r="G16" s="1029">
        <v>0</v>
      </c>
      <c r="H16" s="1031">
        <v>0</v>
      </c>
      <c r="I16" s="951">
        <v>0</v>
      </c>
      <c r="J16" s="1029">
        <v>0</v>
      </c>
      <c r="K16" s="1031">
        <v>0</v>
      </c>
      <c r="L16" s="951">
        <v>0</v>
      </c>
      <c r="M16" s="1029">
        <v>0</v>
      </c>
      <c r="N16" s="1031">
        <v>0</v>
      </c>
      <c r="O16" s="951">
        <v>0</v>
      </c>
      <c r="P16" s="1029">
        <v>0</v>
      </c>
      <c r="Q16" s="1031">
        <v>0</v>
      </c>
      <c r="R16" s="951">
        <v>0</v>
      </c>
      <c r="S16" s="1029">
        <v>0</v>
      </c>
      <c r="T16" s="1031">
        <v>0</v>
      </c>
      <c r="U16" s="951">
        <v>0</v>
      </c>
      <c r="V16" s="1029">
        <v>0</v>
      </c>
      <c r="W16" s="1031">
        <v>0</v>
      </c>
      <c r="X16" s="951">
        <v>0</v>
      </c>
    </row>
    <row r="17" spans="2:28" s="386" customFormat="1" ht="30" customHeight="1">
      <c r="B17" s="5909" t="s">
        <v>19</v>
      </c>
      <c r="C17" s="5909"/>
      <c r="D17" s="1050">
        <f t="shared" ref="D17:X17" si="3">SUM(D16:D16)</f>
        <v>0</v>
      </c>
      <c r="E17" s="1033">
        <f t="shared" si="3"/>
        <v>0</v>
      </c>
      <c r="F17" s="958">
        <f t="shared" si="3"/>
        <v>0</v>
      </c>
      <c r="G17" s="1034">
        <f t="shared" si="3"/>
        <v>0</v>
      </c>
      <c r="H17" s="1033">
        <f t="shared" si="3"/>
        <v>0</v>
      </c>
      <c r="I17" s="1035">
        <f t="shared" si="3"/>
        <v>0</v>
      </c>
      <c r="J17" s="1034">
        <f t="shared" si="3"/>
        <v>0</v>
      </c>
      <c r="K17" s="1033">
        <f t="shared" si="3"/>
        <v>0</v>
      </c>
      <c r="L17" s="1035">
        <f t="shared" si="3"/>
        <v>0</v>
      </c>
      <c r="M17" s="1034">
        <f t="shared" si="3"/>
        <v>0</v>
      </c>
      <c r="N17" s="1033">
        <f t="shared" si="3"/>
        <v>0</v>
      </c>
      <c r="O17" s="1035">
        <f t="shared" si="3"/>
        <v>0</v>
      </c>
      <c r="P17" s="1034">
        <f t="shared" si="3"/>
        <v>0</v>
      </c>
      <c r="Q17" s="1033">
        <f t="shared" si="3"/>
        <v>0</v>
      </c>
      <c r="R17" s="1035">
        <f t="shared" si="3"/>
        <v>0</v>
      </c>
      <c r="S17" s="1034">
        <f t="shared" si="3"/>
        <v>0</v>
      </c>
      <c r="T17" s="1033">
        <f t="shared" si="3"/>
        <v>0</v>
      </c>
      <c r="U17" s="1035">
        <f t="shared" si="3"/>
        <v>0</v>
      </c>
      <c r="V17" s="1036">
        <f t="shared" si="3"/>
        <v>0</v>
      </c>
      <c r="W17" s="1033">
        <f t="shared" si="3"/>
        <v>0</v>
      </c>
      <c r="X17" s="1035">
        <f t="shared" si="3"/>
        <v>0</v>
      </c>
    </row>
    <row r="18" spans="2:28" s="386" customFormat="1" ht="30.75" customHeight="1">
      <c r="B18" s="5910" t="s">
        <v>29</v>
      </c>
      <c r="C18" s="5910"/>
      <c r="D18" s="979">
        <f t="shared" ref="D18:X18" si="4">D14</f>
        <v>0</v>
      </c>
      <c r="E18" s="980">
        <f t="shared" si="4"/>
        <v>0</v>
      </c>
      <c r="F18" s="981">
        <f t="shared" si="4"/>
        <v>0</v>
      </c>
      <c r="G18" s="982">
        <f t="shared" si="4"/>
        <v>0</v>
      </c>
      <c r="H18" s="980">
        <f t="shared" si="4"/>
        <v>0</v>
      </c>
      <c r="I18" s="981">
        <f t="shared" si="4"/>
        <v>0</v>
      </c>
      <c r="J18" s="982">
        <f t="shared" si="4"/>
        <v>0</v>
      </c>
      <c r="K18" s="980">
        <f t="shared" si="4"/>
        <v>0</v>
      </c>
      <c r="L18" s="981">
        <f t="shared" si="4"/>
        <v>0</v>
      </c>
      <c r="M18" s="982">
        <f t="shared" si="4"/>
        <v>0</v>
      </c>
      <c r="N18" s="980">
        <f t="shared" si="4"/>
        <v>0</v>
      </c>
      <c r="O18" s="981">
        <f t="shared" si="4"/>
        <v>0</v>
      </c>
      <c r="P18" s="982">
        <f t="shared" si="4"/>
        <v>4</v>
      </c>
      <c r="Q18" s="980">
        <f t="shared" si="4"/>
        <v>1</v>
      </c>
      <c r="R18" s="981">
        <f t="shared" si="4"/>
        <v>5</v>
      </c>
      <c r="S18" s="982">
        <f t="shared" si="4"/>
        <v>0</v>
      </c>
      <c r="T18" s="980">
        <f t="shared" si="4"/>
        <v>3</v>
      </c>
      <c r="U18" s="981">
        <f t="shared" si="4"/>
        <v>3</v>
      </c>
      <c r="V18" s="1038">
        <f t="shared" si="4"/>
        <v>4</v>
      </c>
      <c r="W18" s="980">
        <f t="shared" si="4"/>
        <v>4</v>
      </c>
      <c r="X18" s="981">
        <f t="shared" si="4"/>
        <v>8</v>
      </c>
    </row>
    <row r="19" spans="2:28" s="386" customFormat="1" ht="39" customHeight="1">
      <c r="B19" s="5911" t="s">
        <v>34</v>
      </c>
      <c r="C19" s="5911"/>
      <c r="D19" s="1051">
        <f t="shared" ref="D19:X19" si="5">D17</f>
        <v>0</v>
      </c>
      <c r="E19" s="1039">
        <f t="shared" si="5"/>
        <v>0</v>
      </c>
      <c r="F19" s="1040">
        <f t="shared" si="5"/>
        <v>0</v>
      </c>
      <c r="G19" s="1041">
        <f t="shared" si="5"/>
        <v>0</v>
      </c>
      <c r="H19" s="1039">
        <f t="shared" si="5"/>
        <v>0</v>
      </c>
      <c r="I19" s="1040">
        <f t="shared" si="5"/>
        <v>0</v>
      </c>
      <c r="J19" s="1041">
        <f t="shared" si="5"/>
        <v>0</v>
      </c>
      <c r="K19" s="1039">
        <f t="shared" si="5"/>
        <v>0</v>
      </c>
      <c r="L19" s="1040">
        <f t="shared" si="5"/>
        <v>0</v>
      </c>
      <c r="M19" s="1041">
        <f t="shared" si="5"/>
        <v>0</v>
      </c>
      <c r="N19" s="1039">
        <f t="shared" si="5"/>
        <v>0</v>
      </c>
      <c r="O19" s="1040">
        <f t="shared" si="5"/>
        <v>0</v>
      </c>
      <c r="P19" s="1041">
        <f t="shared" si="5"/>
        <v>0</v>
      </c>
      <c r="Q19" s="1039">
        <f t="shared" si="5"/>
        <v>0</v>
      </c>
      <c r="R19" s="1040">
        <f t="shared" si="5"/>
        <v>0</v>
      </c>
      <c r="S19" s="1041">
        <f t="shared" si="5"/>
        <v>0</v>
      </c>
      <c r="T19" s="1039">
        <f t="shared" si="5"/>
        <v>0</v>
      </c>
      <c r="U19" s="1040">
        <f t="shared" si="5"/>
        <v>0</v>
      </c>
      <c r="V19" s="1042">
        <f t="shared" si="5"/>
        <v>0</v>
      </c>
      <c r="W19" s="1039">
        <f t="shared" si="5"/>
        <v>0</v>
      </c>
      <c r="X19" s="1040">
        <f t="shared" si="5"/>
        <v>0</v>
      </c>
    </row>
    <row r="20" spans="2:28" s="386" customFormat="1" ht="33.75" customHeight="1">
      <c r="B20" s="5909" t="s">
        <v>35</v>
      </c>
      <c r="C20" s="5909"/>
      <c r="D20" s="1052">
        <f t="shared" ref="D20:X20" si="6">D18+D19</f>
        <v>0</v>
      </c>
      <c r="E20" s="1053">
        <f t="shared" si="6"/>
        <v>0</v>
      </c>
      <c r="F20" s="1054">
        <f t="shared" si="6"/>
        <v>0</v>
      </c>
      <c r="G20" s="1055">
        <f t="shared" si="6"/>
        <v>0</v>
      </c>
      <c r="H20" s="1056">
        <f t="shared" si="6"/>
        <v>0</v>
      </c>
      <c r="I20" s="1054">
        <f t="shared" si="6"/>
        <v>0</v>
      </c>
      <c r="J20" s="1055">
        <f t="shared" si="6"/>
        <v>0</v>
      </c>
      <c r="K20" s="1056">
        <f t="shared" si="6"/>
        <v>0</v>
      </c>
      <c r="L20" s="1054">
        <f t="shared" si="6"/>
        <v>0</v>
      </c>
      <c r="M20" s="1055">
        <f t="shared" si="6"/>
        <v>0</v>
      </c>
      <c r="N20" s="1056">
        <f t="shared" si="6"/>
        <v>0</v>
      </c>
      <c r="O20" s="1054">
        <f t="shared" si="6"/>
        <v>0</v>
      </c>
      <c r="P20" s="1055">
        <f t="shared" si="6"/>
        <v>4</v>
      </c>
      <c r="Q20" s="1056">
        <f t="shared" si="6"/>
        <v>1</v>
      </c>
      <c r="R20" s="1054">
        <f t="shared" si="6"/>
        <v>5</v>
      </c>
      <c r="S20" s="1055">
        <f t="shared" si="6"/>
        <v>0</v>
      </c>
      <c r="T20" s="1056">
        <f t="shared" si="6"/>
        <v>3</v>
      </c>
      <c r="U20" s="1054">
        <f t="shared" si="6"/>
        <v>3</v>
      </c>
      <c r="V20" s="1057">
        <f t="shared" si="6"/>
        <v>4</v>
      </c>
      <c r="W20" s="1056">
        <f t="shared" si="6"/>
        <v>4</v>
      </c>
      <c r="X20" s="1054">
        <f t="shared" si="6"/>
        <v>8</v>
      </c>
    </row>
    <row r="22" spans="2:28" ht="18.75" customHeight="1">
      <c r="B22" s="5726"/>
      <c r="C22" s="5726"/>
      <c r="D22" s="5726"/>
      <c r="E22" s="5726"/>
      <c r="F22" s="5726"/>
      <c r="G22" s="5726"/>
      <c r="H22" s="5726"/>
      <c r="I22" s="5726"/>
      <c r="J22" s="5726"/>
      <c r="K22" s="5726"/>
      <c r="L22" s="5726"/>
      <c r="M22" s="5726"/>
      <c r="N22" s="5726"/>
      <c r="O22" s="5726"/>
      <c r="P22" s="5726"/>
      <c r="Q22" s="5726"/>
      <c r="R22" s="5726"/>
      <c r="S22" s="5726"/>
      <c r="T22" s="5726"/>
      <c r="U22" s="5726"/>
      <c r="V22" s="5726"/>
      <c r="W22" s="5726"/>
      <c r="X22" s="5726"/>
      <c r="Y22" s="5726"/>
      <c r="Z22" s="5726"/>
      <c r="AA22" s="384"/>
      <c r="AB22" s="384"/>
    </row>
    <row r="24" spans="2:28"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</row>
  </sheetData>
  <mergeCells count="24">
    <mergeCell ref="B11:C11"/>
    <mergeCell ref="B12:C12"/>
    <mergeCell ref="B14:C14"/>
    <mergeCell ref="B1:R1"/>
    <mergeCell ref="A2:R2"/>
    <mergeCell ref="B3:C3"/>
    <mergeCell ref="D3:E3"/>
    <mergeCell ref="F3:R3"/>
    <mergeCell ref="B22:Z22"/>
    <mergeCell ref="D5:F6"/>
    <mergeCell ref="G5:I6"/>
    <mergeCell ref="J5:L6"/>
    <mergeCell ref="M5:O6"/>
    <mergeCell ref="P5:R6"/>
    <mergeCell ref="S5:U6"/>
    <mergeCell ref="V5:X6"/>
    <mergeCell ref="B5:C7"/>
    <mergeCell ref="B15:C15"/>
    <mergeCell ref="B17:C17"/>
    <mergeCell ref="B18:C18"/>
    <mergeCell ref="B19:C19"/>
    <mergeCell ref="B20:C20"/>
    <mergeCell ref="B8:C8"/>
    <mergeCell ref="B10:C10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zoomScale="60" zoomScaleNormal="60" workbookViewId="0">
      <selection activeCell="Q32" sqref="Q31:Q32"/>
    </sheetView>
  </sheetViews>
  <sheetFormatPr defaultRowHeight="18"/>
  <cols>
    <col min="1" max="1" width="9.140625" style="387"/>
    <col min="2" max="2" width="13.140625" style="388" customWidth="1"/>
    <col min="3" max="3" width="66.42578125" style="388" customWidth="1"/>
    <col min="4" max="4" width="11.42578125" style="388" bestFit="1" customWidth="1"/>
    <col min="5" max="5" width="11.5703125" style="388" customWidth="1"/>
    <col min="6" max="6" width="11.5703125" style="389" customWidth="1"/>
    <col min="7" max="7" width="9.140625" style="388"/>
    <col min="8" max="8" width="12.42578125" style="388" customWidth="1"/>
    <col min="9" max="9" width="11" style="389" customWidth="1"/>
    <col min="10" max="10" width="9.140625" style="388"/>
    <col min="11" max="11" width="12.85546875" style="388" customWidth="1"/>
    <col min="12" max="12" width="11.5703125" style="389" customWidth="1"/>
    <col min="13" max="257" width="9.140625" style="388"/>
    <col min="258" max="258" width="13.140625" style="388" customWidth="1"/>
    <col min="259" max="259" width="66.42578125" style="388" customWidth="1"/>
    <col min="260" max="260" width="11.42578125" style="388" bestFit="1" customWidth="1"/>
    <col min="261" max="262" width="11.5703125" style="388" customWidth="1"/>
    <col min="263" max="263" width="9.140625" style="388"/>
    <col min="264" max="264" width="12.42578125" style="388" customWidth="1"/>
    <col min="265" max="265" width="11" style="388" customWidth="1"/>
    <col min="266" max="266" width="9.140625" style="388"/>
    <col min="267" max="267" width="12.85546875" style="388" customWidth="1"/>
    <col min="268" max="268" width="11.5703125" style="388" customWidth="1"/>
    <col min="269" max="513" width="9.140625" style="388"/>
    <col min="514" max="514" width="13.140625" style="388" customWidth="1"/>
    <col min="515" max="515" width="66.42578125" style="388" customWidth="1"/>
    <col min="516" max="516" width="11.42578125" style="388" bestFit="1" customWidth="1"/>
    <col min="517" max="518" width="11.5703125" style="388" customWidth="1"/>
    <col min="519" max="519" width="9.140625" style="388"/>
    <col min="520" max="520" width="12.42578125" style="388" customWidth="1"/>
    <col min="521" max="521" width="11" style="388" customWidth="1"/>
    <col min="522" max="522" width="9.140625" style="388"/>
    <col min="523" max="523" width="12.85546875" style="388" customWidth="1"/>
    <col min="524" max="524" width="11.5703125" style="388" customWidth="1"/>
    <col min="525" max="769" width="9.140625" style="388"/>
    <col min="770" max="770" width="13.140625" style="388" customWidth="1"/>
    <col min="771" max="771" width="66.42578125" style="388" customWidth="1"/>
    <col min="772" max="772" width="11.42578125" style="388" bestFit="1" customWidth="1"/>
    <col min="773" max="774" width="11.5703125" style="388" customWidth="1"/>
    <col min="775" max="775" width="9.140625" style="388"/>
    <col min="776" max="776" width="12.42578125" style="388" customWidth="1"/>
    <col min="777" max="777" width="11" style="388" customWidth="1"/>
    <col min="778" max="778" width="9.140625" style="388"/>
    <col min="779" max="779" width="12.85546875" style="388" customWidth="1"/>
    <col min="780" max="780" width="11.5703125" style="388" customWidth="1"/>
    <col min="781" max="1025" width="9.140625" style="388"/>
    <col min="1026" max="1026" width="13.140625" style="388" customWidth="1"/>
    <col min="1027" max="1027" width="66.42578125" style="388" customWidth="1"/>
    <col min="1028" max="1028" width="11.42578125" style="388" bestFit="1" customWidth="1"/>
    <col min="1029" max="1030" width="11.5703125" style="388" customWidth="1"/>
    <col min="1031" max="1031" width="9.140625" style="388"/>
    <col min="1032" max="1032" width="12.42578125" style="388" customWidth="1"/>
    <col min="1033" max="1033" width="11" style="388" customWidth="1"/>
    <col min="1034" max="1034" width="9.140625" style="388"/>
    <col min="1035" max="1035" width="12.85546875" style="388" customWidth="1"/>
    <col min="1036" max="1036" width="11.5703125" style="388" customWidth="1"/>
    <col min="1037" max="1281" width="9.140625" style="388"/>
    <col min="1282" max="1282" width="13.140625" style="388" customWidth="1"/>
    <col min="1283" max="1283" width="66.42578125" style="388" customWidth="1"/>
    <col min="1284" max="1284" width="11.42578125" style="388" bestFit="1" customWidth="1"/>
    <col min="1285" max="1286" width="11.5703125" style="388" customWidth="1"/>
    <col min="1287" max="1287" width="9.140625" style="388"/>
    <col min="1288" max="1288" width="12.42578125" style="388" customWidth="1"/>
    <col min="1289" max="1289" width="11" style="388" customWidth="1"/>
    <col min="1290" max="1290" width="9.140625" style="388"/>
    <col min="1291" max="1291" width="12.85546875" style="388" customWidth="1"/>
    <col min="1292" max="1292" width="11.5703125" style="388" customWidth="1"/>
    <col min="1293" max="1537" width="9.140625" style="388"/>
    <col min="1538" max="1538" width="13.140625" style="388" customWidth="1"/>
    <col min="1539" max="1539" width="66.42578125" style="388" customWidth="1"/>
    <col min="1540" max="1540" width="11.42578125" style="388" bestFit="1" customWidth="1"/>
    <col min="1541" max="1542" width="11.5703125" style="388" customWidth="1"/>
    <col min="1543" max="1543" width="9.140625" style="388"/>
    <col min="1544" max="1544" width="12.42578125" style="388" customWidth="1"/>
    <col min="1545" max="1545" width="11" style="388" customWidth="1"/>
    <col min="1546" max="1546" width="9.140625" style="388"/>
    <col min="1547" max="1547" width="12.85546875" style="388" customWidth="1"/>
    <col min="1548" max="1548" width="11.5703125" style="388" customWidth="1"/>
    <col min="1549" max="1793" width="9.140625" style="388"/>
    <col min="1794" max="1794" width="13.140625" style="388" customWidth="1"/>
    <col min="1795" max="1795" width="66.42578125" style="388" customWidth="1"/>
    <col min="1796" max="1796" width="11.42578125" style="388" bestFit="1" customWidth="1"/>
    <col min="1797" max="1798" width="11.5703125" style="388" customWidth="1"/>
    <col min="1799" max="1799" width="9.140625" style="388"/>
    <col min="1800" max="1800" width="12.42578125" style="388" customWidth="1"/>
    <col min="1801" max="1801" width="11" style="388" customWidth="1"/>
    <col min="1802" max="1802" width="9.140625" style="388"/>
    <col min="1803" max="1803" width="12.85546875" style="388" customWidth="1"/>
    <col min="1804" max="1804" width="11.5703125" style="388" customWidth="1"/>
    <col min="1805" max="2049" width="9.140625" style="388"/>
    <col min="2050" max="2050" width="13.140625" style="388" customWidth="1"/>
    <col min="2051" max="2051" width="66.42578125" style="388" customWidth="1"/>
    <col min="2052" max="2052" width="11.42578125" style="388" bestFit="1" customWidth="1"/>
    <col min="2053" max="2054" width="11.5703125" style="388" customWidth="1"/>
    <col min="2055" max="2055" width="9.140625" style="388"/>
    <col min="2056" max="2056" width="12.42578125" style="388" customWidth="1"/>
    <col min="2057" max="2057" width="11" style="388" customWidth="1"/>
    <col min="2058" max="2058" width="9.140625" style="388"/>
    <col min="2059" max="2059" width="12.85546875" style="388" customWidth="1"/>
    <col min="2060" max="2060" width="11.5703125" style="388" customWidth="1"/>
    <col min="2061" max="2305" width="9.140625" style="388"/>
    <col min="2306" max="2306" width="13.140625" style="388" customWidth="1"/>
    <col min="2307" max="2307" width="66.42578125" style="388" customWidth="1"/>
    <col min="2308" max="2308" width="11.42578125" style="388" bestFit="1" customWidth="1"/>
    <col min="2309" max="2310" width="11.5703125" style="388" customWidth="1"/>
    <col min="2311" max="2311" width="9.140625" style="388"/>
    <col min="2312" max="2312" width="12.42578125" style="388" customWidth="1"/>
    <col min="2313" max="2313" width="11" style="388" customWidth="1"/>
    <col min="2314" max="2314" width="9.140625" style="388"/>
    <col min="2315" max="2315" width="12.85546875" style="388" customWidth="1"/>
    <col min="2316" max="2316" width="11.5703125" style="388" customWidth="1"/>
    <col min="2317" max="2561" width="9.140625" style="388"/>
    <col min="2562" max="2562" width="13.140625" style="388" customWidth="1"/>
    <col min="2563" max="2563" width="66.42578125" style="388" customWidth="1"/>
    <col min="2564" max="2564" width="11.42578125" style="388" bestFit="1" customWidth="1"/>
    <col min="2565" max="2566" width="11.5703125" style="388" customWidth="1"/>
    <col min="2567" max="2567" width="9.140625" style="388"/>
    <col min="2568" max="2568" width="12.42578125" style="388" customWidth="1"/>
    <col min="2569" max="2569" width="11" style="388" customWidth="1"/>
    <col min="2570" max="2570" width="9.140625" style="388"/>
    <col min="2571" max="2571" width="12.85546875" style="388" customWidth="1"/>
    <col min="2572" max="2572" width="11.5703125" style="388" customWidth="1"/>
    <col min="2573" max="2817" width="9.140625" style="388"/>
    <col min="2818" max="2818" width="13.140625" style="388" customWidth="1"/>
    <col min="2819" max="2819" width="66.42578125" style="388" customWidth="1"/>
    <col min="2820" max="2820" width="11.42578125" style="388" bestFit="1" customWidth="1"/>
    <col min="2821" max="2822" width="11.5703125" style="388" customWidth="1"/>
    <col min="2823" max="2823" width="9.140625" style="388"/>
    <col min="2824" max="2824" width="12.42578125" style="388" customWidth="1"/>
    <col min="2825" max="2825" width="11" style="388" customWidth="1"/>
    <col min="2826" max="2826" width="9.140625" style="388"/>
    <col min="2827" max="2827" width="12.85546875" style="388" customWidth="1"/>
    <col min="2828" max="2828" width="11.5703125" style="388" customWidth="1"/>
    <col min="2829" max="3073" width="9.140625" style="388"/>
    <col min="3074" max="3074" width="13.140625" style="388" customWidth="1"/>
    <col min="3075" max="3075" width="66.42578125" style="388" customWidth="1"/>
    <col min="3076" max="3076" width="11.42578125" style="388" bestFit="1" customWidth="1"/>
    <col min="3077" max="3078" width="11.5703125" style="388" customWidth="1"/>
    <col min="3079" max="3079" width="9.140625" style="388"/>
    <col min="3080" max="3080" width="12.42578125" style="388" customWidth="1"/>
    <col min="3081" max="3081" width="11" style="388" customWidth="1"/>
    <col min="3082" max="3082" width="9.140625" style="388"/>
    <col min="3083" max="3083" width="12.85546875" style="388" customWidth="1"/>
    <col min="3084" max="3084" width="11.5703125" style="388" customWidth="1"/>
    <col min="3085" max="3329" width="9.140625" style="388"/>
    <col min="3330" max="3330" width="13.140625" style="388" customWidth="1"/>
    <col min="3331" max="3331" width="66.42578125" style="388" customWidth="1"/>
    <col min="3332" max="3332" width="11.42578125" style="388" bestFit="1" customWidth="1"/>
    <col min="3333" max="3334" width="11.5703125" style="388" customWidth="1"/>
    <col min="3335" max="3335" width="9.140625" style="388"/>
    <col min="3336" max="3336" width="12.42578125" style="388" customWidth="1"/>
    <col min="3337" max="3337" width="11" style="388" customWidth="1"/>
    <col min="3338" max="3338" width="9.140625" style="388"/>
    <col min="3339" max="3339" width="12.85546875" style="388" customWidth="1"/>
    <col min="3340" max="3340" width="11.5703125" style="388" customWidth="1"/>
    <col min="3341" max="3585" width="9.140625" style="388"/>
    <col min="3586" max="3586" width="13.140625" style="388" customWidth="1"/>
    <col min="3587" max="3587" width="66.42578125" style="388" customWidth="1"/>
    <col min="3588" max="3588" width="11.42578125" style="388" bestFit="1" customWidth="1"/>
    <col min="3589" max="3590" width="11.5703125" style="388" customWidth="1"/>
    <col min="3591" max="3591" width="9.140625" style="388"/>
    <col min="3592" max="3592" width="12.42578125" style="388" customWidth="1"/>
    <col min="3593" max="3593" width="11" style="388" customWidth="1"/>
    <col min="3594" max="3594" width="9.140625" style="388"/>
    <col min="3595" max="3595" width="12.85546875" style="388" customWidth="1"/>
    <col min="3596" max="3596" width="11.5703125" style="388" customWidth="1"/>
    <col min="3597" max="3841" width="9.140625" style="388"/>
    <col min="3842" max="3842" width="13.140625" style="388" customWidth="1"/>
    <col min="3843" max="3843" width="66.42578125" style="388" customWidth="1"/>
    <col min="3844" max="3844" width="11.42578125" style="388" bestFit="1" customWidth="1"/>
    <col min="3845" max="3846" width="11.5703125" style="388" customWidth="1"/>
    <col min="3847" max="3847" width="9.140625" style="388"/>
    <col min="3848" max="3848" width="12.42578125" style="388" customWidth="1"/>
    <col min="3849" max="3849" width="11" style="388" customWidth="1"/>
    <col min="3850" max="3850" width="9.140625" style="388"/>
    <col min="3851" max="3851" width="12.85546875" style="388" customWidth="1"/>
    <col min="3852" max="3852" width="11.5703125" style="388" customWidth="1"/>
    <col min="3853" max="4097" width="9.140625" style="388"/>
    <col min="4098" max="4098" width="13.140625" style="388" customWidth="1"/>
    <col min="4099" max="4099" width="66.42578125" style="388" customWidth="1"/>
    <col min="4100" max="4100" width="11.42578125" style="388" bestFit="1" customWidth="1"/>
    <col min="4101" max="4102" width="11.5703125" style="388" customWidth="1"/>
    <col min="4103" max="4103" width="9.140625" style="388"/>
    <col min="4104" max="4104" width="12.42578125" style="388" customWidth="1"/>
    <col min="4105" max="4105" width="11" style="388" customWidth="1"/>
    <col min="4106" max="4106" width="9.140625" style="388"/>
    <col min="4107" max="4107" width="12.85546875" style="388" customWidth="1"/>
    <col min="4108" max="4108" width="11.5703125" style="388" customWidth="1"/>
    <col min="4109" max="4353" width="9.140625" style="388"/>
    <col min="4354" max="4354" width="13.140625" style="388" customWidth="1"/>
    <col min="4355" max="4355" width="66.42578125" style="388" customWidth="1"/>
    <col min="4356" max="4356" width="11.42578125" style="388" bestFit="1" customWidth="1"/>
    <col min="4357" max="4358" width="11.5703125" style="388" customWidth="1"/>
    <col min="4359" max="4359" width="9.140625" style="388"/>
    <col min="4360" max="4360" width="12.42578125" style="388" customWidth="1"/>
    <col min="4361" max="4361" width="11" style="388" customWidth="1"/>
    <col min="4362" max="4362" width="9.140625" style="388"/>
    <col min="4363" max="4363" width="12.85546875" style="388" customWidth="1"/>
    <col min="4364" max="4364" width="11.5703125" style="388" customWidth="1"/>
    <col min="4365" max="4609" width="9.140625" style="388"/>
    <col min="4610" max="4610" width="13.140625" style="388" customWidth="1"/>
    <col min="4611" max="4611" width="66.42578125" style="388" customWidth="1"/>
    <col min="4612" max="4612" width="11.42578125" style="388" bestFit="1" customWidth="1"/>
    <col min="4613" max="4614" width="11.5703125" style="388" customWidth="1"/>
    <col min="4615" max="4615" width="9.140625" style="388"/>
    <col min="4616" max="4616" width="12.42578125" style="388" customWidth="1"/>
    <col min="4617" max="4617" width="11" style="388" customWidth="1"/>
    <col min="4618" max="4618" width="9.140625" style="388"/>
    <col min="4619" max="4619" width="12.85546875" style="388" customWidth="1"/>
    <col min="4620" max="4620" width="11.5703125" style="388" customWidth="1"/>
    <col min="4621" max="4865" width="9.140625" style="388"/>
    <col min="4866" max="4866" width="13.140625" style="388" customWidth="1"/>
    <col min="4867" max="4867" width="66.42578125" style="388" customWidth="1"/>
    <col min="4868" max="4868" width="11.42578125" style="388" bestFit="1" customWidth="1"/>
    <col min="4869" max="4870" width="11.5703125" style="388" customWidth="1"/>
    <col min="4871" max="4871" width="9.140625" style="388"/>
    <col min="4872" max="4872" width="12.42578125" style="388" customWidth="1"/>
    <col min="4873" max="4873" width="11" style="388" customWidth="1"/>
    <col min="4874" max="4874" width="9.140625" style="388"/>
    <col min="4875" max="4875" width="12.85546875" style="388" customWidth="1"/>
    <col min="4876" max="4876" width="11.5703125" style="388" customWidth="1"/>
    <col min="4877" max="5121" width="9.140625" style="388"/>
    <col min="5122" max="5122" width="13.140625" style="388" customWidth="1"/>
    <col min="5123" max="5123" width="66.42578125" style="388" customWidth="1"/>
    <col min="5124" max="5124" width="11.42578125" style="388" bestFit="1" customWidth="1"/>
    <col min="5125" max="5126" width="11.5703125" style="388" customWidth="1"/>
    <col min="5127" max="5127" width="9.140625" style="388"/>
    <col min="5128" max="5128" width="12.42578125" style="388" customWidth="1"/>
    <col min="5129" max="5129" width="11" style="388" customWidth="1"/>
    <col min="5130" max="5130" width="9.140625" style="388"/>
    <col min="5131" max="5131" width="12.85546875" style="388" customWidth="1"/>
    <col min="5132" max="5132" width="11.5703125" style="388" customWidth="1"/>
    <col min="5133" max="5377" width="9.140625" style="388"/>
    <col min="5378" max="5378" width="13.140625" style="388" customWidth="1"/>
    <col min="5379" max="5379" width="66.42578125" style="388" customWidth="1"/>
    <col min="5380" max="5380" width="11.42578125" style="388" bestFit="1" customWidth="1"/>
    <col min="5381" max="5382" width="11.5703125" style="388" customWidth="1"/>
    <col min="5383" max="5383" width="9.140625" style="388"/>
    <col min="5384" max="5384" width="12.42578125" style="388" customWidth="1"/>
    <col min="5385" max="5385" width="11" style="388" customWidth="1"/>
    <col min="5386" max="5386" width="9.140625" style="388"/>
    <col min="5387" max="5387" width="12.85546875" style="388" customWidth="1"/>
    <col min="5388" max="5388" width="11.5703125" style="388" customWidth="1"/>
    <col min="5389" max="5633" width="9.140625" style="388"/>
    <col min="5634" max="5634" width="13.140625" style="388" customWidth="1"/>
    <col min="5635" max="5635" width="66.42578125" style="388" customWidth="1"/>
    <col min="5636" max="5636" width="11.42578125" style="388" bestFit="1" customWidth="1"/>
    <col min="5637" max="5638" width="11.5703125" style="388" customWidth="1"/>
    <col min="5639" max="5639" width="9.140625" style="388"/>
    <col min="5640" max="5640" width="12.42578125" style="388" customWidth="1"/>
    <col min="5641" max="5641" width="11" style="388" customWidth="1"/>
    <col min="5642" max="5642" width="9.140625" style="388"/>
    <col min="5643" max="5643" width="12.85546875" style="388" customWidth="1"/>
    <col min="5644" max="5644" width="11.5703125" style="388" customWidth="1"/>
    <col min="5645" max="5889" width="9.140625" style="388"/>
    <col min="5890" max="5890" width="13.140625" style="388" customWidth="1"/>
    <col min="5891" max="5891" width="66.42578125" style="388" customWidth="1"/>
    <col min="5892" max="5892" width="11.42578125" style="388" bestFit="1" customWidth="1"/>
    <col min="5893" max="5894" width="11.5703125" style="388" customWidth="1"/>
    <col min="5895" max="5895" width="9.140625" style="388"/>
    <col min="5896" max="5896" width="12.42578125" style="388" customWidth="1"/>
    <col min="5897" max="5897" width="11" style="388" customWidth="1"/>
    <col min="5898" max="5898" width="9.140625" style="388"/>
    <col min="5899" max="5899" width="12.85546875" style="388" customWidth="1"/>
    <col min="5900" max="5900" width="11.5703125" style="388" customWidth="1"/>
    <col min="5901" max="6145" width="9.140625" style="388"/>
    <col min="6146" max="6146" width="13.140625" style="388" customWidth="1"/>
    <col min="6147" max="6147" width="66.42578125" style="388" customWidth="1"/>
    <col min="6148" max="6148" width="11.42578125" style="388" bestFit="1" customWidth="1"/>
    <col min="6149" max="6150" width="11.5703125" style="388" customWidth="1"/>
    <col min="6151" max="6151" width="9.140625" style="388"/>
    <col min="6152" max="6152" width="12.42578125" style="388" customWidth="1"/>
    <col min="6153" max="6153" width="11" style="388" customWidth="1"/>
    <col min="6154" max="6154" width="9.140625" style="388"/>
    <col min="6155" max="6155" width="12.85546875" style="388" customWidth="1"/>
    <col min="6156" max="6156" width="11.5703125" style="388" customWidth="1"/>
    <col min="6157" max="6401" width="9.140625" style="388"/>
    <col min="6402" max="6402" width="13.140625" style="388" customWidth="1"/>
    <col min="6403" max="6403" width="66.42578125" style="388" customWidth="1"/>
    <col min="6404" max="6404" width="11.42578125" style="388" bestFit="1" customWidth="1"/>
    <col min="6405" max="6406" width="11.5703125" style="388" customWidth="1"/>
    <col min="6407" max="6407" width="9.140625" style="388"/>
    <col min="6408" max="6408" width="12.42578125" style="388" customWidth="1"/>
    <col min="6409" max="6409" width="11" style="388" customWidth="1"/>
    <col min="6410" max="6410" width="9.140625" style="388"/>
    <col min="6411" max="6411" width="12.85546875" style="388" customWidth="1"/>
    <col min="6412" max="6412" width="11.5703125" style="388" customWidth="1"/>
    <col min="6413" max="6657" width="9.140625" style="388"/>
    <col min="6658" max="6658" width="13.140625" style="388" customWidth="1"/>
    <col min="6659" max="6659" width="66.42578125" style="388" customWidth="1"/>
    <col min="6660" max="6660" width="11.42578125" style="388" bestFit="1" customWidth="1"/>
    <col min="6661" max="6662" width="11.5703125" style="388" customWidth="1"/>
    <col min="6663" max="6663" width="9.140625" style="388"/>
    <col min="6664" max="6664" width="12.42578125" style="388" customWidth="1"/>
    <col min="6665" max="6665" width="11" style="388" customWidth="1"/>
    <col min="6666" max="6666" width="9.140625" style="388"/>
    <col min="6667" max="6667" width="12.85546875" style="388" customWidth="1"/>
    <col min="6668" max="6668" width="11.5703125" style="388" customWidth="1"/>
    <col min="6669" max="6913" width="9.140625" style="388"/>
    <col min="6914" max="6914" width="13.140625" style="388" customWidth="1"/>
    <col min="6915" max="6915" width="66.42578125" style="388" customWidth="1"/>
    <col min="6916" max="6916" width="11.42578125" style="388" bestFit="1" customWidth="1"/>
    <col min="6917" max="6918" width="11.5703125" style="388" customWidth="1"/>
    <col min="6919" max="6919" width="9.140625" style="388"/>
    <col min="6920" max="6920" width="12.42578125" style="388" customWidth="1"/>
    <col min="6921" max="6921" width="11" style="388" customWidth="1"/>
    <col min="6922" max="6922" width="9.140625" style="388"/>
    <col min="6923" max="6923" width="12.85546875" style="388" customWidth="1"/>
    <col min="6924" max="6924" width="11.5703125" style="388" customWidth="1"/>
    <col min="6925" max="7169" width="9.140625" style="388"/>
    <col min="7170" max="7170" width="13.140625" style="388" customWidth="1"/>
    <col min="7171" max="7171" width="66.42578125" style="388" customWidth="1"/>
    <col min="7172" max="7172" width="11.42578125" style="388" bestFit="1" customWidth="1"/>
    <col min="7173" max="7174" width="11.5703125" style="388" customWidth="1"/>
    <col min="7175" max="7175" width="9.140625" style="388"/>
    <col min="7176" max="7176" width="12.42578125" style="388" customWidth="1"/>
    <col min="7177" max="7177" width="11" style="388" customWidth="1"/>
    <col min="7178" max="7178" width="9.140625" style="388"/>
    <col min="7179" max="7179" width="12.85546875" style="388" customWidth="1"/>
    <col min="7180" max="7180" width="11.5703125" style="388" customWidth="1"/>
    <col min="7181" max="7425" width="9.140625" style="388"/>
    <col min="7426" max="7426" width="13.140625" style="388" customWidth="1"/>
    <col min="7427" max="7427" width="66.42578125" style="388" customWidth="1"/>
    <col min="7428" max="7428" width="11.42578125" style="388" bestFit="1" customWidth="1"/>
    <col min="7429" max="7430" width="11.5703125" style="388" customWidth="1"/>
    <col min="7431" max="7431" width="9.140625" style="388"/>
    <col min="7432" max="7432" width="12.42578125" style="388" customWidth="1"/>
    <col min="7433" max="7433" width="11" style="388" customWidth="1"/>
    <col min="7434" max="7434" width="9.140625" style="388"/>
    <col min="7435" max="7435" width="12.85546875" style="388" customWidth="1"/>
    <col min="7436" max="7436" width="11.5703125" style="388" customWidth="1"/>
    <col min="7437" max="7681" width="9.140625" style="388"/>
    <col min="7682" max="7682" width="13.140625" style="388" customWidth="1"/>
    <col min="7683" max="7683" width="66.42578125" style="388" customWidth="1"/>
    <col min="7684" max="7684" width="11.42578125" style="388" bestFit="1" customWidth="1"/>
    <col min="7685" max="7686" width="11.5703125" style="388" customWidth="1"/>
    <col min="7687" max="7687" width="9.140625" style="388"/>
    <col min="7688" max="7688" width="12.42578125" style="388" customWidth="1"/>
    <col min="7689" max="7689" width="11" style="388" customWidth="1"/>
    <col min="7690" max="7690" width="9.140625" style="388"/>
    <col min="7691" max="7691" width="12.85546875" style="388" customWidth="1"/>
    <col min="7692" max="7692" width="11.5703125" style="388" customWidth="1"/>
    <col min="7693" max="7937" width="9.140625" style="388"/>
    <col min="7938" max="7938" width="13.140625" style="388" customWidth="1"/>
    <col min="7939" max="7939" width="66.42578125" style="388" customWidth="1"/>
    <col min="7940" max="7940" width="11.42578125" style="388" bestFit="1" customWidth="1"/>
    <col min="7941" max="7942" width="11.5703125" style="388" customWidth="1"/>
    <col min="7943" max="7943" width="9.140625" style="388"/>
    <col min="7944" max="7944" width="12.42578125" style="388" customWidth="1"/>
    <col min="7945" max="7945" width="11" style="388" customWidth="1"/>
    <col min="7946" max="7946" width="9.140625" style="388"/>
    <col min="7947" max="7947" width="12.85546875" style="388" customWidth="1"/>
    <col min="7948" max="7948" width="11.5703125" style="388" customWidth="1"/>
    <col min="7949" max="8193" width="9.140625" style="388"/>
    <col min="8194" max="8194" width="13.140625" style="388" customWidth="1"/>
    <col min="8195" max="8195" width="66.42578125" style="388" customWidth="1"/>
    <col min="8196" max="8196" width="11.42578125" style="388" bestFit="1" customWidth="1"/>
    <col min="8197" max="8198" width="11.5703125" style="388" customWidth="1"/>
    <col min="8199" max="8199" width="9.140625" style="388"/>
    <col min="8200" max="8200" width="12.42578125" style="388" customWidth="1"/>
    <col min="8201" max="8201" width="11" style="388" customWidth="1"/>
    <col min="8202" max="8202" width="9.140625" style="388"/>
    <col min="8203" max="8203" width="12.85546875" style="388" customWidth="1"/>
    <col min="8204" max="8204" width="11.5703125" style="388" customWidth="1"/>
    <col min="8205" max="8449" width="9.140625" style="388"/>
    <col min="8450" max="8450" width="13.140625" style="388" customWidth="1"/>
    <col min="8451" max="8451" width="66.42578125" style="388" customWidth="1"/>
    <col min="8452" max="8452" width="11.42578125" style="388" bestFit="1" customWidth="1"/>
    <col min="8453" max="8454" width="11.5703125" style="388" customWidth="1"/>
    <col min="8455" max="8455" width="9.140625" style="388"/>
    <col min="8456" max="8456" width="12.42578125" style="388" customWidth="1"/>
    <col min="8457" max="8457" width="11" style="388" customWidth="1"/>
    <col min="8458" max="8458" width="9.140625" style="388"/>
    <col min="8459" max="8459" width="12.85546875" style="388" customWidth="1"/>
    <col min="8460" max="8460" width="11.5703125" style="388" customWidth="1"/>
    <col min="8461" max="8705" width="9.140625" style="388"/>
    <col min="8706" max="8706" width="13.140625" style="388" customWidth="1"/>
    <col min="8707" max="8707" width="66.42578125" style="388" customWidth="1"/>
    <col min="8708" max="8708" width="11.42578125" style="388" bestFit="1" customWidth="1"/>
    <col min="8709" max="8710" width="11.5703125" style="388" customWidth="1"/>
    <col min="8711" max="8711" width="9.140625" style="388"/>
    <col min="8712" max="8712" width="12.42578125" style="388" customWidth="1"/>
    <col min="8713" max="8713" width="11" style="388" customWidth="1"/>
    <col min="8714" max="8714" width="9.140625" style="388"/>
    <col min="8715" max="8715" width="12.85546875" style="388" customWidth="1"/>
    <col min="8716" max="8716" width="11.5703125" style="388" customWidth="1"/>
    <col min="8717" max="8961" width="9.140625" style="388"/>
    <col min="8962" max="8962" width="13.140625" style="388" customWidth="1"/>
    <col min="8963" max="8963" width="66.42578125" style="388" customWidth="1"/>
    <col min="8964" max="8964" width="11.42578125" style="388" bestFit="1" customWidth="1"/>
    <col min="8965" max="8966" width="11.5703125" style="388" customWidth="1"/>
    <col min="8967" max="8967" width="9.140625" style="388"/>
    <col min="8968" max="8968" width="12.42578125" style="388" customWidth="1"/>
    <col min="8969" max="8969" width="11" style="388" customWidth="1"/>
    <col min="8970" max="8970" width="9.140625" style="388"/>
    <col min="8971" max="8971" width="12.85546875" style="388" customWidth="1"/>
    <col min="8972" max="8972" width="11.5703125" style="388" customWidth="1"/>
    <col min="8973" max="9217" width="9.140625" style="388"/>
    <col min="9218" max="9218" width="13.140625" style="388" customWidth="1"/>
    <col min="9219" max="9219" width="66.42578125" style="388" customWidth="1"/>
    <col min="9220" max="9220" width="11.42578125" style="388" bestFit="1" customWidth="1"/>
    <col min="9221" max="9222" width="11.5703125" style="388" customWidth="1"/>
    <col min="9223" max="9223" width="9.140625" style="388"/>
    <col min="9224" max="9224" width="12.42578125" style="388" customWidth="1"/>
    <col min="9225" max="9225" width="11" style="388" customWidth="1"/>
    <col min="9226" max="9226" width="9.140625" style="388"/>
    <col min="9227" max="9227" width="12.85546875" style="388" customWidth="1"/>
    <col min="9228" max="9228" width="11.5703125" style="388" customWidth="1"/>
    <col min="9229" max="9473" width="9.140625" style="388"/>
    <col min="9474" max="9474" width="13.140625" style="388" customWidth="1"/>
    <col min="9475" max="9475" width="66.42578125" style="388" customWidth="1"/>
    <col min="9476" max="9476" width="11.42578125" style="388" bestFit="1" customWidth="1"/>
    <col min="9477" max="9478" width="11.5703125" style="388" customWidth="1"/>
    <col min="9479" max="9479" width="9.140625" style="388"/>
    <col min="9480" max="9480" width="12.42578125" style="388" customWidth="1"/>
    <col min="9481" max="9481" width="11" style="388" customWidth="1"/>
    <col min="9482" max="9482" width="9.140625" style="388"/>
    <col min="9483" max="9483" width="12.85546875" style="388" customWidth="1"/>
    <col min="9484" max="9484" width="11.5703125" style="388" customWidth="1"/>
    <col min="9485" max="9729" width="9.140625" style="388"/>
    <col min="9730" max="9730" width="13.140625" style="388" customWidth="1"/>
    <col min="9731" max="9731" width="66.42578125" style="388" customWidth="1"/>
    <col min="9732" max="9732" width="11.42578125" style="388" bestFit="1" customWidth="1"/>
    <col min="9733" max="9734" width="11.5703125" style="388" customWidth="1"/>
    <col min="9735" max="9735" width="9.140625" style="388"/>
    <col min="9736" max="9736" width="12.42578125" style="388" customWidth="1"/>
    <col min="9737" max="9737" width="11" style="388" customWidth="1"/>
    <col min="9738" max="9738" width="9.140625" style="388"/>
    <col min="9739" max="9739" width="12.85546875" style="388" customWidth="1"/>
    <col min="9740" max="9740" width="11.5703125" style="388" customWidth="1"/>
    <col min="9741" max="9985" width="9.140625" style="388"/>
    <col min="9986" max="9986" width="13.140625" style="388" customWidth="1"/>
    <col min="9987" max="9987" width="66.42578125" style="388" customWidth="1"/>
    <col min="9988" max="9988" width="11.42578125" style="388" bestFit="1" customWidth="1"/>
    <col min="9989" max="9990" width="11.5703125" style="388" customWidth="1"/>
    <col min="9991" max="9991" width="9.140625" style="388"/>
    <col min="9992" max="9992" width="12.42578125" style="388" customWidth="1"/>
    <col min="9993" max="9993" width="11" style="388" customWidth="1"/>
    <col min="9994" max="9994" width="9.140625" style="388"/>
    <col min="9995" max="9995" width="12.85546875" style="388" customWidth="1"/>
    <col min="9996" max="9996" width="11.5703125" style="388" customWidth="1"/>
    <col min="9997" max="10241" width="9.140625" style="388"/>
    <col min="10242" max="10242" width="13.140625" style="388" customWidth="1"/>
    <col min="10243" max="10243" width="66.42578125" style="388" customWidth="1"/>
    <col min="10244" max="10244" width="11.42578125" style="388" bestFit="1" customWidth="1"/>
    <col min="10245" max="10246" width="11.5703125" style="388" customWidth="1"/>
    <col min="10247" max="10247" width="9.140625" style="388"/>
    <col min="10248" max="10248" width="12.42578125" style="388" customWidth="1"/>
    <col min="10249" max="10249" width="11" style="388" customWidth="1"/>
    <col min="10250" max="10250" width="9.140625" style="388"/>
    <col min="10251" max="10251" width="12.85546875" style="388" customWidth="1"/>
    <col min="10252" max="10252" width="11.5703125" style="388" customWidth="1"/>
    <col min="10253" max="10497" width="9.140625" style="388"/>
    <col min="10498" max="10498" width="13.140625" style="388" customWidth="1"/>
    <col min="10499" max="10499" width="66.42578125" style="388" customWidth="1"/>
    <col min="10500" max="10500" width="11.42578125" style="388" bestFit="1" customWidth="1"/>
    <col min="10501" max="10502" width="11.5703125" style="388" customWidth="1"/>
    <col min="10503" max="10503" width="9.140625" style="388"/>
    <col min="10504" max="10504" width="12.42578125" style="388" customWidth="1"/>
    <col min="10505" max="10505" width="11" style="388" customWidth="1"/>
    <col min="10506" max="10506" width="9.140625" style="388"/>
    <col min="10507" max="10507" width="12.85546875" style="388" customWidth="1"/>
    <col min="10508" max="10508" width="11.5703125" style="388" customWidth="1"/>
    <col min="10509" max="10753" width="9.140625" style="388"/>
    <col min="10754" max="10754" width="13.140625" style="388" customWidth="1"/>
    <col min="10755" max="10755" width="66.42578125" style="388" customWidth="1"/>
    <col min="10756" max="10756" width="11.42578125" style="388" bestFit="1" customWidth="1"/>
    <col min="10757" max="10758" width="11.5703125" style="388" customWidth="1"/>
    <col min="10759" max="10759" width="9.140625" style="388"/>
    <col min="10760" max="10760" width="12.42578125" style="388" customWidth="1"/>
    <col min="10761" max="10761" width="11" style="388" customWidth="1"/>
    <col min="10762" max="10762" width="9.140625" style="388"/>
    <col min="10763" max="10763" width="12.85546875" style="388" customWidth="1"/>
    <col min="10764" max="10764" width="11.5703125" style="388" customWidth="1"/>
    <col min="10765" max="11009" width="9.140625" style="388"/>
    <col min="11010" max="11010" width="13.140625" style="388" customWidth="1"/>
    <col min="11011" max="11011" width="66.42578125" style="388" customWidth="1"/>
    <col min="11012" max="11012" width="11.42578125" style="388" bestFit="1" customWidth="1"/>
    <col min="11013" max="11014" width="11.5703125" style="388" customWidth="1"/>
    <col min="11015" max="11015" width="9.140625" style="388"/>
    <col min="11016" max="11016" width="12.42578125" style="388" customWidth="1"/>
    <col min="11017" max="11017" width="11" style="388" customWidth="1"/>
    <col min="11018" max="11018" width="9.140625" style="388"/>
    <col min="11019" max="11019" width="12.85546875" style="388" customWidth="1"/>
    <col min="11020" max="11020" width="11.5703125" style="388" customWidth="1"/>
    <col min="11021" max="11265" width="9.140625" style="388"/>
    <col min="11266" max="11266" width="13.140625" style="388" customWidth="1"/>
    <col min="11267" max="11267" width="66.42578125" style="388" customWidth="1"/>
    <col min="11268" max="11268" width="11.42578125" style="388" bestFit="1" customWidth="1"/>
    <col min="11269" max="11270" width="11.5703125" style="388" customWidth="1"/>
    <col min="11271" max="11271" width="9.140625" style="388"/>
    <col min="11272" max="11272" width="12.42578125" style="388" customWidth="1"/>
    <col min="11273" max="11273" width="11" style="388" customWidth="1"/>
    <col min="11274" max="11274" width="9.140625" style="388"/>
    <col min="11275" max="11275" width="12.85546875" style="388" customWidth="1"/>
    <col min="11276" max="11276" width="11.5703125" style="388" customWidth="1"/>
    <col min="11277" max="11521" width="9.140625" style="388"/>
    <col min="11522" max="11522" width="13.140625" style="388" customWidth="1"/>
    <col min="11523" max="11523" width="66.42578125" style="388" customWidth="1"/>
    <col min="11524" max="11524" width="11.42578125" style="388" bestFit="1" customWidth="1"/>
    <col min="11525" max="11526" width="11.5703125" style="388" customWidth="1"/>
    <col min="11527" max="11527" width="9.140625" style="388"/>
    <col min="11528" max="11528" width="12.42578125" style="388" customWidth="1"/>
    <col min="11529" max="11529" width="11" style="388" customWidth="1"/>
    <col min="11530" max="11530" width="9.140625" style="388"/>
    <col min="11531" max="11531" width="12.85546875" style="388" customWidth="1"/>
    <col min="11532" max="11532" width="11.5703125" style="388" customWidth="1"/>
    <col min="11533" max="11777" width="9.140625" style="388"/>
    <col min="11778" max="11778" width="13.140625" style="388" customWidth="1"/>
    <col min="11779" max="11779" width="66.42578125" style="388" customWidth="1"/>
    <col min="11780" max="11780" width="11.42578125" style="388" bestFit="1" customWidth="1"/>
    <col min="11781" max="11782" width="11.5703125" style="388" customWidth="1"/>
    <col min="11783" max="11783" width="9.140625" style="388"/>
    <col min="11784" max="11784" width="12.42578125" style="388" customWidth="1"/>
    <col min="11785" max="11785" width="11" style="388" customWidth="1"/>
    <col min="11786" max="11786" width="9.140625" style="388"/>
    <col min="11787" max="11787" width="12.85546875" style="388" customWidth="1"/>
    <col min="11788" max="11788" width="11.5703125" style="388" customWidth="1"/>
    <col min="11789" max="12033" width="9.140625" style="388"/>
    <col min="12034" max="12034" width="13.140625" style="388" customWidth="1"/>
    <col min="12035" max="12035" width="66.42578125" style="388" customWidth="1"/>
    <col min="12036" max="12036" width="11.42578125" style="388" bestFit="1" customWidth="1"/>
    <col min="12037" max="12038" width="11.5703125" style="388" customWidth="1"/>
    <col min="12039" max="12039" width="9.140625" style="388"/>
    <col min="12040" max="12040" width="12.42578125" style="388" customWidth="1"/>
    <col min="12041" max="12041" width="11" style="388" customWidth="1"/>
    <col min="12042" max="12042" width="9.140625" style="388"/>
    <col min="12043" max="12043" width="12.85546875" style="388" customWidth="1"/>
    <col min="12044" max="12044" width="11.5703125" style="388" customWidth="1"/>
    <col min="12045" max="12289" width="9.140625" style="388"/>
    <col min="12290" max="12290" width="13.140625" style="388" customWidth="1"/>
    <col min="12291" max="12291" width="66.42578125" style="388" customWidth="1"/>
    <col min="12292" max="12292" width="11.42578125" style="388" bestFit="1" customWidth="1"/>
    <col min="12293" max="12294" width="11.5703125" style="388" customWidth="1"/>
    <col min="12295" max="12295" width="9.140625" style="388"/>
    <col min="12296" max="12296" width="12.42578125" style="388" customWidth="1"/>
    <col min="12297" max="12297" width="11" style="388" customWidth="1"/>
    <col min="12298" max="12298" width="9.140625" style="388"/>
    <col min="12299" max="12299" width="12.85546875" style="388" customWidth="1"/>
    <col min="12300" max="12300" width="11.5703125" style="388" customWidth="1"/>
    <col min="12301" max="12545" width="9.140625" style="388"/>
    <col min="12546" max="12546" width="13.140625" style="388" customWidth="1"/>
    <col min="12547" max="12547" width="66.42578125" style="388" customWidth="1"/>
    <col min="12548" max="12548" width="11.42578125" style="388" bestFit="1" customWidth="1"/>
    <col min="12549" max="12550" width="11.5703125" style="388" customWidth="1"/>
    <col min="12551" max="12551" width="9.140625" style="388"/>
    <col min="12552" max="12552" width="12.42578125" style="388" customWidth="1"/>
    <col min="12553" max="12553" width="11" style="388" customWidth="1"/>
    <col min="12554" max="12554" width="9.140625" style="388"/>
    <col min="12555" max="12555" width="12.85546875" style="388" customWidth="1"/>
    <col min="12556" max="12556" width="11.5703125" style="388" customWidth="1"/>
    <col min="12557" max="12801" width="9.140625" style="388"/>
    <col min="12802" max="12802" width="13.140625" style="388" customWidth="1"/>
    <col min="12803" max="12803" width="66.42578125" style="388" customWidth="1"/>
    <col min="12804" max="12804" width="11.42578125" style="388" bestFit="1" customWidth="1"/>
    <col min="12805" max="12806" width="11.5703125" style="388" customWidth="1"/>
    <col min="12807" max="12807" width="9.140625" style="388"/>
    <col min="12808" max="12808" width="12.42578125" style="388" customWidth="1"/>
    <col min="12809" max="12809" width="11" style="388" customWidth="1"/>
    <col min="12810" max="12810" width="9.140625" style="388"/>
    <col min="12811" max="12811" width="12.85546875" style="388" customWidth="1"/>
    <col min="12812" max="12812" width="11.5703125" style="388" customWidth="1"/>
    <col min="12813" max="13057" width="9.140625" style="388"/>
    <col min="13058" max="13058" width="13.140625" style="388" customWidth="1"/>
    <col min="13059" max="13059" width="66.42578125" style="388" customWidth="1"/>
    <col min="13060" max="13060" width="11.42578125" style="388" bestFit="1" customWidth="1"/>
    <col min="13061" max="13062" width="11.5703125" style="388" customWidth="1"/>
    <col min="13063" max="13063" width="9.140625" style="388"/>
    <col min="13064" max="13064" width="12.42578125" style="388" customWidth="1"/>
    <col min="13065" max="13065" width="11" style="388" customWidth="1"/>
    <col min="13066" max="13066" width="9.140625" style="388"/>
    <col min="13067" max="13067" width="12.85546875" style="388" customWidth="1"/>
    <col min="13068" max="13068" width="11.5703125" style="388" customWidth="1"/>
    <col min="13069" max="13313" width="9.140625" style="388"/>
    <col min="13314" max="13314" width="13.140625" style="388" customWidth="1"/>
    <col min="13315" max="13315" width="66.42578125" style="388" customWidth="1"/>
    <col min="13316" max="13316" width="11.42578125" style="388" bestFit="1" customWidth="1"/>
    <col min="13317" max="13318" width="11.5703125" style="388" customWidth="1"/>
    <col min="13319" max="13319" width="9.140625" style="388"/>
    <col min="13320" max="13320" width="12.42578125" style="388" customWidth="1"/>
    <col min="13321" max="13321" width="11" style="388" customWidth="1"/>
    <col min="13322" max="13322" width="9.140625" style="388"/>
    <col min="13323" max="13323" width="12.85546875" style="388" customWidth="1"/>
    <col min="13324" max="13324" width="11.5703125" style="388" customWidth="1"/>
    <col min="13325" max="13569" width="9.140625" style="388"/>
    <col min="13570" max="13570" width="13.140625" style="388" customWidth="1"/>
    <col min="13571" max="13571" width="66.42578125" style="388" customWidth="1"/>
    <col min="13572" max="13572" width="11.42578125" style="388" bestFit="1" customWidth="1"/>
    <col min="13573" max="13574" width="11.5703125" style="388" customWidth="1"/>
    <col min="13575" max="13575" width="9.140625" style="388"/>
    <col min="13576" max="13576" width="12.42578125" style="388" customWidth="1"/>
    <col min="13577" max="13577" width="11" style="388" customWidth="1"/>
    <col min="13578" max="13578" width="9.140625" style="388"/>
    <col min="13579" max="13579" width="12.85546875" style="388" customWidth="1"/>
    <col min="13580" max="13580" width="11.5703125" style="388" customWidth="1"/>
    <col min="13581" max="13825" width="9.140625" style="388"/>
    <col min="13826" max="13826" width="13.140625" style="388" customWidth="1"/>
    <col min="13827" max="13827" width="66.42578125" style="388" customWidth="1"/>
    <col min="13828" max="13828" width="11.42578125" style="388" bestFit="1" customWidth="1"/>
    <col min="13829" max="13830" width="11.5703125" style="388" customWidth="1"/>
    <col min="13831" max="13831" width="9.140625" style="388"/>
    <col min="13832" max="13832" width="12.42578125" style="388" customWidth="1"/>
    <col min="13833" max="13833" width="11" style="388" customWidth="1"/>
    <col min="13834" max="13834" width="9.140625" style="388"/>
    <col min="13835" max="13835" width="12.85546875" style="388" customWidth="1"/>
    <col min="13836" max="13836" width="11.5703125" style="388" customWidth="1"/>
    <col min="13837" max="14081" width="9.140625" style="388"/>
    <col min="14082" max="14082" width="13.140625" style="388" customWidth="1"/>
    <col min="14083" max="14083" width="66.42578125" style="388" customWidth="1"/>
    <col min="14084" max="14084" width="11.42578125" style="388" bestFit="1" customWidth="1"/>
    <col min="14085" max="14086" width="11.5703125" style="388" customWidth="1"/>
    <col min="14087" max="14087" width="9.140625" style="388"/>
    <col min="14088" max="14088" width="12.42578125" style="388" customWidth="1"/>
    <col min="14089" max="14089" width="11" style="388" customWidth="1"/>
    <col min="14090" max="14090" width="9.140625" style="388"/>
    <col min="14091" max="14091" width="12.85546875" style="388" customWidth="1"/>
    <col min="14092" max="14092" width="11.5703125" style="388" customWidth="1"/>
    <col min="14093" max="14337" width="9.140625" style="388"/>
    <col min="14338" max="14338" width="13.140625" style="388" customWidth="1"/>
    <col min="14339" max="14339" width="66.42578125" style="388" customWidth="1"/>
    <col min="14340" max="14340" width="11.42578125" style="388" bestFit="1" customWidth="1"/>
    <col min="14341" max="14342" width="11.5703125" style="388" customWidth="1"/>
    <col min="14343" max="14343" width="9.140625" style="388"/>
    <col min="14344" max="14344" width="12.42578125" style="388" customWidth="1"/>
    <col min="14345" max="14345" width="11" style="388" customWidth="1"/>
    <col min="14346" max="14346" width="9.140625" style="388"/>
    <col min="14347" max="14347" width="12.85546875" style="388" customWidth="1"/>
    <col min="14348" max="14348" width="11.5703125" style="388" customWidth="1"/>
    <col min="14349" max="14593" width="9.140625" style="388"/>
    <col min="14594" max="14594" width="13.140625" style="388" customWidth="1"/>
    <col min="14595" max="14595" width="66.42578125" style="388" customWidth="1"/>
    <col min="14596" max="14596" width="11.42578125" style="388" bestFit="1" customWidth="1"/>
    <col min="14597" max="14598" width="11.5703125" style="388" customWidth="1"/>
    <col min="14599" max="14599" width="9.140625" style="388"/>
    <col min="14600" max="14600" width="12.42578125" style="388" customWidth="1"/>
    <col min="14601" max="14601" width="11" style="388" customWidth="1"/>
    <col min="14602" max="14602" width="9.140625" style="388"/>
    <col min="14603" max="14603" width="12.85546875" style="388" customWidth="1"/>
    <col min="14604" max="14604" width="11.5703125" style="388" customWidth="1"/>
    <col min="14605" max="14849" width="9.140625" style="388"/>
    <col min="14850" max="14850" width="13.140625" style="388" customWidth="1"/>
    <col min="14851" max="14851" width="66.42578125" style="388" customWidth="1"/>
    <col min="14852" max="14852" width="11.42578125" style="388" bestFit="1" customWidth="1"/>
    <col min="14853" max="14854" width="11.5703125" style="388" customWidth="1"/>
    <col min="14855" max="14855" width="9.140625" style="388"/>
    <col min="14856" max="14856" width="12.42578125" style="388" customWidth="1"/>
    <col min="14857" max="14857" width="11" style="388" customWidth="1"/>
    <col min="14858" max="14858" width="9.140625" style="388"/>
    <col min="14859" max="14859" width="12.85546875" style="388" customWidth="1"/>
    <col min="14860" max="14860" width="11.5703125" style="388" customWidth="1"/>
    <col min="14861" max="15105" width="9.140625" style="388"/>
    <col min="15106" max="15106" width="13.140625" style="388" customWidth="1"/>
    <col min="15107" max="15107" width="66.42578125" style="388" customWidth="1"/>
    <col min="15108" max="15108" width="11.42578125" style="388" bestFit="1" customWidth="1"/>
    <col min="15109" max="15110" width="11.5703125" style="388" customWidth="1"/>
    <col min="15111" max="15111" width="9.140625" style="388"/>
    <col min="15112" max="15112" width="12.42578125" style="388" customWidth="1"/>
    <col min="15113" max="15113" width="11" style="388" customWidth="1"/>
    <col min="15114" max="15114" width="9.140625" style="388"/>
    <col min="15115" max="15115" width="12.85546875" style="388" customWidth="1"/>
    <col min="15116" max="15116" width="11.5703125" style="388" customWidth="1"/>
    <col min="15117" max="15361" width="9.140625" style="388"/>
    <col min="15362" max="15362" width="13.140625" style="388" customWidth="1"/>
    <col min="15363" max="15363" width="66.42578125" style="388" customWidth="1"/>
    <col min="15364" max="15364" width="11.42578125" style="388" bestFit="1" customWidth="1"/>
    <col min="15365" max="15366" width="11.5703125" style="388" customWidth="1"/>
    <col min="15367" max="15367" width="9.140625" style="388"/>
    <col min="15368" max="15368" width="12.42578125" style="388" customWidth="1"/>
    <col min="15369" max="15369" width="11" style="388" customWidth="1"/>
    <col min="15370" max="15370" width="9.140625" style="388"/>
    <col min="15371" max="15371" width="12.85546875" style="388" customWidth="1"/>
    <col min="15372" max="15372" width="11.5703125" style="388" customWidth="1"/>
    <col min="15373" max="15617" width="9.140625" style="388"/>
    <col min="15618" max="15618" width="13.140625" style="388" customWidth="1"/>
    <col min="15619" max="15619" width="66.42578125" style="388" customWidth="1"/>
    <col min="15620" max="15620" width="11.42578125" style="388" bestFit="1" customWidth="1"/>
    <col min="15621" max="15622" width="11.5703125" style="388" customWidth="1"/>
    <col min="15623" max="15623" width="9.140625" style="388"/>
    <col min="15624" max="15624" width="12.42578125" style="388" customWidth="1"/>
    <col min="15625" max="15625" width="11" style="388" customWidth="1"/>
    <col min="15626" max="15626" width="9.140625" style="388"/>
    <col min="15627" max="15627" width="12.85546875" style="388" customWidth="1"/>
    <col min="15628" max="15628" width="11.5703125" style="388" customWidth="1"/>
    <col min="15629" max="15873" width="9.140625" style="388"/>
    <col min="15874" max="15874" width="13.140625" style="388" customWidth="1"/>
    <col min="15875" max="15875" width="66.42578125" style="388" customWidth="1"/>
    <col min="15876" max="15876" width="11.42578125" style="388" bestFit="1" customWidth="1"/>
    <col min="15877" max="15878" width="11.5703125" style="388" customWidth="1"/>
    <col min="15879" max="15879" width="9.140625" style="388"/>
    <col min="15880" max="15880" width="12.42578125" style="388" customWidth="1"/>
    <col min="15881" max="15881" width="11" style="388" customWidth="1"/>
    <col min="15882" max="15882" width="9.140625" style="388"/>
    <col min="15883" max="15883" width="12.85546875" style="388" customWidth="1"/>
    <col min="15884" max="15884" width="11.5703125" style="388" customWidth="1"/>
    <col min="15885" max="16129" width="9.140625" style="388"/>
    <col min="16130" max="16130" width="13.140625" style="388" customWidth="1"/>
    <col min="16131" max="16131" width="66.42578125" style="388" customWidth="1"/>
    <col min="16132" max="16132" width="11.42578125" style="388" bestFit="1" customWidth="1"/>
    <col min="16133" max="16134" width="11.5703125" style="388" customWidth="1"/>
    <col min="16135" max="16135" width="9.140625" style="388"/>
    <col min="16136" max="16136" width="12.42578125" style="388" customWidth="1"/>
    <col min="16137" max="16137" width="11" style="388" customWidth="1"/>
    <col min="16138" max="16138" width="9.140625" style="388"/>
    <col min="16139" max="16139" width="12.85546875" style="388" customWidth="1"/>
    <col min="16140" max="16140" width="11.5703125" style="388" customWidth="1"/>
    <col min="16141" max="16384" width="9.140625" style="388"/>
  </cols>
  <sheetData>
    <row r="1" spans="1:21" s="384" customFormat="1" ht="18" customHeight="1">
      <c r="A1" s="2706"/>
      <c r="B1" s="5731" t="str">
        <f>[3]БакалавриатДО!B1</f>
        <v>Гуманитарно-педагогическая академия (филиал) ФГАОУ ВО «КФУ им. В. И. Вернадского» в г. Ялте</v>
      </c>
      <c r="C1" s="5731"/>
      <c r="D1" s="5731"/>
      <c r="E1" s="5731"/>
      <c r="F1" s="5731"/>
      <c r="G1" s="5731"/>
      <c r="H1" s="5731"/>
      <c r="I1" s="5731"/>
      <c r="J1" s="5731"/>
      <c r="K1" s="5731"/>
      <c r="L1" s="5731"/>
    </row>
    <row r="2" spans="1:21" s="384" customFormat="1" ht="18.75">
      <c r="A2" s="5731"/>
      <c r="B2" s="5731"/>
      <c r="C2" s="5731"/>
      <c r="D2" s="5731"/>
      <c r="E2" s="5731"/>
      <c r="F2" s="5731"/>
      <c r="G2" s="5731"/>
      <c r="H2" s="5731"/>
      <c r="I2" s="5731"/>
      <c r="J2" s="5731"/>
      <c r="K2" s="5731"/>
      <c r="L2" s="5731"/>
    </row>
    <row r="3" spans="1:21" s="384" customFormat="1" ht="18" customHeight="1">
      <c r="A3" s="2706"/>
      <c r="B3" s="5919" t="s">
        <v>156</v>
      </c>
      <c r="C3" s="5919"/>
      <c r="D3" s="5921" t="str">
        <f>[3]БакалавриатДО!G3</f>
        <v>01.12.2021 г.</v>
      </c>
      <c r="E3" s="5921"/>
      <c r="F3" s="5922" t="s">
        <v>164</v>
      </c>
      <c r="G3" s="5922"/>
      <c r="H3" s="5922"/>
      <c r="I3" s="5922"/>
      <c r="J3" s="5922"/>
      <c r="K3" s="5922"/>
      <c r="L3" s="5922"/>
    </row>
    <row r="4" spans="1:21" s="384" customFormat="1" ht="19.5" thickBot="1">
      <c r="A4" s="391"/>
      <c r="B4" s="2706"/>
      <c r="C4" s="2706"/>
      <c r="F4" s="392"/>
      <c r="I4" s="392"/>
      <c r="L4" s="392"/>
    </row>
    <row r="5" spans="1:21" s="384" customFormat="1" ht="12.75" customHeight="1" thickBot="1">
      <c r="A5" s="391"/>
      <c r="B5" s="5925" t="s">
        <v>1</v>
      </c>
      <c r="C5" s="5926"/>
      <c r="D5" s="5768" t="s">
        <v>2</v>
      </c>
      <c r="E5" s="5769"/>
      <c r="F5" s="5769"/>
      <c r="G5" s="5769" t="s">
        <v>3</v>
      </c>
      <c r="H5" s="5769"/>
      <c r="I5" s="5769"/>
      <c r="J5" s="5923" t="s">
        <v>38</v>
      </c>
      <c r="K5" s="5923"/>
      <c r="L5" s="5924"/>
    </row>
    <row r="6" spans="1:21" s="384" customFormat="1" ht="19.5" thickBot="1">
      <c r="A6" s="391"/>
      <c r="B6" s="5927"/>
      <c r="C6" s="5928"/>
      <c r="D6" s="5770"/>
      <c r="E6" s="5771"/>
      <c r="F6" s="5771"/>
      <c r="G6" s="5771"/>
      <c r="H6" s="5771"/>
      <c r="I6" s="5771"/>
      <c r="J6" s="5782"/>
      <c r="K6" s="5782"/>
      <c r="L6" s="5783"/>
    </row>
    <row r="7" spans="1:21" s="384" customFormat="1" ht="55.5" customHeight="1" thickBot="1">
      <c r="A7" s="391"/>
      <c r="B7" s="5929"/>
      <c r="C7" s="5930"/>
      <c r="D7" s="2817" t="s">
        <v>7</v>
      </c>
      <c r="E7" s="2717" t="s">
        <v>8</v>
      </c>
      <c r="F7" s="2715" t="s">
        <v>9</v>
      </c>
      <c r="G7" s="2716" t="s">
        <v>7</v>
      </c>
      <c r="H7" s="2717" t="s">
        <v>8</v>
      </c>
      <c r="I7" s="2715" t="s">
        <v>9</v>
      </c>
      <c r="J7" s="2716" t="s">
        <v>7</v>
      </c>
      <c r="K7" s="2717" t="s">
        <v>8</v>
      </c>
      <c r="L7" s="2715" t="s">
        <v>9</v>
      </c>
    </row>
    <row r="8" spans="1:21" s="384" customFormat="1" ht="27.75" customHeight="1" thickBot="1">
      <c r="A8" s="391"/>
      <c r="B8" s="5940" t="s">
        <v>10</v>
      </c>
      <c r="C8" s="5759"/>
      <c r="D8" s="2819">
        <f t="shared" ref="D8:L8" si="0">SUM(D9:D15)</f>
        <v>73</v>
      </c>
      <c r="E8" s="2818">
        <f t="shared" si="0"/>
        <v>3</v>
      </c>
      <c r="F8" s="2776">
        <f t="shared" si="0"/>
        <v>76</v>
      </c>
      <c r="G8" s="2955">
        <f t="shared" si="0"/>
        <v>80</v>
      </c>
      <c r="H8" s="2956">
        <f t="shared" si="0"/>
        <v>4</v>
      </c>
      <c r="I8" s="2776">
        <f t="shared" si="0"/>
        <v>84</v>
      </c>
      <c r="J8" s="2955">
        <f t="shared" si="0"/>
        <v>153</v>
      </c>
      <c r="K8" s="2956">
        <f t="shared" si="0"/>
        <v>7</v>
      </c>
      <c r="L8" s="2776">
        <f t="shared" si="0"/>
        <v>160</v>
      </c>
    </row>
    <row r="9" spans="1:21" s="384" customFormat="1" ht="18.75">
      <c r="A9" s="391"/>
      <c r="B9" s="2902" t="s">
        <v>165</v>
      </c>
      <c r="C9" s="2903" t="s">
        <v>114</v>
      </c>
      <c r="D9" s="2904">
        <v>0</v>
      </c>
      <c r="E9" s="2905">
        <v>0</v>
      </c>
      <c r="F9" s="2906">
        <v>0</v>
      </c>
      <c r="G9" s="2907">
        <v>7</v>
      </c>
      <c r="H9" s="2905">
        <v>0</v>
      </c>
      <c r="I9" s="2906">
        <v>7</v>
      </c>
      <c r="J9" s="2907">
        <v>7</v>
      </c>
      <c r="K9" s="2905">
        <v>0</v>
      </c>
      <c r="L9" s="2906">
        <v>7</v>
      </c>
    </row>
    <row r="10" spans="1:21" ht="18.75">
      <c r="B10" s="2957" t="s">
        <v>166</v>
      </c>
      <c r="C10" s="2958" t="s">
        <v>116</v>
      </c>
      <c r="D10" s="2959">
        <v>0</v>
      </c>
      <c r="E10" s="2960">
        <v>0</v>
      </c>
      <c r="F10" s="2961">
        <v>0</v>
      </c>
      <c r="G10" s="2962">
        <v>10</v>
      </c>
      <c r="H10" s="2960">
        <v>2</v>
      </c>
      <c r="I10" s="2961">
        <v>12</v>
      </c>
      <c r="J10" s="2962">
        <v>10</v>
      </c>
      <c r="K10" s="2960">
        <v>2</v>
      </c>
      <c r="L10" s="2961">
        <v>12</v>
      </c>
    </row>
    <row r="11" spans="1:21" ht="18.75">
      <c r="B11" s="2957" t="s">
        <v>167</v>
      </c>
      <c r="C11" s="2958" t="s">
        <v>118</v>
      </c>
      <c r="D11" s="2959">
        <v>13</v>
      </c>
      <c r="E11" s="2960">
        <v>1</v>
      </c>
      <c r="F11" s="2961">
        <v>14</v>
      </c>
      <c r="G11" s="2962">
        <v>0</v>
      </c>
      <c r="H11" s="2960">
        <v>0</v>
      </c>
      <c r="I11" s="2961">
        <v>0</v>
      </c>
      <c r="J11" s="2962">
        <v>13</v>
      </c>
      <c r="K11" s="2960">
        <v>1</v>
      </c>
      <c r="L11" s="2961">
        <v>14</v>
      </c>
    </row>
    <row r="12" spans="1:21" ht="18.75">
      <c r="B12" s="2957" t="s">
        <v>168</v>
      </c>
      <c r="C12" s="2958" t="s">
        <v>122</v>
      </c>
      <c r="D12" s="2959">
        <v>45</v>
      </c>
      <c r="E12" s="2960">
        <v>2</v>
      </c>
      <c r="F12" s="2961">
        <v>47</v>
      </c>
      <c r="G12" s="2962">
        <v>25</v>
      </c>
      <c r="H12" s="2960">
        <v>0</v>
      </c>
      <c r="I12" s="2961">
        <v>25</v>
      </c>
      <c r="J12" s="2962">
        <v>70</v>
      </c>
      <c r="K12" s="2960">
        <v>2</v>
      </c>
      <c r="L12" s="2961">
        <v>72</v>
      </c>
    </row>
    <row r="13" spans="1:21" ht="18.75">
      <c r="B13" s="2957" t="s">
        <v>169</v>
      </c>
      <c r="C13" s="2958" t="s">
        <v>124</v>
      </c>
      <c r="D13" s="2959">
        <v>0</v>
      </c>
      <c r="E13" s="2960">
        <v>0</v>
      </c>
      <c r="F13" s="2961">
        <v>0</v>
      </c>
      <c r="G13" s="2962">
        <v>20</v>
      </c>
      <c r="H13" s="2960">
        <v>1</v>
      </c>
      <c r="I13" s="2961">
        <v>21</v>
      </c>
      <c r="J13" s="2962">
        <v>20</v>
      </c>
      <c r="K13" s="2960">
        <v>1</v>
      </c>
      <c r="L13" s="2961">
        <v>21</v>
      </c>
    </row>
    <row r="14" spans="1:21" ht="18.75">
      <c r="B14" s="2957" t="s">
        <v>170</v>
      </c>
      <c r="C14" s="2958" t="s">
        <v>128</v>
      </c>
      <c r="D14" s="2959">
        <v>15</v>
      </c>
      <c r="E14" s="2960">
        <v>0</v>
      </c>
      <c r="F14" s="2961">
        <v>15</v>
      </c>
      <c r="G14" s="2962">
        <v>11</v>
      </c>
      <c r="H14" s="2960">
        <v>1</v>
      </c>
      <c r="I14" s="2961">
        <v>12</v>
      </c>
      <c r="J14" s="2962">
        <v>26</v>
      </c>
      <c r="K14" s="2960">
        <v>1</v>
      </c>
      <c r="L14" s="2961">
        <v>27</v>
      </c>
    </row>
    <row r="15" spans="1:21" ht="20.25" customHeight="1" thickBot="1">
      <c r="B15" s="2908" t="s">
        <v>171</v>
      </c>
      <c r="C15" s="2909" t="s">
        <v>150</v>
      </c>
      <c r="D15" s="2910">
        <v>0</v>
      </c>
      <c r="E15" s="2911">
        <v>0</v>
      </c>
      <c r="F15" s="2912">
        <v>0</v>
      </c>
      <c r="G15" s="2913">
        <v>7</v>
      </c>
      <c r="H15" s="2911">
        <v>0</v>
      </c>
      <c r="I15" s="2912">
        <v>7</v>
      </c>
      <c r="J15" s="2913">
        <v>7</v>
      </c>
      <c r="K15" s="2911">
        <v>0</v>
      </c>
      <c r="L15" s="2912">
        <v>7</v>
      </c>
    </row>
    <row r="16" spans="1:21" s="385" customFormat="1" ht="19.5" customHeight="1" thickBot="1">
      <c r="A16" s="393"/>
      <c r="B16" s="5941" t="s">
        <v>14</v>
      </c>
      <c r="C16" s="5942"/>
      <c r="D16" s="2765">
        <f t="shared" ref="D16:L16" si="1">SUM(D9:D15)</f>
        <v>73</v>
      </c>
      <c r="E16" s="2765">
        <f t="shared" si="1"/>
        <v>3</v>
      </c>
      <c r="F16" s="2767">
        <f t="shared" si="1"/>
        <v>76</v>
      </c>
      <c r="G16" s="2768">
        <f t="shared" si="1"/>
        <v>80</v>
      </c>
      <c r="H16" s="2765">
        <f t="shared" si="1"/>
        <v>4</v>
      </c>
      <c r="I16" s="2767">
        <f t="shared" si="1"/>
        <v>84</v>
      </c>
      <c r="J16" s="2768">
        <f t="shared" si="1"/>
        <v>153</v>
      </c>
      <c r="K16" s="2765">
        <f t="shared" si="1"/>
        <v>7</v>
      </c>
      <c r="L16" s="2767">
        <f t="shared" si="1"/>
        <v>160</v>
      </c>
      <c r="M16" s="398"/>
      <c r="N16" s="398"/>
      <c r="O16" s="398"/>
      <c r="P16" s="2706"/>
      <c r="Q16" s="2706"/>
      <c r="R16" s="2706"/>
      <c r="S16" s="398"/>
      <c r="T16" s="398"/>
      <c r="U16" s="398"/>
    </row>
    <row r="17" spans="1:12" ht="20.25" customHeight="1">
      <c r="B17" s="5866" t="s">
        <v>15</v>
      </c>
      <c r="C17" s="5867"/>
      <c r="D17" s="2963"/>
      <c r="E17" s="396"/>
      <c r="F17" s="2964"/>
      <c r="G17" s="396"/>
      <c r="H17" s="396"/>
      <c r="I17" s="2964"/>
      <c r="J17" s="396"/>
      <c r="K17" s="396"/>
      <c r="L17" s="2964"/>
    </row>
    <row r="18" spans="1:12" ht="21.75" customHeight="1" thickBot="1">
      <c r="B18" s="5890" t="s">
        <v>16</v>
      </c>
      <c r="C18" s="5891"/>
      <c r="D18" s="2963"/>
      <c r="E18" s="396"/>
      <c r="F18" s="2964"/>
      <c r="G18" s="396"/>
      <c r="H18" s="396"/>
      <c r="I18" s="2964"/>
      <c r="J18" s="396"/>
      <c r="K18" s="396"/>
      <c r="L18" s="2964"/>
    </row>
    <row r="19" spans="1:12" s="384" customFormat="1" ht="20.25" customHeight="1">
      <c r="A19" s="391"/>
      <c r="B19" s="2902" t="s">
        <v>165</v>
      </c>
      <c r="C19" s="2903" t="s">
        <v>114</v>
      </c>
      <c r="D19" s="2904">
        <v>0</v>
      </c>
      <c r="E19" s="2905">
        <v>0</v>
      </c>
      <c r="F19" s="2906">
        <v>0</v>
      </c>
      <c r="G19" s="2907">
        <v>7</v>
      </c>
      <c r="H19" s="2905">
        <v>0</v>
      </c>
      <c r="I19" s="2906">
        <v>7</v>
      </c>
      <c r="J19" s="2907">
        <v>7</v>
      </c>
      <c r="K19" s="2905">
        <v>0</v>
      </c>
      <c r="L19" s="2906">
        <v>7</v>
      </c>
    </row>
    <row r="20" spans="1:12" ht="21.6" customHeight="1">
      <c r="B20" s="2957" t="s">
        <v>166</v>
      </c>
      <c r="C20" s="2958" t="s">
        <v>116</v>
      </c>
      <c r="D20" s="2959">
        <v>0</v>
      </c>
      <c r="E20" s="2960">
        <v>0</v>
      </c>
      <c r="F20" s="2961">
        <v>0</v>
      </c>
      <c r="G20" s="2962">
        <v>10</v>
      </c>
      <c r="H20" s="2960">
        <v>2</v>
      </c>
      <c r="I20" s="2961">
        <v>12</v>
      </c>
      <c r="J20" s="2962">
        <v>10</v>
      </c>
      <c r="K20" s="2960">
        <v>2</v>
      </c>
      <c r="L20" s="2961">
        <v>12</v>
      </c>
    </row>
    <row r="21" spans="1:12" ht="18" customHeight="1">
      <c r="B21" s="2957" t="s">
        <v>167</v>
      </c>
      <c r="C21" s="2958" t="s">
        <v>118</v>
      </c>
      <c r="D21" s="2959">
        <v>13</v>
      </c>
      <c r="E21" s="2960">
        <v>1</v>
      </c>
      <c r="F21" s="2961">
        <v>14</v>
      </c>
      <c r="G21" s="2962">
        <v>0</v>
      </c>
      <c r="H21" s="2960">
        <v>0</v>
      </c>
      <c r="I21" s="2961">
        <v>0</v>
      </c>
      <c r="J21" s="2962">
        <v>13</v>
      </c>
      <c r="K21" s="2960">
        <v>1</v>
      </c>
      <c r="L21" s="2961">
        <v>14</v>
      </c>
    </row>
    <row r="22" spans="1:12" ht="19.149999999999999" customHeight="1">
      <c r="B22" s="2957" t="s">
        <v>168</v>
      </c>
      <c r="C22" s="2958" t="s">
        <v>122</v>
      </c>
      <c r="D22" s="2959">
        <v>45</v>
      </c>
      <c r="E22" s="2960">
        <v>2</v>
      </c>
      <c r="F22" s="2961">
        <v>47</v>
      </c>
      <c r="G22" s="2962">
        <v>25</v>
      </c>
      <c r="H22" s="2960">
        <v>0</v>
      </c>
      <c r="I22" s="2961">
        <v>25</v>
      </c>
      <c r="J22" s="2962">
        <v>70</v>
      </c>
      <c r="K22" s="2960">
        <v>2</v>
      </c>
      <c r="L22" s="2961">
        <v>72</v>
      </c>
    </row>
    <row r="23" spans="1:12" ht="18.75">
      <c r="B23" s="2957" t="s">
        <v>169</v>
      </c>
      <c r="C23" s="2958" t="s">
        <v>124</v>
      </c>
      <c r="D23" s="2959">
        <v>0</v>
      </c>
      <c r="E23" s="2960">
        <v>0</v>
      </c>
      <c r="F23" s="2961">
        <v>0</v>
      </c>
      <c r="G23" s="2962">
        <v>20</v>
      </c>
      <c r="H23" s="2960">
        <v>1</v>
      </c>
      <c r="I23" s="2961">
        <v>21</v>
      </c>
      <c r="J23" s="2962">
        <v>20</v>
      </c>
      <c r="K23" s="2960">
        <v>1</v>
      </c>
      <c r="L23" s="2961">
        <v>21</v>
      </c>
    </row>
    <row r="24" spans="1:12" ht="17.100000000000001" customHeight="1">
      <c r="B24" s="2957" t="s">
        <v>170</v>
      </c>
      <c r="C24" s="2958" t="s">
        <v>128</v>
      </c>
      <c r="D24" s="2959">
        <v>15</v>
      </c>
      <c r="E24" s="2960">
        <v>0</v>
      </c>
      <c r="F24" s="2961">
        <v>15</v>
      </c>
      <c r="G24" s="2962">
        <v>10</v>
      </c>
      <c r="H24" s="2960">
        <v>1</v>
      </c>
      <c r="I24" s="2961">
        <v>11</v>
      </c>
      <c r="J24" s="2962">
        <v>25</v>
      </c>
      <c r="K24" s="2960">
        <v>1</v>
      </c>
      <c r="L24" s="2961">
        <v>26</v>
      </c>
    </row>
    <row r="25" spans="1:12" ht="20.25" customHeight="1" thickBot="1">
      <c r="B25" s="2908" t="s">
        <v>171</v>
      </c>
      <c r="C25" s="2909" t="s">
        <v>150</v>
      </c>
      <c r="D25" s="2910">
        <v>0</v>
      </c>
      <c r="E25" s="2911">
        <v>0</v>
      </c>
      <c r="F25" s="2912">
        <v>0</v>
      </c>
      <c r="G25" s="2913">
        <v>7</v>
      </c>
      <c r="H25" s="2911">
        <v>0</v>
      </c>
      <c r="I25" s="2912">
        <v>7</v>
      </c>
      <c r="J25" s="2913">
        <v>7</v>
      </c>
      <c r="K25" s="2911">
        <v>0</v>
      </c>
      <c r="L25" s="2912">
        <v>7</v>
      </c>
    </row>
    <row r="26" spans="1:12" ht="19.5" customHeight="1" thickBot="1">
      <c r="B26" s="5884" t="s">
        <v>17</v>
      </c>
      <c r="C26" s="5933"/>
      <c r="D26" s="2765">
        <f t="shared" ref="D26:L26" si="2">SUM(D19:D25)</f>
        <v>73</v>
      </c>
      <c r="E26" s="2766">
        <f t="shared" si="2"/>
        <v>3</v>
      </c>
      <c r="F26" s="2767">
        <f t="shared" si="2"/>
        <v>76</v>
      </c>
      <c r="G26" s="2768">
        <f t="shared" si="2"/>
        <v>79</v>
      </c>
      <c r="H26" s="2766">
        <f t="shared" si="2"/>
        <v>4</v>
      </c>
      <c r="I26" s="2767">
        <f t="shared" si="2"/>
        <v>83</v>
      </c>
      <c r="J26" s="2768">
        <f t="shared" si="2"/>
        <v>152</v>
      </c>
      <c r="K26" s="2766">
        <f t="shared" si="2"/>
        <v>7</v>
      </c>
      <c r="L26" s="2767">
        <f t="shared" si="2"/>
        <v>159</v>
      </c>
    </row>
    <row r="27" spans="1:12" ht="20.25" customHeight="1" thickBot="1">
      <c r="B27" s="5931" t="s">
        <v>18</v>
      </c>
      <c r="C27" s="5932"/>
      <c r="D27" s="2799"/>
      <c r="E27" s="398"/>
      <c r="F27" s="2800"/>
      <c r="G27" s="398"/>
      <c r="H27" s="398"/>
      <c r="I27" s="2800"/>
      <c r="J27" s="398"/>
      <c r="K27" s="398"/>
      <c r="L27" s="2800"/>
    </row>
    <row r="28" spans="1:12" s="386" customFormat="1" ht="19.5" thickBot="1">
      <c r="A28" s="393"/>
      <c r="B28" s="2923" t="s">
        <v>170</v>
      </c>
      <c r="C28" s="2924" t="s">
        <v>128</v>
      </c>
      <c r="D28" s="2925">
        <v>0</v>
      </c>
      <c r="E28" s="2926">
        <v>0</v>
      </c>
      <c r="F28" s="2927">
        <v>0</v>
      </c>
      <c r="G28" s="2928">
        <v>1</v>
      </c>
      <c r="H28" s="2926">
        <v>0</v>
      </c>
      <c r="I28" s="2927">
        <v>1</v>
      </c>
      <c r="J28" s="2928">
        <v>1</v>
      </c>
      <c r="K28" s="2926">
        <v>0</v>
      </c>
      <c r="L28" s="2927">
        <v>1</v>
      </c>
    </row>
    <row r="29" spans="1:12" ht="20.25" customHeight="1" thickBot="1">
      <c r="B29" s="5884" t="s">
        <v>19</v>
      </c>
      <c r="C29" s="5933"/>
      <c r="D29" s="2965">
        <f t="shared" ref="D29:L29" si="3">SUM(D28:D28)</f>
        <v>0</v>
      </c>
      <c r="E29" s="2766">
        <f t="shared" si="3"/>
        <v>0</v>
      </c>
      <c r="F29" s="2767">
        <f t="shared" si="3"/>
        <v>0</v>
      </c>
      <c r="G29" s="2914">
        <f t="shared" si="3"/>
        <v>1</v>
      </c>
      <c r="H29" s="2766">
        <f t="shared" si="3"/>
        <v>0</v>
      </c>
      <c r="I29" s="2966">
        <f t="shared" si="3"/>
        <v>1</v>
      </c>
      <c r="J29" s="2914">
        <f t="shared" si="3"/>
        <v>1</v>
      </c>
      <c r="K29" s="2766">
        <f t="shared" si="3"/>
        <v>0</v>
      </c>
      <c r="L29" s="2967">
        <f t="shared" si="3"/>
        <v>1</v>
      </c>
    </row>
    <row r="30" spans="1:12" ht="20.25" customHeight="1">
      <c r="B30" s="5934" t="s">
        <v>29</v>
      </c>
      <c r="C30" s="5935"/>
      <c r="D30" s="2968">
        <f t="shared" ref="D30:L30" si="4">D26</f>
        <v>73</v>
      </c>
      <c r="E30" s="2969">
        <f t="shared" si="4"/>
        <v>3</v>
      </c>
      <c r="F30" s="2970">
        <f t="shared" si="4"/>
        <v>76</v>
      </c>
      <c r="G30" s="2968">
        <f t="shared" si="4"/>
        <v>79</v>
      </c>
      <c r="H30" s="2969">
        <f t="shared" si="4"/>
        <v>4</v>
      </c>
      <c r="I30" s="2970">
        <f t="shared" si="4"/>
        <v>83</v>
      </c>
      <c r="J30" s="2971">
        <f t="shared" si="4"/>
        <v>152</v>
      </c>
      <c r="K30" s="2969">
        <f t="shared" si="4"/>
        <v>7</v>
      </c>
      <c r="L30" s="2972">
        <f t="shared" si="4"/>
        <v>159</v>
      </c>
    </row>
    <row r="31" spans="1:12" ht="30.75" customHeight="1" thickBot="1">
      <c r="B31" s="5936" t="s">
        <v>34</v>
      </c>
      <c r="C31" s="5937"/>
      <c r="D31" s="2973">
        <f>D29</f>
        <v>0</v>
      </c>
      <c r="E31" s="2974">
        <f t="shared" ref="E31:L31" si="5">E29</f>
        <v>0</v>
      </c>
      <c r="F31" s="2975">
        <f t="shared" si="5"/>
        <v>0</v>
      </c>
      <c r="G31" s="2973">
        <f t="shared" si="5"/>
        <v>1</v>
      </c>
      <c r="H31" s="2974">
        <f t="shared" si="5"/>
        <v>0</v>
      </c>
      <c r="I31" s="2975">
        <f t="shared" si="5"/>
        <v>1</v>
      </c>
      <c r="J31" s="2976">
        <f t="shared" si="5"/>
        <v>1</v>
      </c>
      <c r="K31" s="2974">
        <f t="shared" si="5"/>
        <v>0</v>
      </c>
      <c r="L31" s="2977">
        <f t="shared" si="5"/>
        <v>1</v>
      </c>
    </row>
    <row r="32" spans="1:12" ht="29.25" customHeight="1" thickBot="1">
      <c r="B32" s="5938" t="s">
        <v>35</v>
      </c>
      <c r="C32" s="5939"/>
      <c r="D32" s="2821">
        <f>D30+D31</f>
        <v>73</v>
      </c>
      <c r="E32" s="2820">
        <f t="shared" ref="E32:L32" si="6">E30+E31</f>
        <v>3</v>
      </c>
      <c r="F32" s="2767">
        <f t="shared" si="6"/>
        <v>76</v>
      </c>
      <c r="G32" s="2821">
        <f t="shared" si="6"/>
        <v>80</v>
      </c>
      <c r="H32" s="2820">
        <f t="shared" si="6"/>
        <v>4</v>
      </c>
      <c r="I32" s="2767">
        <f t="shared" si="6"/>
        <v>84</v>
      </c>
      <c r="J32" s="2821">
        <f t="shared" si="6"/>
        <v>153</v>
      </c>
      <c r="K32" s="2820">
        <f t="shared" si="6"/>
        <v>7</v>
      </c>
      <c r="L32" s="2767">
        <f t="shared" si="6"/>
        <v>160</v>
      </c>
    </row>
    <row r="33" spans="2:19" ht="20.25" customHeight="1"/>
    <row r="34" spans="2:19" ht="26.1" customHeight="1"/>
    <row r="35" spans="2:19" ht="21.6" customHeight="1">
      <c r="B35" s="5726"/>
      <c r="C35" s="5726"/>
      <c r="D35" s="5726"/>
      <c r="E35" s="5726"/>
      <c r="F35" s="5726"/>
      <c r="G35" s="5726"/>
      <c r="H35" s="5726"/>
      <c r="I35" s="5726"/>
      <c r="J35" s="5726"/>
      <c r="K35" s="5726"/>
      <c r="L35" s="5726"/>
    </row>
    <row r="36" spans="2:19" ht="20.25" customHeight="1">
      <c r="B36" s="5726"/>
      <c r="C36" s="5726"/>
      <c r="D36" s="5726"/>
      <c r="E36" s="5726"/>
      <c r="F36" s="5726"/>
      <c r="G36" s="5726"/>
      <c r="H36" s="5726"/>
      <c r="I36" s="5726"/>
      <c r="J36" s="5726"/>
      <c r="K36" s="5726"/>
      <c r="L36" s="5726"/>
      <c r="M36" s="401"/>
      <c r="N36" s="401"/>
      <c r="O36" s="401"/>
      <c r="P36" s="401"/>
      <c r="Q36" s="401"/>
      <c r="R36" s="384"/>
      <c r="S36" s="384"/>
    </row>
    <row r="37" spans="2:19" ht="26.25" customHeight="1"/>
    <row r="38" spans="2:19" ht="19.5" customHeight="1"/>
    <row r="39" spans="2:19" ht="29.25" customHeight="1">
      <c r="D39" s="400"/>
      <c r="E39" s="400"/>
      <c r="F39" s="400"/>
      <c r="G39" s="400"/>
      <c r="H39" s="400"/>
      <c r="I39" s="400"/>
      <c r="J39" s="400"/>
      <c r="K39" s="400"/>
      <c r="L39" s="400"/>
    </row>
    <row r="40" spans="2:19" ht="26.25" customHeight="1"/>
    <row r="41" spans="2:19" ht="23.25" customHeight="1"/>
    <row r="42" spans="2:19" ht="21.6" customHeight="1"/>
    <row r="43" spans="2:19" ht="19.149999999999999" customHeight="1"/>
    <row r="44" spans="2:19" ht="21.6" customHeight="1"/>
    <row r="45" spans="2:19" ht="24.6" customHeight="1"/>
  </sheetData>
  <mergeCells count="21">
    <mergeCell ref="B1:L1"/>
    <mergeCell ref="A2:L2"/>
    <mergeCell ref="B3:C3"/>
    <mergeCell ref="D3:E3"/>
    <mergeCell ref="F3:L3"/>
    <mergeCell ref="B35:L35"/>
    <mergeCell ref="B36:L36"/>
    <mergeCell ref="D5:F6"/>
    <mergeCell ref="G5:I6"/>
    <mergeCell ref="J5:L6"/>
    <mergeCell ref="B5:C7"/>
    <mergeCell ref="B27:C27"/>
    <mergeCell ref="B29:C29"/>
    <mergeCell ref="B30:C30"/>
    <mergeCell ref="B31:C31"/>
    <mergeCell ref="B32:C32"/>
    <mergeCell ref="B8:C8"/>
    <mergeCell ref="B16:C16"/>
    <mergeCell ref="B17:C17"/>
    <mergeCell ref="B18:C18"/>
    <mergeCell ref="B26:C26"/>
  </mergeCells>
  <pageMargins left="0.70866141732283505" right="0.70866141732283505" top="0.74803149606299202" bottom="0.74803149606299202" header="0.31496062992126" footer="0.31496062992126"/>
  <pageSetup paperSize="9" scale="4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9"/>
  <sheetViews>
    <sheetView zoomScale="65" zoomScaleNormal="65" workbookViewId="0">
      <selection activeCell="X35" sqref="X35"/>
    </sheetView>
  </sheetViews>
  <sheetFormatPr defaultRowHeight="18"/>
  <cols>
    <col min="1" max="1" width="9.140625" style="1076"/>
    <col min="2" max="2" width="13.5703125" style="1076" customWidth="1"/>
    <col min="3" max="3" width="66.85546875" style="1076" customWidth="1"/>
    <col min="4" max="4" width="11.42578125" style="1076" bestFit="1" customWidth="1"/>
    <col min="5" max="5" width="11.140625" style="1076" customWidth="1"/>
    <col min="6" max="6" width="10.85546875" style="1090" customWidth="1"/>
    <col min="7" max="7" width="10.85546875" style="1076" customWidth="1"/>
    <col min="8" max="8" width="11.140625" style="1076" customWidth="1"/>
    <col min="9" max="9" width="12.140625" style="1090" customWidth="1"/>
    <col min="10" max="10" width="11.140625" style="1076" customWidth="1"/>
    <col min="11" max="11" width="11" style="1076" customWidth="1"/>
    <col min="12" max="12" width="11.140625" style="1090" customWidth="1"/>
    <col min="13" max="13" width="10.85546875" style="1076" customWidth="1"/>
    <col min="14" max="14" width="11.42578125" style="1076" customWidth="1"/>
    <col min="15" max="15" width="10.5703125" style="1090" customWidth="1"/>
    <col min="16" max="257" width="9.140625" style="1076"/>
    <col min="258" max="258" width="13.5703125" style="1076" customWidth="1"/>
    <col min="259" max="259" width="66.85546875" style="1076" customWidth="1"/>
    <col min="260" max="260" width="11.42578125" style="1076" bestFit="1" customWidth="1"/>
    <col min="261" max="261" width="11.140625" style="1076" customWidth="1"/>
    <col min="262" max="262" width="10.85546875" style="1076" customWidth="1"/>
    <col min="263" max="263" width="9.140625" style="1076"/>
    <col min="264" max="264" width="11.140625" style="1076" customWidth="1"/>
    <col min="265" max="265" width="12.140625" style="1076" customWidth="1"/>
    <col min="266" max="266" width="9.140625" style="1076"/>
    <col min="267" max="267" width="11" style="1076" customWidth="1"/>
    <col min="268" max="268" width="11.140625" style="1076" customWidth="1"/>
    <col min="269" max="269" width="9.140625" style="1076"/>
    <col min="270" max="270" width="11.42578125" style="1076" customWidth="1"/>
    <col min="271" max="271" width="10.5703125" style="1076" customWidth="1"/>
    <col min="272" max="513" width="9.140625" style="1076"/>
    <col min="514" max="514" width="13.5703125" style="1076" customWidth="1"/>
    <col min="515" max="515" width="66.85546875" style="1076" customWidth="1"/>
    <col min="516" max="516" width="11.42578125" style="1076" bestFit="1" customWidth="1"/>
    <col min="517" max="517" width="11.140625" style="1076" customWidth="1"/>
    <col min="518" max="518" width="10.85546875" style="1076" customWidth="1"/>
    <col min="519" max="519" width="9.140625" style="1076"/>
    <col min="520" max="520" width="11.140625" style="1076" customWidth="1"/>
    <col min="521" max="521" width="12.140625" style="1076" customWidth="1"/>
    <col min="522" max="522" width="9.140625" style="1076"/>
    <col min="523" max="523" width="11" style="1076" customWidth="1"/>
    <col min="524" max="524" width="11.140625" style="1076" customWidth="1"/>
    <col min="525" max="525" width="9.140625" style="1076"/>
    <col min="526" max="526" width="11.42578125" style="1076" customWidth="1"/>
    <col min="527" max="527" width="10.5703125" style="1076" customWidth="1"/>
    <col min="528" max="769" width="9.140625" style="1076"/>
    <col min="770" max="770" width="13.5703125" style="1076" customWidth="1"/>
    <col min="771" max="771" width="66.85546875" style="1076" customWidth="1"/>
    <col min="772" max="772" width="11.42578125" style="1076" bestFit="1" customWidth="1"/>
    <col min="773" max="773" width="11.140625" style="1076" customWidth="1"/>
    <col min="774" max="774" width="10.85546875" style="1076" customWidth="1"/>
    <col min="775" max="775" width="9.140625" style="1076"/>
    <col min="776" max="776" width="11.140625" style="1076" customWidth="1"/>
    <col min="777" max="777" width="12.140625" style="1076" customWidth="1"/>
    <col min="778" max="778" width="9.140625" style="1076"/>
    <col min="779" max="779" width="11" style="1076" customWidth="1"/>
    <col min="780" max="780" width="11.140625" style="1076" customWidth="1"/>
    <col min="781" max="781" width="9.140625" style="1076"/>
    <col min="782" max="782" width="11.42578125" style="1076" customWidth="1"/>
    <col min="783" max="783" width="10.5703125" style="1076" customWidth="1"/>
    <col min="784" max="1025" width="9.140625" style="1076"/>
    <col min="1026" max="1026" width="13.5703125" style="1076" customWidth="1"/>
    <col min="1027" max="1027" width="66.85546875" style="1076" customWidth="1"/>
    <col min="1028" max="1028" width="11.42578125" style="1076" bestFit="1" customWidth="1"/>
    <col min="1029" max="1029" width="11.140625" style="1076" customWidth="1"/>
    <col min="1030" max="1030" width="10.85546875" style="1076" customWidth="1"/>
    <col min="1031" max="1031" width="9.140625" style="1076"/>
    <col min="1032" max="1032" width="11.140625" style="1076" customWidth="1"/>
    <col min="1033" max="1033" width="12.140625" style="1076" customWidth="1"/>
    <col min="1034" max="1034" width="9.140625" style="1076"/>
    <col min="1035" max="1035" width="11" style="1076" customWidth="1"/>
    <col min="1036" max="1036" width="11.140625" style="1076" customWidth="1"/>
    <col min="1037" max="1037" width="9.140625" style="1076"/>
    <col min="1038" max="1038" width="11.42578125" style="1076" customWidth="1"/>
    <col min="1039" max="1039" width="10.5703125" style="1076" customWidth="1"/>
    <col min="1040" max="1281" width="9.140625" style="1076"/>
    <col min="1282" max="1282" width="13.5703125" style="1076" customWidth="1"/>
    <col min="1283" max="1283" width="66.85546875" style="1076" customWidth="1"/>
    <col min="1284" max="1284" width="11.42578125" style="1076" bestFit="1" customWidth="1"/>
    <col min="1285" max="1285" width="11.140625" style="1076" customWidth="1"/>
    <col min="1286" max="1286" width="10.85546875" style="1076" customWidth="1"/>
    <col min="1287" max="1287" width="9.140625" style="1076"/>
    <col min="1288" max="1288" width="11.140625" style="1076" customWidth="1"/>
    <col min="1289" max="1289" width="12.140625" style="1076" customWidth="1"/>
    <col min="1290" max="1290" width="9.140625" style="1076"/>
    <col min="1291" max="1291" width="11" style="1076" customWidth="1"/>
    <col min="1292" max="1292" width="11.140625" style="1076" customWidth="1"/>
    <col min="1293" max="1293" width="9.140625" style="1076"/>
    <col min="1294" max="1294" width="11.42578125" style="1076" customWidth="1"/>
    <col min="1295" max="1295" width="10.5703125" style="1076" customWidth="1"/>
    <col min="1296" max="1537" width="9.140625" style="1076"/>
    <col min="1538" max="1538" width="13.5703125" style="1076" customWidth="1"/>
    <col min="1539" max="1539" width="66.85546875" style="1076" customWidth="1"/>
    <col min="1540" max="1540" width="11.42578125" style="1076" bestFit="1" customWidth="1"/>
    <col min="1541" max="1541" width="11.140625" style="1076" customWidth="1"/>
    <col min="1542" max="1542" width="10.85546875" style="1076" customWidth="1"/>
    <col min="1543" max="1543" width="9.140625" style="1076"/>
    <col min="1544" max="1544" width="11.140625" style="1076" customWidth="1"/>
    <col min="1545" max="1545" width="12.140625" style="1076" customWidth="1"/>
    <col min="1546" max="1546" width="9.140625" style="1076"/>
    <col min="1547" max="1547" width="11" style="1076" customWidth="1"/>
    <col min="1548" max="1548" width="11.140625" style="1076" customWidth="1"/>
    <col min="1549" max="1549" width="9.140625" style="1076"/>
    <col min="1550" max="1550" width="11.42578125" style="1076" customWidth="1"/>
    <col min="1551" max="1551" width="10.5703125" style="1076" customWidth="1"/>
    <col min="1552" max="1793" width="9.140625" style="1076"/>
    <col min="1794" max="1794" width="13.5703125" style="1076" customWidth="1"/>
    <col min="1795" max="1795" width="66.85546875" style="1076" customWidth="1"/>
    <col min="1796" max="1796" width="11.42578125" style="1076" bestFit="1" customWidth="1"/>
    <col min="1797" max="1797" width="11.140625" style="1076" customWidth="1"/>
    <col min="1798" max="1798" width="10.85546875" style="1076" customWidth="1"/>
    <col min="1799" max="1799" width="9.140625" style="1076"/>
    <col min="1800" max="1800" width="11.140625" style="1076" customWidth="1"/>
    <col min="1801" max="1801" width="12.140625" style="1076" customWidth="1"/>
    <col min="1802" max="1802" width="9.140625" style="1076"/>
    <col min="1803" max="1803" width="11" style="1076" customWidth="1"/>
    <col min="1804" max="1804" width="11.140625" style="1076" customWidth="1"/>
    <col min="1805" max="1805" width="9.140625" style="1076"/>
    <col min="1806" max="1806" width="11.42578125" style="1076" customWidth="1"/>
    <col min="1807" max="1807" width="10.5703125" style="1076" customWidth="1"/>
    <col min="1808" max="2049" width="9.140625" style="1076"/>
    <col min="2050" max="2050" width="13.5703125" style="1076" customWidth="1"/>
    <col min="2051" max="2051" width="66.85546875" style="1076" customWidth="1"/>
    <col min="2052" max="2052" width="11.42578125" style="1076" bestFit="1" customWidth="1"/>
    <col min="2053" max="2053" width="11.140625" style="1076" customWidth="1"/>
    <col min="2054" max="2054" width="10.85546875" style="1076" customWidth="1"/>
    <col min="2055" max="2055" width="9.140625" style="1076"/>
    <col min="2056" max="2056" width="11.140625" style="1076" customWidth="1"/>
    <col min="2057" max="2057" width="12.140625" style="1076" customWidth="1"/>
    <col min="2058" max="2058" width="9.140625" style="1076"/>
    <col min="2059" max="2059" width="11" style="1076" customWidth="1"/>
    <col min="2060" max="2060" width="11.140625" style="1076" customWidth="1"/>
    <col min="2061" max="2061" width="9.140625" style="1076"/>
    <col min="2062" max="2062" width="11.42578125" style="1076" customWidth="1"/>
    <col min="2063" max="2063" width="10.5703125" style="1076" customWidth="1"/>
    <col min="2064" max="2305" width="9.140625" style="1076"/>
    <col min="2306" max="2306" width="13.5703125" style="1076" customWidth="1"/>
    <col min="2307" max="2307" width="66.85546875" style="1076" customWidth="1"/>
    <col min="2308" max="2308" width="11.42578125" style="1076" bestFit="1" customWidth="1"/>
    <col min="2309" max="2309" width="11.140625" style="1076" customWidth="1"/>
    <col min="2310" max="2310" width="10.85546875" style="1076" customWidth="1"/>
    <col min="2311" max="2311" width="9.140625" style="1076"/>
    <col min="2312" max="2312" width="11.140625" style="1076" customWidth="1"/>
    <col min="2313" max="2313" width="12.140625" style="1076" customWidth="1"/>
    <col min="2314" max="2314" width="9.140625" style="1076"/>
    <col min="2315" max="2315" width="11" style="1076" customWidth="1"/>
    <col min="2316" max="2316" width="11.140625" style="1076" customWidth="1"/>
    <col min="2317" max="2317" width="9.140625" style="1076"/>
    <col min="2318" max="2318" width="11.42578125" style="1076" customWidth="1"/>
    <col min="2319" max="2319" width="10.5703125" style="1076" customWidth="1"/>
    <col min="2320" max="2561" width="9.140625" style="1076"/>
    <col min="2562" max="2562" width="13.5703125" style="1076" customWidth="1"/>
    <col min="2563" max="2563" width="66.85546875" style="1076" customWidth="1"/>
    <col min="2564" max="2564" width="11.42578125" style="1076" bestFit="1" customWidth="1"/>
    <col min="2565" max="2565" width="11.140625" style="1076" customWidth="1"/>
    <col min="2566" max="2566" width="10.85546875" style="1076" customWidth="1"/>
    <col min="2567" max="2567" width="9.140625" style="1076"/>
    <col min="2568" max="2568" width="11.140625" style="1076" customWidth="1"/>
    <col min="2569" max="2569" width="12.140625" style="1076" customWidth="1"/>
    <col min="2570" max="2570" width="9.140625" style="1076"/>
    <col min="2571" max="2571" width="11" style="1076" customWidth="1"/>
    <col min="2572" max="2572" width="11.140625" style="1076" customWidth="1"/>
    <col min="2573" max="2573" width="9.140625" style="1076"/>
    <col min="2574" max="2574" width="11.42578125" style="1076" customWidth="1"/>
    <col min="2575" max="2575" width="10.5703125" style="1076" customWidth="1"/>
    <col min="2576" max="2817" width="9.140625" style="1076"/>
    <col min="2818" max="2818" width="13.5703125" style="1076" customWidth="1"/>
    <col min="2819" max="2819" width="66.85546875" style="1076" customWidth="1"/>
    <col min="2820" max="2820" width="11.42578125" style="1076" bestFit="1" customWidth="1"/>
    <col min="2821" max="2821" width="11.140625" style="1076" customWidth="1"/>
    <col min="2822" max="2822" width="10.85546875" style="1076" customWidth="1"/>
    <col min="2823" max="2823" width="9.140625" style="1076"/>
    <col min="2824" max="2824" width="11.140625" style="1076" customWidth="1"/>
    <col min="2825" max="2825" width="12.140625" style="1076" customWidth="1"/>
    <col min="2826" max="2826" width="9.140625" style="1076"/>
    <col min="2827" max="2827" width="11" style="1076" customWidth="1"/>
    <col min="2828" max="2828" width="11.140625" style="1076" customWidth="1"/>
    <col min="2829" max="2829" width="9.140625" style="1076"/>
    <col min="2830" max="2830" width="11.42578125" style="1076" customWidth="1"/>
    <col min="2831" max="2831" width="10.5703125" style="1076" customWidth="1"/>
    <col min="2832" max="3073" width="9.140625" style="1076"/>
    <col min="3074" max="3074" width="13.5703125" style="1076" customWidth="1"/>
    <col min="3075" max="3075" width="66.85546875" style="1076" customWidth="1"/>
    <col min="3076" max="3076" width="11.42578125" style="1076" bestFit="1" customWidth="1"/>
    <col min="3077" max="3077" width="11.140625" style="1076" customWidth="1"/>
    <col min="3078" max="3078" width="10.85546875" style="1076" customWidth="1"/>
    <col min="3079" max="3079" width="9.140625" style="1076"/>
    <col min="3080" max="3080" width="11.140625" style="1076" customWidth="1"/>
    <col min="3081" max="3081" width="12.140625" style="1076" customWidth="1"/>
    <col min="3082" max="3082" width="9.140625" style="1076"/>
    <col min="3083" max="3083" width="11" style="1076" customWidth="1"/>
    <col min="3084" max="3084" width="11.140625" style="1076" customWidth="1"/>
    <col min="3085" max="3085" width="9.140625" style="1076"/>
    <col min="3086" max="3086" width="11.42578125" style="1076" customWidth="1"/>
    <col min="3087" max="3087" width="10.5703125" style="1076" customWidth="1"/>
    <col min="3088" max="3329" width="9.140625" style="1076"/>
    <col min="3330" max="3330" width="13.5703125" style="1076" customWidth="1"/>
    <col min="3331" max="3331" width="66.85546875" style="1076" customWidth="1"/>
    <col min="3332" max="3332" width="11.42578125" style="1076" bestFit="1" customWidth="1"/>
    <col min="3333" max="3333" width="11.140625" style="1076" customWidth="1"/>
    <col min="3334" max="3334" width="10.85546875" style="1076" customWidth="1"/>
    <col min="3335" max="3335" width="9.140625" style="1076"/>
    <col min="3336" max="3336" width="11.140625" style="1076" customWidth="1"/>
    <col min="3337" max="3337" width="12.140625" style="1076" customWidth="1"/>
    <col min="3338" max="3338" width="9.140625" style="1076"/>
    <col min="3339" max="3339" width="11" style="1076" customWidth="1"/>
    <col min="3340" max="3340" width="11.140625" style="1076" customWidth="1"/>
    <col min="3341" max="3341" width="9.140625" style="1076"/>
    <col min="3342" max="3342" width="11.42578125" style="1076" customWidth="1"/>
    <col min="3343" max="3343" width="10.5703125" style="1076" customWidth="1"/>
    <col min="3344" max="3585" width="9.140625" style="1076"/>
    <col min="3586" max="3586" width="13.5703125" style="1076" customWidth="1"/>
    <col min="3587" max="3587" width="66.85546875" style="1076" customWidth="1"/>
    <col min="3588" max="3588" width="11.42578125" style="1076" bestFit="1" customWidth="1"/>
    <col min="3589" max="3589" width="11.140625" style="1076" customWidth="1"/>
    <col min="3590" max="3590" width="10.85546875" style="1076" customWidth="1"/>
    <col min="3591" max="3591" width="9.140625" style="1076"/>
    <col min="3592" max="3592" width="11.140625" style="1076" customWidth="1"/>
    <col min="3593" max="3593" width="12.140625" style="1076" customWidth="1"/>
    <col min="3594" max="3594" width="9.140625" style="1076"/>
    <col min="3595" max="3595" width="11" style="1076" customWidth="1"/>
    <col min="3596" max="3596" width="11.140625" style="1076" customWidth="1"/>
    <col min="3597" max="3597" width="9.140625" style="1076"/>
    <col min="3598" max="3598" width="11.42578125" style="1076" customWidth="1"/>
    <col min="3599" max="3599" width="10.5703125" style="1076" customWidth="1"/>
    <col min="3600" max="3841" width="9.140625" style="1076"/>
    <col min="3842" max="3842" width="13.5703125" style="1076" customWidth="1"/>
    <col min="3843" max="3843" width="66.85546875" style="1076" customWidth="1"/>
    <col min="3844" max="3844" width="11.42578125" style="1076" bestFit="1" customWidth="1"/>
    <col min="3845" max="3845" width="11.140625" style="1076" customWidth="1"/>
    <col min="3846" max="3846" width="10.85546875" style="1076" customWidth="1"/>
    <col min="3847" max="3847" width="9.140625" style="1076"/>
    <col min="3848" max="3848" width="11.140625" style="1076" customWidth="1"/>
    <col min="3849" max="3849" width="12.140625" style="1076" customWidth="1"/>
    <col min="3850" max="3850" width="9.140625" style="1076"/>
    <col min="3851" max="3851" width="11" style="1076" customWidth="1"/>
    <col min="3852" max="3852" width="11.140625" style="1076" customWidth="1"/>
    <col min="3853" max="3853" width="9.140625" style="1076"/>
    <col min="3854" max="3854" width="11.42578125" style="1076" customWidth="1"/>
    <col min="3855" max="3855" width="10.5703125" style="1076" customWidth="1"/>
    <col min="3856" max="4097" width="9.140625" style="1076"/>
    <col min="4098" max="4098" width="13.5703125" style="1076" customWidth="1"/>
    <col min="4099" max="4099" width="66.85546875" style="1076" customWidth="1"/>
    <col min="4100" max="4100" width="11.42578125" style="1076" bestFit="1" customWidth="1"/>
    <col min="4101" max="4101" width="11.140625" style="1076" customWidth="1"/>
    <col min="4102" max="4102" width="10.85546875" style="1076" customWidth="1"/>
    <col min="4103" max="4103" width="9.140625" style="1076"/>
    <col min="4104" max="4104" width="11.140625" style="1076" customWidth="1"/>
    <col min="4105" max="4105" width="12.140625" style="1076" customWidth="1"/>
    <col min="4106" max="4106" width="9.140625" style="1076"/>
    <col min="4107" max="4107" width="11" style="1076" customWidth="1"/>
    <col min="4108" max="4108" width="11.140625" style="1076" customWidth="1"/>
    <col min="4109" max="4109" width="9.140625" style="1076"/>
    <col min="4110" max="4110" width="11.42578125" style="1076" customWidth="1"/>
    <col min="4111" max="4111" width="10.5703125" style="1076" customWidth="1"/>
    <col min="4112" max="4353" width="9.140625" style="1076"/>
    <col min="4354" max="4354" width="13.5703125" style="1076" customWidth="1"/>
    <col min="4355" max="4355" width="66.85546875" style="1076" customWidth="1"/>
    <col min="4356" max="4356" width="11.42578125" style="1076" bestFit="1" customWidth="1"/>
    <col min="4357" max="4357" width="11.140625" style="1076" customWidth="1"/>
    <col min="4358" max="4358" width="10.85546875" style="1076" customWidth="1"/>
    <col min="4359" max="4359" width="9.140625" style="1076"/>
    <col min="4360" max="4360" width="11.140625" style="1076" customWidth="1"/>
    <col min="4361" max="4361" width="12.140625" style="1076" customWidth="1"/>
    <col min="4362" max="4362" width="9.140625" style="1076"/>
    <col min="4363" max="4363" width="11" style="1076" customWidth="1"/>
    <col min="4364" max="4364" width="11.140625" style="1076" customWidth="1"/>
    <col min="4365" max="4365" width="9.140625" style="1076"/>
    <col min="4366" max="4366" width="11.42578125" style="1076" customWidth="1"/>
    <col min="4367" max="4367" width="10.5703125" style="1076" customWidth="1"/>
    <col min="4368" max="4609" width="9.140625" style="1076"/>
    <col min="4610" max="4610" width="13.5703125" style="1076" customWidth="1"/>
    <col min="4611" max="4611" width="66.85546875" style="1076" customWidth="1"/>
    <col min="4612" max="4612" width="11.42578125" style="1076" bestFit="1" customWidth="1"/>
    <col min="4613" max="4613" width="11.140625" style="1076" customWidth="1"/>
    <col min="4614" max="4614" width="10.85546875" style="1076" customWidth="1"/>
    <col min="4615" max="4615" width="9.140625" style="1076"/>
    <col min="4616" max="4616" width="11.140625" style="1076" customWidth="1"/>
    <col min="4617" max="4617" width="12.140625" style="1076" customWidth="1"/>
    <col min="4618" max="4618" width="9.140625" style="1076"/>
    <col min="4619" max="4619" width="11" style="1076" customWidth="1"/>
    <col min="4620" max="4620" width="11.140625" style="1076" customWidth="1"/>
    <col min="4621" max="4621" width="9.140625" style="1076"/>
    <col min="4622" max="4622" width="11.42578125" style="1076" customWidth="1"/>
    <col min="4623" max="4623" width="10.5703125" style="1076" customWidth="1"/>
    <col min="4624" max="4865" width="9.140625" style="1076"/>
    <col min="4866" max="4866" width="13.5703125" style="1076" customWidth="1"/>
    <col min="4867" max="4867" width="66.85546875" style="1076" customWidth="1"/>
    <col min="4868" max="4868" width="11.42578125" style="1076" bestFit="1" customWidth="1"/>
    <col min="4869" max="4869" width="11.140625" style="1076" customWidth="1"/>
    <col min="4870" max="4870" width="10.85546875" style="1076" customWidth="1"/>
    <col min="4871" max="4871" width="9.140625" style="1076"/>
    <col min="4872" max="4872" width="11.140625" style="1076" customWidth="1"/>
    <col min="4873" max="4873" width="12.140625" style="1076" customWidth="1"/>
    <col min="4874" max="4874" width="9.140625" style="1076"/>
    <col min="4875" max="4875" width="11" style="1076" customWidth="1"/>
    <col min="4876" max="4876" width="11.140625" style="1076" customWidth="1"/>
    <col min="4877" max="4877" width="9.140625" style="1076"/>
    <col min="4878" max="4878" width="11.42578125" style="1076" customWidth="1"/>
    <col min="4879" max="4879" width="10.5703125" style="1076" customWidth="1"/>
    <col min="4880" max="5121" width="9.140625" style="1076"/>
    <col min="5122" max="5122" width="13.5703125" style="1076" customWidth="1"/>
    <col min="5123" max="5123" width="66.85546875" style="1076" customWidth="1"/>
    <col min="5124" max="5124" width="11.42578125" style="1076" bestFit="1" customWidth="1"/>
    <col min="5125" max="5125" width="11.140625" style="1076" customWidth="1"/>
    <col min="5126" max="5126" width="10.85546875" style="1076" customWidth="1"/>
    <col min="5127" max="5127" width="9.140625" style="1076"/>
    <col min="5128" max="5128" width="11.140625" style="1076" customWidth="1"/>
    <col min="5129" max="5129" width="12.140625" style="1076" customWidth="1"/>
    <col min="5130" max="5130" width="9.140625" style="1076"/>
    <col min="5131" max="5131" width="11" style="1076" customWidth="1"/>
    <col min="5132" max="5132" width="11.140625" style="1076" customWidth="1"/>
    <col min="5133" max="5133" width="9.140625" style="1076"/>
    <col min="5134" max="5134" width="11.42578125" style="1076" customWidth="1"/>
    <col min="5135" max="5135" width="10.5703125" style="1076" customWidth="1"/>
    <col min="5136" max="5377" width="9.140625" style="1076"/>
    <col min="5378" max="5378" width="13.5703125" style="1076" customWidth="1"/>
    <col min="5379" max="5379" width="66.85546875" style="1076" customWidth="1"/>
    <col min="5380" max="5380" width="11.42578125" style="1076" bestFit="1" customWidth="1"/>
    <col min="5381" max="5381" width="11.140625" style="1076" customWidth="1"/>
    <col min="5382" max="5382" width="10.85546875" style="1076" customWidth="1"/>
    <col min="5383" max="5383" width="9.140625" style="1076"/>
    <col min="5384" max="5384" width="11.140625" style="1076" customWidth="1"/>
    <col min="5385" max="5385" width="12.140625" style="1076" customWidth="1"/>
    <col min="5386" max="5386" width="9.140625" style="1076"/>
    <col min="5387" max="5387" width="11" style="1076" customWidth="1"/>
    <col min="5388" max="5388" width="11.140625" style="1076" customWidth="1"/>
    <col min="5389" max="5389" width="9.140625" style="1076"/>
    <col min="5390" max="5390" width="11.42578125" style="1076" customWidth="1"/>
    <col min="5391" max="5391" width="10.5703125" style="1076" customWidth="1"/>
    <col min="5392" max="5633" width="9.140625" style="1076"/>
    <col min="5634" max="5634" width="13.5703125" style="1076" customWidth="1"/>
    <col min="5635" max="5635" width="66.85546875" style="1076" customWidth="1"/>
    <col min="5636" max="5636" width="11.42578125" style="1076" bestFit="1" customWidth="1"/>
    <col min="5637" max="5637" width="11.140625" style="1076" customWidth="1"/>
    <col min="5638" max="5638" width="10.85546875" style="1076" customWidth="1"/>
    <col min="5639" max="5639" width="9.140625" style="1076"/>
    <col min="5640" max="5640" width="11.140625" style="1076" customWidth="1"/>
    <col min="5641" max="5641" width="12.140625" style="1076" customWidth="1"/>
    <col min="5642" max="5642" width="9.140625" style="1076"/>
    <col min="5643" max="5643" width="11" style="1076" customWidth="1"/>
    <col min="5644" max="5644" width="11.140625" style="1076" customWidth="1"/>
    <col min="5645" max="5645" width="9.140625" style="1076"/>
    <col min="5646" max="5646" width="11.42578125" style="1076" customWidth="1"/>
    <col min="5647" max="5647" width="10.5703125" style="1076" customWidth="1"/>
    <col min="5648" max="5889" width="9.140625" style="1076"/>
    <col min="5890" max="5890" width="13.5703125" style="1076" customWidth="1"/>
    <col min="5891" max="5891" width="66.85546875" style="1076" customWidth="1"/>
    <col min="5892" max="5892" width="11.42578125" style="1076" bestFit="1" customWidth="1"/>
    <col min="5893" max="5893" width="11.140625" style="1076" customWidth="1"/>
    <col min="5894" max="5894" width="10.85546875" style="1076" customWidth="1"/>
    <col min="5895" max="5895" width="9.140625" style="1076"/>
    <col min="5896" max="5896" width="11.140625" style="1076" customWidth="1"/>
    <col min="5897" max="5897" width="12.140625" style="1076" customWidth="1"/>
    <col min="5898" max="5898" width="9.140625" style="1076"/>
    <col min="5899" max="5899" width="11" style="1076" customWidth="1"/>
    <col min="5900" max="5900" width="11.140625" style="1076" customWidth="1"/>
    <col min="5901" max="5901" width="9.140625" style="1076"/>
    <col min="5902" max="5902" width="11.42578125" style="1076" customWidth="1"/>
    <col min="5903" max="5903" width="10.5703125" style="1076" customWidth="1"/>
    <col min="5904" max="6145" width="9.140625" style="1076"/>
    <col min="6146" max="6146" width="13.5703125" style="1076" customWidth="1"/>
    <col min="6147" max="6147" width="66.85546875" style="1076" customWidth="1"/>
    <col min="6148" max="6148" width="11.42578125" style="1076" bestFit="1" customWidth="1"/>
    <col min="6149" max="6149" width="11.140625" style="1076" customWidth="1"/>
    <col min="6150" max="6150" width="10.85546875" style="1076" customWidth="1"/>
    <col min="6151" max="6151" width="9.140625" style="1076"/>
    <col min="6152" max="6152" width="11.140625" style="1076" customWidth="1"/>
    <col min="6153" max="6153" width="12.140625" style="1076" customWidth="1"/>
    <col min="6154" max="6154" width="9.140625" style="1076"/>
    <col min="6155" max="6155" width="11" style="1076" customWidth="1"/>
    <col min="6156" max="6156" width="11.140625" style="1076" customWidth="1"/>
    <col min="6157" max="6157" width="9.140625" style="1076"/>
    <col min="6158" max="6158" width="11.42578125" style="1076" customWidth="1"/>
    <col min="6159" max="6159" width="10.5703125" style="1076" customWidth="1"/>
    <col min="6160" max="6401" width="9.140625" style="1076"/>
    <col min="6402" max="6402" width="13.5703125" style="1076" customWidth="1"/>
    <col min="6403" max="6403" width="66.85546875" style="1076" customWidth="1"/>
    <col min="6404" max="6404" width="11.42578125" style="1076" bestFit="1" customWidth="1"/>
    <col min="6405" max="6405" width="11.140625" style="1076" customWidth="1"/>
    <col min="6406" max="6406" width="10.85546875" style="1076" customWidth="1"/>
    <col min="6407" max="6407" width="9.140625" style="1076"/>
    <col min="6408" max="6408" width="11.140625" style="1076" customWidth="1"/>
    <col min="6409" max="6409" width="12.140625" style="1076" customWidth="1"/>
    <col min="6410" max="6410" width="9.140625" style="1076"/>
    <col min="6411" max="6411" width="11" style="1076" customWidth="1"/>
    <col min="6412" max="6412" width="11.140625" style="1076" customWidth="1"/>
    <col min="6413" max="6413" width="9.140625" style="1076"/>
    <col min="6414" max="6414" width="11.42578125" style="1076" customWidth="1"/>
    <col min="6415" max="6415" width="10.5703125" style="1076" customWidth="1"/>
    <col min="6416" max="6657" width="9.140625" style="1076"/>
    <col min="6658" max="6658" width="13.5703125" style="1076" customWidth="1"/>
    <col min="6659" max="6659" width="66.85546875" style="1076" customWidth="1"/>
    <col min="6660" max="6660" width="11.42578125" style="1076" bestFit="1" customWidth="1"/>
    <col min="6661" max="6661" width="11.140625" style="1076" customWidth="1"/>
    <col min="6662" max="6662" width="10.85546875" style="1076" customWidth="1"/>
    <col min="6663" max="6663" width="9.140625" style="1076"/>
    <col min="6664" max="6664" width="11.140625" style="1076" customWidth="1"/>
    <col min="6665" max="6665" width="12.140625" style="1076" customWidth="1"/>
    <col min="6666" max="6666" width="9.140625" style="1076"/>
    <col min="6667" max="6667" width="11" style="1076" customWidth="1"/>
    <col min="6668" max="6668" width="11.140625" style="1076" customWidth="1"/>
    <col min="6669" max="6669" width="9.140625" style="1076"/>
    <col min="6670" max="6670" width="11.42578125" style="1076" customWidth="1"/>
    <col min="6671" max="6671" width="10.5703125" style="1076" customWidth="1"/>
    <col min="6672" max="6913" width="9.140625" style="1076"/>
    <col min="6914" max="6914" width="13.5703125" style="1076" customWidth="1"/>
    <col min="6915" max="6915" width="66.85546875" style="1076" customWidth="1"/>
    <col min="6916" max="6916" width="11.42578125" style="1076" bestFit="1" customWidth="1"/>
    <col min="6917" max="6917" width="11.140625" style="1076" customWidth="1"/>
    <col min="6918" max="6918" width="10.85546875" style="1076" customWidth="1"/>
    <col min="6919" max="6919" width="9.140625" style="1076"/>
    <col min="6920" max="6920" width="11.140625" style="1076" customWidth="1"/>
    <col min="6921" max="6921" width="12.140625" style="1076" customWidth="1"/>
    <col min="6922" max="6922" width="9.140625" style="1076"/>
    <col min="6923" max="6923" width="11" style="1076" customWidth="1"/>
    <col min="6924" max="6924" width="11.140625" style="1076" customWidth="1"/>
    <col min="6925" max="6925" width="9.140625" style="1076"/>
    <col min="6926" max="6926" width="11.42578125" style="1076" customWidth="1"/>
    <col min="6927" max="6927" width="10.5703125" style="1076" customWidth="1"/>
    <col min="6928" max="7169" width="9.140625" style="1076"/>
    <col min="7170" max="7170" width="13.5703125" style="1076" customWidth="1"/>
    <col min="7171" max="7171" width="66.85546875" style="1076" customWidth="1"/>
    <col min="7172" max="7172" width="11.42578125" style="1076" bestFit="1" customWidth="1"/>
    <col min="7173" max="7173" width="11.140625" style="1076" customWidth="1"/>
    <col min="7174" max="7174" width="10.85546875" style="1076" customWidth="1"/>
    <col min="7175" max="7175" width="9.140625" style="1076"/>
    <col min="7176" max="7176" width="11.140625" style="1076" customWidth="1"/>
    <col min="7177" max="7177" width="12.140625" style="1076" customWidth="1"/>
    <col min="7178" max="7178" width="9.140625" style="1076"/>
    <col min="7179" max="7179" width="11" style="1076" customWidth="1"/>
    <col min="7180" max="7180" width="11.140625" style="1076" customWidth="1"/>
    <col min="7181" max="7181" width="9.140625" style="1076"/>
    <col min="7182" max="7182" width="11.42578125" style="1076" customWidth="1"/>
    <col min="7183" max="7183" width="10.5703125" style="1076" customWidth="1"/>
    <col min="7184" max="7425" width="9.140625" style="1076"/>
    <col min="7426" max="7426" width="13.5703125" style="1076" customWidth="1"/>
    <col min="7427" max="7427" width="66.85546875" style="1076" customWidth="1"/>
    <col min="7428" max="7428" width="11.42578125" style="1076" bestFit="1" customWidth="1"/>
    <col min="7429" max="7429" width="11.140625" style="1076" customWidth="1"/>
    <col min="7430" max="7430" width="10.85546875" style="1076" customWidth="1"/>
    <col min="7431" max="7431" width="9.140625" style="1076"/>
    <col min="7432" max="7432" width="11.140625" style="1076" customWidth="1"/>
    <col min="7433" max="7433" width="12.140625" style="1076" customWidth="1"/>
    <col min="7434" max="7434" width="9.140625" style="1076"/>
    <col min="7435" max="7435" width="11" style="1076" customWidth="1"/>
    <col min="7436" max="7436" width="11.140625" style="1076" customWidth="1"/>
    <col min="7437" max="7437" width="9.140625" style="1076"/>
    <col min="7438" max="7438" width="11.42578125" style="1076" customWidth="1"/>
    <col min="7439" max="7439" width="10.5703125" style="1076" customWidth="1"/>
    <col min="7440" max="7681" width="9.140625" style="1076"/>
    <col min="7682" max="7682" width="13.5703125" style="1076" customWidth="1"/>
    <col min="7683" max="7683" width="66.85546875" style="1076" customWidth="1"/>
    <col min="7684" max="7684" width="11.42578125" style="1076" bestFit="1" customWidth="1"/>
    <col min="7685" max="7685" width="11.140625" style="1076" customWidth="1"/>
    <col min="7686" max="7686" width="10.85546875" style="1076" customWidth="1"/>
    <col min="7687" max="7687" width="9.140625" style="1076"/>
    <col min="7688" max="7688" width="11.140625" style="1076" customWidth="1"/>
    <col min="7689" max="7689" width="12.140625" style="1076" customWidth="1"/>
    <col min="7690" max="7690" width="9.140625" style="1076"/>
    <col min="7691" max="7691" width="11" style="1076" customWidth="1"/>
    <col min="7692" max="7692" width="11.140625" style="1076" customWidth="1"/>
    <col min="7693" max="7693" width="9.140625" style="1076"/>
    <col min="7694" max="7694" width="11.42578125" style="1076" customWidth="1"/>
    <col min="7695" max="7695" width="10.5703125" style="1076" customWidth="1"/>
    <col min="7696" max="7937" width="9.140625" style="1076"/>
    <col min="7938" max="7938" width="13.5703125" style="1076" customWidth="1"/>
    <col min="7939" max="7939" width="66.85546875" style="1076" customWidth="1"/>
    <col min="7940" max="7940" width="11.42578125" style="1076" bestFit="1" customWidth="1"/>
    <col min="7941" max="7941" width="11.140625" style="1076" customWidth="1"/>
    <col min="7942" max="7942" width="10.85546875" style="1076" customWidth="1"/>
    <col min="7943" max="7943" width="9.140625" style="1076"/>
    <col min="7944" max="7944" width="11.140625" style="1076" customWidth="1"/>
    <col min="7945" max="7945" width="12.140625" style="1076" customWidth="1"/>
    <col min="7946" max="7946" width="9.140625" style="1076"/>
    <col min="7947" max="7947" width="11" style="1076" customWidth="1"/>
    <col min="7948" max="7948" width="11.140625" style="1076" customWidth="1"/>
    <col min="7949" max="7949" width="9.140625" style="1076"/>
    <col min="7950" max="7950" width="11.42578125" style="1076" customWidth="1"/>
    <col min="7951" max="7951" width="10.5703125" style="1076" customWidth="1"/>
    <col min="7952" max="8193" width="9.140625" style="1076"/>
    <col min="8194" max="8194" width="13.5703125" style="1076" customWidth="1"/>
    <col min="8195" max="8195" width="66.85546875" style="1076" customWidth="1"/>
    <col min="8196" max="8196" width="11.42578125" style="1076" bestFit="1" customWidth="1"/>
    <col min="8197" max="8197" width="11.140625" style="1076" customWidth="1"/>
    <col min="8198" max="8198" width="10.85546875" style="1076" customWidth="1"/>
    <col min="8199" max="8199" width="9.140625" style="1076"/>
    <col min="8200" max="8200" width="11.140625" style="1076" customWidth="1"/>
    <col min="8201" max="8201" width="12.140625" style="1076" customWidth="1"/>
    <col min="8202" max="8202" width="9.140625" style="1076"/>
    <col min="8203" max="8203" width="11" style="1076" customWidth="1"/>
    <col min="8204" max="8204" width="11.140625" style="1076" customWidth="1"/>
    <col min="8205" max="8205" width="9.140625" style="1076"/>
    <col min="8206" max="8206" width="11.42578125" style="1076" customWidth="1"/>
    <col min="8207" max="8207" width="10.5703125" style="1076" customWidth="1"/>
    <col min="8208" max="8449" width="9.140625" style="1076"/>
    <col min="8450" max="8450" width="13.5703125" style="1076" customWidth="1"/>
    <col min="8451" max="8451" width="66.85546875" style="1076" customWidth="1"/>
    <col min="8452" max="8452" width="11.42578125" style="1076" bestFit="1" customWidth="1"/>
    <col min="8453" max="8453" width="11.140625" style="1076" customWidth="1"/>
    <col min="8454" max="8454" width="10.85546875" style="1076" customWidth="1"/>
    <col min="8455" max="8455" width="9.140625" style="1076"/>
    <col min="8456" max="8456" width="11.140625" style="1076" customWidth="1"/>
    <col min="8457" max="8457" width="12.140625" style="1076" customWidth="1"/>
    <col min="8458" max="8458" width="9.140625" style="1076"/>
    <col min="8459" max="8459" width="11" style="1076" customWidth="1"/>
    <col min="8460" max="8460" width="11.140625" style="1076" customWidth="1"/>
    <col min="8461" max="8461" width="9.140625" style="1076"/>
    <col min="8462" max="8462" width="11.42578125" style="1076" customWidth="1"/>
    <col min="8463" max="8463" width="10.5703125" style="1076" customWidth="1"/>
    <col min="8464" max="8705" width="9.140625" style="1076"/>
    <col min="8706" max="8706" width="13.5703125" style="1076" customWidth="1"/>
    <col min="8707" max="8707" width="66.85546875" style="1076" customWidth="1"/>
    <col min="8708" max="8708" width="11.42578125" style="1076" bestFit="1" customWidth="1"/>
    <col min="8709" max="8709" width="11.140625" style="1076" customWidth="1"/>
    <col min="8710" max="8710" width="10.85546875" style="1076" customWidth="1"/>
    <col min="8711" max="8711" width="9.140625" style="1076"/>
    <col min="8712" max="8712" width="11.140625" style="1076" customWidth="1"/>
    <col min="8713" max="8713" width="12.140625" style="1076" customWidth="1"/>
    <col min="8714" max="8714" width="9.140625" style="1076"/>
    <col min="8715" max="8715" width="11" style="1076" customWidth="1"/>
    <col min="8716" max="8716" width="11.140625" style="1076" customWidth="1"/>
    <col min="8717" max="8717" width="9.140625" style="1076"/>
    <col min="8718" max="8718" width="11.42578125" style="1076" customWidth="1"/>
    <col min="8719" max="8719" width="10.5703125" style="1076" customWidth="1"/>
    <col min="8720" max="8961" width="9.140625" style="1076"/>
    <col min="8962" max="8962" width="13.5703125" style="1076" customWidth="1"/>
    <col min="8963" max="8963" width="66.85546875" style="1076" customWidth="1"/>
    <col min="8964" max="8964" width="11.42578125" style="1076" bestFit="1" customWidth="1"/>
    <col min="8965" max="8965" width="11.140625" style="1076" customWidth="1"/>
    <col min="8966" max="8966" width="10.85546875" style="1076" customWidth="1"/>
    <col min="8967" max="8967" width="9.140625" style="1076"/>
    <col min="8968" max="8968" width="11.140625" style="1076" customWidth="1"/>
    <col min="8969" max="8969" width="12.140625" style="1076" customWidth="1"/>
    <col min="8970" max="8970" width="9.140625" style="1076"/>
    <col min="8971" max="8971" width="11" style="1076" customWidth="1"/>
    <col min="8972" max="8972" width="11.140625" style="1076" customWidth="1"/>
    <col min="8973" max="8973" width="9.140625" style="1076"/>
    <col min="8974" max="8974" width="11.42578125" style="1076" customWidth="1"/>
    <col min="8975" max="8975" width="10.5703125" style="1076" customWidth="1"/>
    <col min="8976" max="9217" width="9.140625" style="1076"/>
    <col min="9218" max="9218" width="13.5703125" style="1076" customWidth="1"/>
    <col min="9219" max="9219" width="66.85546875" style="1076" customWidth="1"/>
    <col min="9220" max="9220" width="11.42578125" style="1076" bestFit="1" customWidth="1"/>
    <col min="9221" max="9221" width="11.140625" style="1076" customWidth="1"/>
    <col min="9222" max="9222" width="10.85546875" style="1076" customWidth="1"/>
    <col min="9223" max="9223" width="9.140625" style="1076"/>
    <col min="9224" max="9224" width="11.140625" style="1076" customWidth="1"/>
    <col min="9225" max="9225" width="12.140625" style="1076" customWidth="1"/>
    <col min="9226" max="9226" width="9.140625" style="1076"/>
    <col min="9227" max="9227" width="11" style="1076" customWidth="1"/>
    <col min="9228" max="9228" width="11.140625" style="1076" customWidth="1"/>
    <col min="9229" max="9229" width="9.140625" style="1076"/>
    <col min="9230" max="9230" width="11.42578125" style="1076" customWidth="1"/>
    <col min="9231" max="9231" width="10.5703125" style="1076" customWidth="1"/>
    <col min="9232" max="9473" width="9.140625" style="1076"/>
    <col min="9474" max="9474" width="13.5703125" style="1076" customWidth="1"/>
    <col min="9475" max="9475" width="66.85546875" style="1076" customWidth="1"/>
    <col min="9476" max="9476" width="11.42578125" style="1076" bestFit="1" customWidth="1"/>
    <col min="9477" max="9477" width="11.140625" style="1076" customWidth="1"/>
    <col min="9478" max="9478" width="10.85546875" style="1076" customWidth="1"/>
    <col min="9479" max="9479" width="9.140625" style="1076"/>
    <col min="9480" max="9480" width="11.140625" style="1076" customWidth="1"/>
    <col min="9481" max="9481" width="12.140625" style="1076" customWidth="1"/>
    <col min="9482" max="9482" width="9.140625" style="1076"/>
    <col min="9483" max="9483" width="11" style="1076" customWidth="1"/>
    <col min="9484" max="9484" width="11.140625" style="1076" customWidth="1"/>
    <col min="9485" max="9485" width="9.140625" style="1076"/>
    <col min="9486" max="9486" width="11.42578125" style="1076" customWidth="1"/>
    <col min="9487" max="9487" width="10.5703125" style="1076" customWidth="1"/>
    <col min="9488" max="9729" width="9.140625" style="1076"/>
    <col min="9730" max="9730" width="13.5703125" style="1076" customWidth="1"/>
    <col min="9731" max="9731" width="66.85546875" style="1076" customWidth="1"/>
    <col min="9732" max="9732" width="11.42578125" style="1076" bestFit="1" customWidth="1"/>
    <col min="9733" max="9733" width="11.140625" style="1076" customWidth="1"/>
    <col min="9734" max="9734" width="10.85546875" style="1076" customWidth="1"/>
    <col min="9735" max="9735" width="9.140625" style="1076"/>
    <col min="9736" max="9736" width="11.140625" style="1076" customWidth="1"/>
    <col min="9737" max="9737" width="12.140625" style="1076" customWidth="1"/>
    <col min="9738" max="9738" width="9.140625" style="1076"/>
    <col min="9739" max="9739" width="11" style="1076" customWidth="1"/>
    <col min="9740" max="9740" width="11.140625" style="1076" customWidth="1"/>
    <col min="9741" max="9741" width="9.140625" style="1076"/>
    <col min="9742" max="9742" width="11.42578125" style="1076" customWidth="1"/>
    <col min="9743" max="9743" width="10.5703125" style="1076" customWidth="1"/>
    <col min="9744" max="9985" width="9.140625" style="1076"/>
    <col min="9986" max="9986" width="13.5703125" style="1076" customWidth="1"/>
    <col min="9987" max="9987" width="66.85546875" style="1076" customWidth="1"/>
    <col min="9988" max="9988" width="11.42578125" style="1076" bestFit="1" customWidth="1"/>
    <col min="9989" max="9989" width="11.140625" style="1076" customWidth="1"/>
    <col min="9990" max="9990" width="10.85546875" style="1076" customWidth="1"/>
    <col min="9991" max="9991" width="9.140625" style="1076"/>
    <col min="9992" max="9992" width="11.140625" style="1076" customWidth="1"/>
    <col min="9993" max="9993" width="12.140625" style="1076" customWidth="1"/>
    <col min="9994" max="9994" width="9.140625" style="1076"/>
    <col min="9995" max="9995" width="11" style="1076" customWidth="1"/>
    <col min="9996" max="9996" width="11.140625" style="1076" customWidth="1"/>
    <col min="9997" max="9997" width="9.140625" style="1076"/>
    <col min="9998" max="9998" width="11.42578125" style="1076" customWidth="1"/>
    <col min="9999" max="9999" width="10.5703125" style="1076" customWidth="1"/>
    <col min="10000" max="10241" width="9.140625" style="1076"/>
    <col min="10242" max="10242" width="13.5703125" style="1076" customWidth="1"/>
    <col min="10243" max="10243" width="66.85546875" style="1076" customWidth="1"/>
    <col min="10244" max="10244" width="11.42578125" style="1076" bestFit="1" customWidth="1"/>
    <col min="10245" max="10245" width="11.140625" style="1076" customWidth="1"/>
    <col min="10246" max="10246" width="10.85546875" style="1076" customWidth="1"/>
    <col min="10247" max="10247" width="9.140625" style="1076"/>
    <col min="10248" max="10248" width="11.140625" style="1076" customWidth="1"/>
    <col min="10249" max="10249" width="12.140625" style="1076" customWidth="1"/>
    <col min="10250" max="10250" width="9.140625" style="1076"/>
    <col min="10251" max="10251" width="11" style="1076" customWidth="1"/>
    <col min="10252" max="10252" width="11.140625" style="1076" customWidth="1"/>
    <col min="10253" max="10253" width="9.140625" style="1076"/>
    <col min="10254" max="10254" width="11.42578125" style="1076" customWidth="1"/>
    <col min="10255" max="10255" width="10.5703125" style="1076" customWidth="1"/>
    <col min="10256" max="10497" width="9.140625" style="1076"/>
    <col min="10498" max="10498" width="13.5703125" style="1076" customWidth="1"/>
    <col min="10499" max="10499" width="66.85546875" style="1076" customWidth="1"/>
    <col min="10500" max="10500" width="11.42578125" style="1076" bestFit="1" customWidth="1"/>
    <col min="10501" max="10501" width="11.140625" style="1076" customWidth="1"/>
    <col min="10502" max="10502" width="10.85546875" style="1076" customWidth="1"/>
    <col min="10503" max="10503" width="9.140625" style="1076"/>
    <col min="10504" max="10504" width="11.140625" style="1076" customWidth="1"/>
    <col min="10505" max="10505" width="12.140625" style="1076" customWidth="1"/>
    <col min="10506" max="10506" width="9.140625" style="1076"/>
    <col min="10507" max="10507" width="11" style="1076" customWidth="1"/>
    <col min="10508" max="10508" width="11.140625" style="1076" customWidth="1"/>
    <col min="10509" max="10509" width="9.140625" style="1076"/>
    <col min="10510" max="10510" width="11.42578125" style="1076" customWidth="1"/>
    <col min="10511" max="10511" width="10.5703125" style="1076" customWidth="1"/>
    <col min="10512" max="10753" width="9.140625" style="1076"/>
    <col min="10754" max="10754" width="13.5703125" style="1076" customWidth="1"/>
    <col min="10755" max="10755" width="66.85546875" style="1076" customWidth="1"/>
    <col min="10756" max="10756" width="11.42578125" style="1076" bestFit="1" customWidth="1"/>
    <col min="10757" max="10757" width="11.140625" style="1076" customWidth="1"/>
    <col min="10758" max="10758" width="10.85546875" style="1076" customWidth="1"/>
    <col min="10759" max="10759" width="9.140625" style="1076"/>
    <col min="10760" max="10760" width="11.140625" style="1076" customWidth="1"/>
    <col min="10761" max="10761" width="12.140625" style="1076" customWidth="1"/>
    <col min="10762" max="10762" width="9.140625" style="1076"/>
    <col min="10763" max="10763" width="11" style="1076" customWidth="1"/>
    <col min="10764" max="10764" width="11.140625" style="1076" customWidth="1"/>
    <col min="10765" max="10765" width="9.140625" style="1076"/>
    <col min="10766" max="10766" width="11.42578125" style="1076" customWidth="1"/>
    <col min="10767" max="10767" width="10.5703125" style="1076" customWidth="1"/>
    <col min="10768" max="11009" width="9.140625" style="1076"/>
    <col min="11010" max="11010" width="13.5703125" style="1076" customWidth="1"/>
    <col min="11011" max="11011" width="66.85546875" style="1076" customWidth="1"/>
    <col min="11012" max="11012" width="11.42578125" style="1076" bestFit="1" customWidth="1"/>
    <col min="11013" max="11013" width="11.140625" style="1076" customWidth="1"/>
    <col min="11014" max="11014" width="10.85546875" style="1076" customWidth="1"/>
    <col min="11015" max="11015" width="9.140625" style="1076"/>
    <col min="11016" max="11016" width="11.140625" style="1076" customWidth="1"/>
    <col min="11017" max="11017" width="12.140625" style="1076" customWidth="1"/>
    <col min="11018" max="11018" width="9.140625" style="1076"/>
    <col min="11019" max="11019" width="11" style="1076" customWidth="1"/>
    <col min="11020" max="11020" width="11.140625" style="1076" customWidth="1"/>
    <col min="11021" max="11021" width="9.140625" style="1076"/>
    <col min="11022" max="11022" width="11.42578125" style="1076" customWidth="1"/>
    <col min="11023" max="11023" width="10.5703125" style="1076" customWidth="1"/>
    <col min="11024" max="11265" width="9.140625" style="1076"/>
    <col min="11266" max="11266" width="13.5703125" style="1076" customWidth="1"/>
    <col min="11267" max="11267" width="66.85546875" style="1076" customWidth="1"/>
    <col min="11268" max="11268" width="11.42578125" style="1076" bestFit="1" customWidth="1"/>
    <col min="11269" max="11269" width="11.140625" style="1076" customWidth="1"/>
    <col min="11270" max="11270" width="10.85546875" style="1076" customWidth="1"/>
    <col min="11271" max="11271" width="9.140625" style="1076"/>
    <col min="11272" max="11272" width="11.140625" style="1076" customWidth="1"/>
    <col min="11273" max="11273" width="12.140625" style="1076" customWidth="1"/>
    <col min="11274" max="11274" width="9.140625" style="1076"/>
    <col min="11275" max="11275" width="11" style="1076" customWidth="1"/>
    <col min="11276" max="11276" width="11.140625" style="1076" customWidth="1"/>
    <col min="11277" max="11277" width="9.140625" style="1076"/>
    <col min="11278" max="11278" width="11.42578125" style="1076" customWidth="1"/>
    <col min="11279" max="11279" width="10.5703125" style="1076" customWidth="1"/>
    <col min="11280" max="11521" width="9.140625" style="1076"/>
    <col min="11522" max="11522" width="13.5703125" style="1076" customWidth="1"/>
    <col min="11523" max="11523" width="66.85546875" style="1076" customWidth="1"/>
    <col min="11524" max="11524" width="11.42578125" style="1076" bestFit="1" customWidth="1"/>
    <col min="11525" max="11525" width="11.140625" style="1076" customWidth="1"/>
    <col min="11526" max="11526" width="10.85546875" style="1076" customWidth="1"/>
    <col min="11527" max="11527" width="9.140625" style="1076"/>
    <col min="11528" max="11528" width="11.140625" style="1076" customWidth="1"/>
    <col min="11529" max="11529" width="12.140625" style="1076" customWidth="1"/>
    <col min="11530" max="11530" width="9.140625" style="1076"/>
    <col min="11531" max="11531" width="11" style="1076" customWidth="1"/>
    <col min="11532" max="11532" width="11.140625" style="1076" customWidth="1"/>
    <col min="11533" max="11533" width="9.140625" style="1076"/>
    <col min="11534" max="11534" width="11.42578125" style="1076" customWidth="1"/>
    <col min="11535" max="11535" width="10.5703125" style="1076" customWidth="1"/>
    <col min="11536" max="11777" width="9.140625" style="1076"/>
    <col min="11778" max="11778" width="13.5703125" style="1076" customWidth="1"/>
    <col min="11779" max="11779" width="66.85546875" style="1076" customWidth="1"/>
    <col min="11780" max="11780" width="11.42578125" style="1076" bestFit="1" customWidth="1"/>
    <col min="11781" max="11781" width="11.140625" style="1076" customWidth="1"/>
    <col min="11782" max="11782" width="10.85546875" style="1076" customWidth="1"/>
    <col min="11783" max="11783" width="9.140625" style="1076"/>
    <col min="11784" max="11784" width="11.140625" style="1076" customWidth="1"/>
    <col min="11785" max="11785" width="12.140625" style="1076" customWidth="1"/>
    <col min="11786" max="11786" width="9.140625" style="1076"/>
    <col min="11787" max="11787" width="11" style="1076" customWidth="1"/>
    <col min="11788" max="11788" width="11.140625" style="1076" customWidth="1"/>
    <col min="11789" max="11789" width="9.140625" style="1076"/>
    <col min="11790" max="11790" width="11.42578125" style="1076" customWidth="1"/>
    <col min="11791" max="11791" width="10.5703125" style="1076" customWidth="1"/>
    <col min="11792" max="12033" width="9.140625" style="1076"/>
    <col min="12034" max="12034" width="13.5703125" style="1076" customWidth="1"/>
    <col min="12035" max="12035" width="66.85546875" style="1076" customWidth="1"/>
    <col min="12036" max="12036" width="11.42578125" style="1076" bestFit="1" customWidth="1"/>
    <col min="12037" max="12037" width="11.140625" style="1076" customWidth="1"/>
    <col min="12038" max="12038" width="10.85546875" style="1076" customWidth="1"/>
    <col min="12039" max="12039" width="9.140625" style="1076"/>
    <col min="12040" max="12040" width="11.140625" style="1076" customWidth="1"/>
    <col min="12041" max="12041" width="12.140625" style="1076" customWidth="1"/>
    <col min="12042" max="12042" width="9.140625" style="1076"/>
    <col min="12043" max="12043" width="11" style="1076" customWidth="1"/>
    <col min="12044" max="12044" width="11.140625" style="1076" customWidth="1"/>
    <col min="12045" max="12045" width="9.140625" style="1076"/>
    <col min="12046" max="12046" width="11.42578125" style="1076" customWidth="1"/>
    <col min="12047" max="12047" width="10.5703125" style="1076" customWidth="1"/>
    <col min="12048" max="12289" width="9.140625" style="1076"/>
    <col min="12290" max="12290" width="13.5703125" style="1076" customWidth="1"/>
    <col min="12291" max="12291" width="66.85546875" style="1076" customWidth="1"/>
    <col min="12292" max="12292" width="11.42578125" style="1076" bestFit="1" customWidth="1"/>
    <col min="12293" max="12293" width="11.140625" style="1076" customWidth="1"/>
    <col min="12294" max="12294" width="10.85546875" style="1076" customWidth="1"/>
    <col min="12295" max="12295" width="9.140625" style="1076"/>
    <col min="12296" max="12296" width="11.140625" style="1076" customWidth="1"/>
    <col min="12297" max="12297" width="12.140625" style="1076" customWidth="1"/>
    <col min="12298" max="12298" width="9.140625" style="1076"/>
    <col min="12299" max="12299" width="11" style="1076" customWidth="1"/>
    <col min="12300" max="12300" width="11.140625" style="1076" customWidth="1"/>
    <col min="12301" max="12301" width="9.140625" style="1076"/>
    <col min="12302" max="12302" width="11.42578125" style="1076" customWidth="1"/>
    <col min="12303" max="12303" width="10.5703125" style="1076" customWidth="1"/>
    <col min="12304" max="12545" width="9.140625" style="1076"/>
    <col min="12546" max="12546" width="13.5703125" style="1076" customWidth="1"/>
    <col min="12547" max="12547" width="66.85546875" style="1076" customWidth="1"/>
    <col min="12548" max="12548" width="11.42578125" style="1076" bestFit="1" customWidth="1"/>
    <col min="12549" max="12549" width="11.140625" style="1076" customWidth="1"/>
    <col min="12550" max="12550" width="10.85546875" style="1076" customWidth="1"/>
    <col min="12551" max="12551" width="9.140625" style="1076"/>
    <col min="12552" max="12552" width="11.140625" style="1076" customWidth="1"/>
    <col min="12553" max="12553" width="12.140625" style="1076" customWidth="1"/>
    <col min="12554" max="12554" width="9.140625" style="1076"/>
    <col min="12555" max="12555" width="11" style="1076" customWidth="1"/>
    <col min="12556" max="12556" width="11.140625" style="1076" customWidth="1"/>
    <col min="12557" max="12557" width="9.140625" style="1076"/>
    <col min="12558" max="12558" width="11.42578125" style="1076" customWidth="1"/>
    <col min="12559" max="12559" width="10.5703125" style="1076" customWidth="1"/>
    <col min="12560" max="12801" width="9.140625" style="1076"/>
    <col min="12802" max="12802" width="13.5703125" style="1076" customWidth="1"/>
    <col min="12803" max="12803" width="66.85546875" style="1076" customWidth="1"/>
    <col min="12804" max="12804" width="11.42578125" style="1076" bestFit="1" customWidth="1"/>
    <col min="12805" max="12805" width="11.140625" style="1076" customWidth="1"/>
    <col min="12806" max="12806" width="10.85546875" style="1076" customWidth="1"/>
    <col min="12807" max="12807" width="9.140625" style="1076"/>
    <col min="12808" max="12808" width="11.140625" style="1076" customWidth="1"/>
    <col min="12809" max="12809" width="12.140625" style="1076" customWidth="1"/>
    <col min="12810" max="12810" width="9.140625" style="1076"/>
    <col min="12811" max="12811" width="11" style="1076" customWidth="1"/>
    <col min="12812" max="12812" width="11.140625" style="1076" customWidth="1"/>
    <col min="12813" max="12813" width="9.140625" style="1076"/>
    <col min="12814" max="12814" width="11.42578125" style="1076" customWidth="1"/>
    <col min="12815" max="12815" width="10.5703125" style="1076" customWidth="1"/>
    <col min="12816" max="13057" width="9.140625" style="1076"/>
    <col min="13058" max="13058" width="13.5703125" style="1076" customWidth="1"/>
    <col min="13059" max="13059" width="66.85546875" style="1076" customWidth="1"/>
    <col min="13060" max="13060" width="11.42578125" style="1076" bestFit="1" customWidth="1"/>
    <col min="13061" max="13061" width="11.140625" style="1076" customWidth="1"/>
    <col min="13062" max="13062" width="10.85546875" style="1076" customWidth="1"/>
    <col min="13063" max="13063" width="9.140625" style="1076"/>
    <col min="13064" max="13064" width="11.140625" style="1076" customWidth="1"/>
    <col min="13065" max="13065" width="12.140625" style="1076" customWidth="1"/>
    <col min="13066" max="13066" width="9.140625" style="1076"/>
    <col min="13067" max="13067" width="11" style="1076" customWidth="1"/>
    <col min="13068" max="13068" width="11.140625" style="1076" customWidth="1"/>
    <col min="13069" max="13069" width="9.140625" style="1076"/>
    <col min="13070" max="13070" width="11.42578125" style="1076" customWidth="1"/>
    <col min="13071" max="13071" width="10.5703125" style="1076" customWidth="1"/>
    <col min="13072" max="13313" width="9.140625" style="1076"/>
    <col min="13314" max="13314" width="13.5703125" style="1076" customWidth="1"/>
    <col min="13315" max="13315" width="66.85546875" style="1076" customWidth="1"/>
    <col min="13316" max="13316" width="11.42578125" style="1076" bestFit="1" customWidth="1"/>
    <col min="13317" max="13317" width="11.140625" style="1076" customWidth="1"/>
    <col min="13318" max="13318" width="10.85546875" style="1076" customWidth="1"/>
    <col min="13319" max="13319" width="9.140625" style="1076"/>
    <col min="13320" max="13320" width="11.140625" style="1076" customWidth="1"/>
    <col min="13321" max="13321" width="12.140625" style="1076" customWidth="1"/>
    <col min="13322" max="13322" width="9.140625" style="1076"/>
    <col min="13323" max="13323" width="11" style="1076" customWidth="1"/>
    <col min="13324" max="13324" width="11.140625" style="1076" customWidth="1"/>
    <col min="13325" max="13325" width="9.140625" style="1076"/>
    <col min="13326" max="13326" width="11.42578125" style="1076" customWidth="1"/>
    <col min="13327" max="13327" width="10.5703125" style="1076" customWidth="1"/>
    <col min="13328" max="13569" width="9.140625" style="1076"/>
    <col min="13570" max="13570" width="13.5703125" style="1076" customWidth="1"/>
    <col min="13571" max="13571" width="66.85546875" style="1076" customWidth="1"/>
    <col min="13572" max="13572" width="11.42578125" style="1076" bestFit="1" customWidth="1"/>
    <col min="13573" max="13573" width="11.140625" style="1076" customWidth="1"/>
    <col min="13574" max="13574" width="10.85546875" style="1076" customWidth="1"/>
    <col min="13575" max="13575" width="9.140625" style="1076"/>
    <col min="13576" max="13576" width="11.140625" style="1076" customWidth="1"/>
    <col min="13577" max="13577" width="12.140625" style="1076" customWidth="1"/>
    <col min="13578" max="13578" width="9.140625" style="1076"/>
    <col min="13579" max="13579" width="11" style="1076" customWidth="1"/>
    <col min="13580" max="13580" width="11.140625" style="1076" customWidth="1"/>
    <col min="13581" max="13581" width="9.140625" style="1076"/>
    <col min="13582" max="13582" width="11.42578125" style="1076" customWidth="1"/>
    <col min="13583" max="13583" width="10.5703125" style="1076" customWidth="1"/>
    <col min="13584" max="13825" width="9.140625" style="1076"/>
    <col min="13826" max="13826" width="13.5703125" style="1076" customWidth="1"/>
    <col min="13827" max="13827" width="66.85546875" style="1076" customWidth="1"/>
    <col min="13828" max="13828" width="11.42578125" style="1076" bestFit="1" customWidth="1"/>
    <col min="13829" max="13829" width="11.140625" style="1076" customWidth="1"/>
    <col min="13830" max="13830" width="10.85546875" style="1076" customWidth="1"/>
    <col min="13831" max="13831" width="9.140625" style="1076"/>
    <col min="13832" max="13832" width="11.140625" style="1076" customWidth="1"/>
    <col min="13833" max="13833" width="12.140625" style="1076" customWidth="1"/>
    <col min="13834" max="13834" width="9.140625" style="1076"/>
    <col min="13835" max="13835" width="11" style="1076" customWidth="1"/>
    <col min="13836" max="13836" width="11.140625" style="1076" customWidth="1"/>
    <col min="13837" max="13837" width="9.140625" style="1076"/>
    <col min="13838" max="13838" width="11.42578125" style="1076" customWidth="1"/>
    <col min="13839" max="13839" width="10.5703125" style="1076" customWidth="1"/>
    <col min="13840" max="14081" width="9.140625" style="1076"/>
    <col min="14082" max="14082" width="13.5703125" style="1076" customWidth="1"/>
    <col min="14083" max="14083" width="66.85546875" style="1076" customWidth="1"/>
    <col min="14084" max="14084" width="11.42578125" style="1076" bestFit="1" customWidth="1"/>
    <col min="14085" max="14085" width="11.140625" style="1076" customWidth="1"/>
    <col min="14086" max="14086" width="10.85546875" style="1076" customWidth="1"/>
    <col min="14087" max="14087" width="9.140625" style="1076"/>
    <col min="14088" max="14088" width="11.140625" style="1076" customWidth="1"/>
    <col min="14089" max="14089" width="12.140625" style="1076" customWidth="1"/>
    <col min="14090" max="14090" width="9.140625" style="1076"/>
    <col min="14091" max="14091" width="11" style="1076" customWidth="1"/>
    <col min="14092" max="14092" width="11.140625" style="1076" customWidth="1"/>
    <col min="14093" max="14093" width="9.140625" style="1076"/>
    <col min="14094" max="14094" width="11.42578125" style="1076" customWidth="1"/>
    <col min="14095" max="14095" width="10.5703125" style="1076" customWidth="1"/>
    <col min="14096" max="14337" width="9.140625" style="1076"/>
    <col min="14338" max="14338" width="13.5703125" style="1076" customWidth="1"/>
    <col min="14339" max="14339" width="66.85546875" style="1076" customWidth="1"/>
    <col min="14340" max="14340" width="11.42578125" style="1076" bestFit="1" customWidth="1"/>
    <col min="14341" max="14341" width="11.140625" style="1076" customWidth="1"/>
    <col min="14342" max="14342" width="10.85546875" style="1076" customWidth="1"/>
    <col min="14343" max="14343" width="9.140625" style="1076"/>
    <col min="14344" max="14344" width="11.140625" style="1076" customWidth="1"/>
    <col min="14345" max="14345" width="12.140625" style="1076" customWidth="1"/>
    <col min="14346" max="14346" width="9.140625" style="1076"/>
    <col min="14347" max="14347" width="11" style="1076" customWidth="1"/>
    <col min="14348" max="14348" width="11.140625" style="1076" customWidth="1"/>
    <col min="14349" max="14349" width="9.140625" style="1076"/>
    <col min="14350" max="14350" width="11.42578125" style="1076" customWidth="1"/>
    <col min="14351" max="14351" width="10.5703125" style="1076" customWidth="1"/>
    <col min="14352" max="14593" width="9.140625" style="1076"/>
    <col min="14594" max="14594" width="13.5703125" style="1076" customWidth="1"/>
    <col min="14595" max="14595" width="66.85546875" style="1076" customWidth="1"/>
    <col min="14596" max="14596" width="11.42578125" style="1076" bestFit="1" customWidth="1"/>
    <col min="14597" max="14597" width="11.140625" style="1076" customWidth="1"/>
    <col min="14598" max="14598" width="10.85546875" style="1076" customWidth="1"/>
    <col min="14599" max="14599" width="9.140625" style="1076"/>
    <col min="14600" max="14600" width="11.140625" style="1076" customWidth="1"/>
    <col min="14601" max="14601" width="12.140625" style="1076" customWidth="1"/>
    <col min="14602" max="14602" width="9.140625" style="1076"/>
    <col min="14603" max="14603" width="11" style="1076" customWidth="1"/>
    <col min="14604" max="14604" width="11.140625" style="1076" customWidth="1"/>
    <col min="14605" max="14605" width="9.140625" style="1076"/>
    <col min="14606" max="14606" width="11.42578125" style="1076" customWidth="1"/>
    <col min="14607" max="14607" width="10.5703125" style="1076" customWidth="1"/>
    <col min="14608" max="14849" width="9.140625" style="1076"/>
    <col min="14850" max="14850" width="13.5703125" style="1076" customWidth="1"/>
    <col min="14851" max="14851" width="66.85546875" style="1076" customWidth="1"/>
    <col min="14852" max="14852" width="11.42578125" style="1076" bestFit="1" customWidth="1"/>
    <col min="14853" max="14853" width="11.140625" style="1076" customWidth="1"/>
    <col min="14854" max="14854" width="10.85546875" style="1076" customWidth="1"/>
    <col min="14855" max="14855" width="9.140625" style="1076"/>
    <col min="14856" max="14856" width="11.140625" style="1076" customWidth="1"/>
    <col min="14857" max="14857" width="12.140625" style="1076" customWidth="1"/>
    <col min="14858" max="14858" width="9.140625" style="1076"/>
    <col min="14859" max="14859" width="11" style="1076" customWidth="1"/>
    <col min="14860" max="14860" width="11.140625" style="1076" customWidth="1"/>
    <col min="14861" max="14861" width="9.140625" style="1076"/>
    <col min="14862" max="14862" width="11.42578125" style="1076" customWidth="1"/>
    <col min="14863" max="14863" width="10.5703125" style="1076" customWidth="1"/>
    <col min="14864" max="15105" width="9.140625" style="1076"/>
    <col min="15106" max="15106" width="13.5703125" style="1076" customWidth="1"/>
    <col min="15107" max="15107" width="66.85546875" style="1076" customWidth="1"/>
    <col min="15108" max="15108" width="11.42578125" style="1076" bestFit="1" customWidth="1"/>
    <col min="15109" max="15109" width="11.140625" style="1076" customWidth="1"/>
    <col min="15110" max="15110" width="10.85546875" style="1076" customWidth="1"/>
    <col min="15111" max="15111" width="9.140625" style="1076"/>
    <col min="15112" max="15112" width="11.140625" style="1076" customWidth="1"/>
    <col min="15113" max="15113" width="12.140625" style="1076" customWidth="1"/>
    <col min="15114" max="15114" width="9.140625" style="1076"/>
    <col min="15115" max="15115" width="11" style="1076" customWidth="1"/>
    <col min="15116" max="15116" width="11.140625" style="1076" customWidth="1"/>
    <col min="15117" max="15117" width="9.140625" style="1076"/>
    <col min="15118" max="15118" width="11.42578125" style="1076" customWidth="1"/>
    <col min="15119" max="15119" width="10.5703125" style="1076" customWidth="1"/>
    <col min="15120" max="15361" width="9.140625" style="1076"/>
    <col min="15362" max="15362" width="13.5703125" style="1076" customWidth="1"/>
    <col min="15363" max="15363" width="66.85546875" style="1076" customWidth="1"/>
    <col min="15364" max="15364" width="11.42578125" style="1076" bestFit="1" customWidth="1"/>
    <col min="15365" max="15365" width="11.140625" style="1076" customWidth="1"/>
    <col min="15366" max="15366" width="10.85546875" style="1076" customWidth="1"/>
    <col min="15367" max="15367" width="9.140625" style="1076"/>
    <col min="15368" max="15368" width="11.140625" style="1076" customWidth="1"/>
    <col min="15369" max="15369" width="12.140625" style="1076" customWidth="1"/>
    <col min="15370" max="15370" width="9.140625" style="1076"/>
    <col min="15371" max="15371" width="11" style="1076" customWidth="1"/>
    <col min="15372" max="15372" width="11.140625" style="1076" customWidth="1"/>
    <col min="15373" max="15373" width="9.140625" style="1076"/>
    <col min="15374" max="15374" width="11.42578125" style="1076" customWidth="1"/>
    <col min="15375" max="15375" width="10.5703125" style="1076" customWidth="1"/>
    <col min="15376" max="15617" width="9.140625" style="1076"/>
    <col min="15618" max="15618" width="13.5703125" style="1076" customWidth="1"/>
    <col min="15619" max="15619" width="66.85546875" style="1076" customWidth="1"/>
    <col min="15620" max="15620" width="11.42578125" style="1076" bestFit="1" customWidth="1"/>
    <col min="15621" max="15621" width="11.140625" style="1076" customWidth="1"/>
    <col min="15622" max="15622" width="10.85546875" style="1076" customWidth="1"/>
    <col min="15623" max="15623" width="9.140625" style="1076"/>
    <col min="15624" max="15624" width="11.140625" style="1076" customWidth="1"/>
    <col min="15625" max="15625" width="12.140625" style="1076" customWidth="1"/>
    <col min="15626" max="15626" width="9.140625" style="1076"/>
    <col min="15627" max="15627" width="11" style="1076" customWidth="1"/>
    <col min="15628" max="15628" width="11.140625" style="1076" customWidth="1"/>
    <col min="15629" max="15629" width="9.140625" style="1076"/>
    <col min="15630" max="15630" width="11.42578125" style="1076" customWidth="1"/>
    <col min="15631" max="15631" width="10.5703125" style="1076" customWidth="1"/>
    <col min="15632" max="15873" width="9.140625" style="1076"/>
    <col min="15874" max="15874" width="13.5703125" style="1076" customWidth="1"/>
    <col min="15875" max="15875" width="66.85546875" style="1076" customWidth="1"/>
    <col min="15876" max="15876" width="11.42578125" style="1076" bestFit="1" customWidth="1"/>
    <col min="15877" max="15877" width="11.140625" style="1076" customWidth="1"/>
    <col min="15878" max="15878" width="10.85546875" style="1076" customWidth="1"/>
    <col min="15879" max="15879" width="9.140625" style="1076"/>
    <col min="15880" max="15880" width="11.140625" style="1076" customWidth="1"/>
    <col min="15881" max="15881" width="12.140625" style="1076" customWidth="1"/>
    <col min="15882" max="15882" width="9.140625" style="1076"/>
    <col min="15883" max="15883" width="11" style="1076" customWidth="1"/>
    <col min="15884" max="15884" width="11.140625" style="1076" customWidth="1"/>
    <col min="15885" max="15885" width="9.140625" style="1076"/>
    <col min="15886" max="15886" width="11.42578125" style="1076" customWidth="1"/>
    <col min="15887" max="15887" width="10.5703125" style="1076" customWidth="1"/>
    <col min="15888" max="16129" width="9.140625" style="1076"/>
    <col min="16130" max="16130" width="13.5703125" style="1076" customWidth="1"/>
    <col min="16131" max="16131" width="66.85546875" style="1076" customWidth="1"/>
    <col min="16132" max="16132" width="11.42578125" style="1076" bestFit="1" customWidth="1"/>
    <col min="16133" max="16133" width="11.140625" style="1076" customWidth="1"/>
    <col min="16134" max="16134" width="10.85546875" style="1076" customWidth="1"/>
    <col min="16135" max="16135" width="9.140625" style="1076"/>
    <col min="16136" max="16136" width="11.140625" style="1076" customWidth="1"/>
    <col min="16137" max="16137" width="12.140625" style="1076" customWidth="1"/>
    <col min="16138" max="16138" width="9.140625" style="1076"/>
    <col min="16139" max="16139" width="11" style="1076" customWidth="1"/>
    <col min="16140" max="16140" width="11.140625" style="1076" customWidth="1"/>
    <col min="16141" max="16141" width="9.140625" style="1076"/>
    <col min="16142" max="16142" width="11.42578125" style="1076" customWidth="1"/>
    <col min="16143" max="16143" width="10.5703125" style="1076" customWidth="1"/>
    <col min="16144" max="16384" width="9.140625" style="1076"/>
  </cols>
  <sheetData>
    <row r="1" spans="1:15" s="1073" customFormat="1" ht="18.75" customHeight="1">
      <c r="A1" s="402"/>
      <c r="B1" s="5731" t="str">
        <f>[2]БакалавриатДО!B1</f>
        <v>Гуманитарно-педагогическая академия (филиал) ФГАОУ ВО «КФУ им. В. И. Вернадского» в г. Ялте</v>
      </c>
      <c r="C1" s="5731"/>
      <c r="D1" s="5731"/>
      <c r="E1" s="5731"/>
      <c r="F1" s="5731"/>
      <c r="G1" s="5731"/>
      <c r="H1" s="5731"/>
      <c r="I1" s="5731"/>
      <c r="J1" s="5731"/>
      <c r="K1" s="5731"/>
      <c r="L1" s="5731"/>
      <c r="M1" s="5731"/>
      <c r="N1" s="5731"/>
      <c r="O1" s="5731"/>
    </row>
    <row r="2" spans="1:15" s="1073" customFormat="1" ht="12" customHeight="1">
      <c r="A2" s="5962"/>
      <c r="B2" s="5962"/>
      <c r="C2" s="5962"/>
      <c r="D2" s="5962"/>
      <c r="E2" s="5962"/>
      <c r="F2" s="5962"/>
      <c r="G2" s="5962"/>
      <c r="H2" s="5962"/>
      <c r="I2" s="5962"/>
      <c r="J2" s="5962"/>
      <c r="K2" s="5962"/>
      <c r="L2" s="5962"/>
      <c r="M2" s="5962"/>
      <c r="N2" s="5962"/>
      <c r="O2" s="5962"/>
    </row>
    <row r="3" spans="1:15" s="1073" customFormat="1" ht="18.75" customHeight="1">
      <c r="A3" s="402"/>
      <c r="B3" s="5963" t="s">
        <v>163</v>
      </c>
      <c r="C3" s="5963"/>
      <c r="D3" s="5963"/>
      <c r="E3" s="5963"/>
      <c r="F3" s="5964">
        <v>44531</v>
      </c>
      <c r="G3" s="5965"/>
      <c r="H3" s="5966" t="s">
        <v>164</v>
      </c>
      <c r="I3" s="5966"/>
      <c r="J3" s="5966"/>
      <c r="K3" s="5966"/>
      <c r="L3" s="5966"/>
      <c r="M3" s="5966"/>
      <c r="N3" s="5966"/>
      <c r="O3" s="5966"/>
    </row>
    <row r="4" spans="1:15" s="1073" customFormat="1" ht="18.75">
      <c r="B4" s="836"/>
      <c r="C4" s="836"/>
      <c r="F4" s="1074"/>
      <c r="I4" s="1074"/>
      <c r="L4" s="1074"/>
      <c r="O4" s="1074"/>
    </row>
    <row r="5" spans="1:15" s="1073" customFormat="1" ht="18.75" customHeight="1">
      <c r="A5" s="384"/>
      <c r="B5" s="5946" t="s">
        <v>1</v>
      </c>
      <c r="C5" s="5947"/>
      <c r="D5" s="5784" t="s">
        <v>2</v>
      </c>
      <c r="E5" s="5790"/>
      <c r="F5" s="5790"/>
      <c r="G5" s="5904" t="s">
        <v>3</v>
      </c>
      <c r="H5" s="5904"/>
      <c r="I5" s="5904"/>
      <c r="J5" s="5943">
        <v>3</v>
      </c>
      <c r="K5" s="5943"/>
      <c r="L5" s="5943"/>
      <c r="M5" s="5944" t="s">
        <v>38</v>
      </c>
      <c r="N5" s="5944"/>
      <c r="O5" s="5945"/>
    </row>
    <row r="6" spans="1:15" s="1073" customFormat="1" ht="18.75" customHeight="1">
      <c r="A6" s="384"/>
      <c r="B6" s="5948"/>
      <c r="C6" s="5810"/>
      <c r="D6" s="5786"/>
      <c r="E6" s="5791"/>
      <c r="F6" s="5791"/>
      <c r="G6" s="5789"/>
      <c r="H6" s="5789"/>
      <c r="I6" s="5789"/>
      <c r="J6" s="5787"/>
      <c r="K6" s="5787"/>
      <c r="L6" s="5787"/>
      <c r="M6" s="5803"/>
      <c r="N6" s="5803"/>
      <c r="O6" s="5804"/>
    </row>
    <row r="7" spans="1:15" s="1073" customFormat="1" ht="61.5" customHeight="1">
      <c r="A7" s="384"/>
      <c r="B7" s="5948"/>
      <c r="C7" s="5810"/>
      <c r="D7" s="1001" t="s">
        <v>7</v>
      </c>
      <c r="E7" s="1002" t="s">
        <v>8</v>
      </c>
      <c r="F7" s="1003" t="s">
        <v>9</v>
      </c>
      <c r="G7" s="1004" t="s">
        <v>7</v>
      </c>
      <c r="H7" s="1002" t="s">
        <v>8</v>
      </c>
      <c r="I7" s="1003" t="s">
        <v>9</v>
      </c>
      <c r="J7" s="1093" t="s">
        <v>7</v>
      </c>
      <c r="K7" s="1094" t="s">
        <v>8</v>
      </c>
      <c r="L7" s="1003" t="s">
        <v>9</v>
      </c>
      <c r="M7" s="1004" t="s">
        <v>7</v>
      </c>
      <c r="N7" s="1002" t="s">
        <v>8</v>
      </c>
      <c r="O7" s="1003" t="s">
        <v>9</v>
      </c>
    </row>
    <row r="8" spans="1:15" s="1073" customFormat="1" ht="18.95" customHeight="1">
      <c r="A8" s="384"/>
      <c r="B8" s="5792" t="s">
        <v>10</v>
      </c>
      <c r="C8" s="5793"/>
      <c r="D8" s="1058">
        <f t="shared" ref="D8:O8" si="0">SUM(D9:D19)</f>
        <v>20</v>
      </c>
      <c r="E8" s="1058">
        <f t="shared" si="0"/>
        <v>0</v>
      </c>
      <c r="F8" s="1059">
        <f t="shared" si="0"/>
        <v>20</v>
      </c>
      <c r="G8" s="1075">
        <f t="shared" si="0"/>
        <v>18</v>
      </c>
      <c r="H8" s="1058">
        <f t="shared" si="0"/>
        <v>2</v>
      </c>
      <c r="I8" s="1059">
        <f t="shared" si="0"/>
        <v>20</v>
      </c>
      <c r="J8" s="1075">
        <f t="shared" si="0"/>
        <v>33</v>
      </c>
      <c r="K8" s="1058">
        <f t="shared" si="0"/>
        <v>30</v>
      </c>
      <c r="L8" s="1059">
        <f t="shared" si="0"/>
        <v>63</v>
      </c>
      <c r="M8" s="1075">
        <f t="shared" si="0"/>
        <v>71</v>
      </c>
      <c r="N8" s="1058">
        <f t="shared" si="0"/>
        <v>32</v>
      </c>
      <c r="O8" s="1059">
        <f t="shared" si="0"/>
        <v>103</v>
      </c>
    </row>
    <row r="9" spans="1:15" s="1073" customFormat="1" ht="20.25" customHeight="1">
      <c r="A9" s="384"/>
      <c r="B9" s="989" t="s">
        <v>167</v>
      </c>
      <c r="C9" s="1016" t="s">
        <v>118</v>
      </c>
      <c r="D9" s="1017">
        <v>0</v>
      </c>
      <c r="E9" s="992">
        <v>0</v>
      </c>
      <c r="F9" s="993">
        <v>0</v>
      </c>
      <c r="G9" s="994">
        <v>0</v>
      </c>
      <c r="H9" s="992">
        <v>0</v>
      </c>
      <c r="I9" s="993">
        <v>0</v>
      </c>
      <c r="J9" s="994">
        <v>1</v>
      </c>
      <c r="K9" s="992">
        <v>3</v>
      </c>
      <c r="L9" s="993">
        <v>4</v>
      </c>
      <c r="M9" s="994">
        <v>1</v>
      </c>
      <c r="N9" s="992">
        <v>3</v>
      </c>
      <c r="O9" s="993">
        <v>4</v>
      </c>
    </row>
    <row r="10" spans="1:15" s="1073" customFormat="1" ht="20.25" customHeight="1">
      <c r="A10" s="384"/>
      <c r="B10" s="1060" t="s">
        <v>172</v>
      </c>
      <c r="C10" s="1061" t="s">
        <v>173</v>
      </c>
      <c r="D10" s="1062">
        <v>0</v>
      </c>
      <c r="E10" s="1063">
        <v>0</v>
      </c>
      <c r="F10" s="1064">
        <v>0</v>
      </c>
      <c r="G10" s="1065">
        <v>0</v>
      </c>
      <c r="H10" s="1063">
        <v>0</v>
      </c>
      <c r="I10" s="1064">
        <v>0</v>
      </c>
      <c r="J10" s="1065">
        <v>5</v>
      </c>
      <c r="K10" s="1063">
        <v>3</v>
      </c>
      <c r="L10" s="1064">
        <v>8</v>
      </c>
      <c r="M10" s="1065">
        <v>5</v>
      </c>
      <c r="N10" s="1063">
        <v>3</v>
      </c>
      <c r="O10" s="1064">
        <v>8</v>
      </c>
    </row>
    <row r="11" spans="1:15" s="1073" customFormat="1" ht="20.25" customHeight="1">
      <c r="A11" s="384"/>
      <c r="B11" s="1060" t="s">
        <v>168</v>
      </c>
      <c r="C11" s="1061" t="s">
        <v>122</v>
      </c>
      <c r="D11" s="1062">
        <v>0</v>
      </c>
      <c r="E11" s="1063">
        <v>0</v>
      </c>
      <c r="F11" s="1064">
        <v>0</v>
      </c>
      <c r="G11" s="1065">
        <v>18</v>
      </c>
      <c r="H11" s="1063">
        <v>1</v>
      </c>
      <c r="I11" s="1064">
        <v>19</v>
      </c>
      <c r="J11" s="1065">
        <v>14</v>
      </c>
      <c r="K11" s="1063">
        <v>1</v>
      </c>
      <c r="L11" s="1064">
        <v>15</v>
      </c>
      <c r="M11" s="1065">
        <v>32</v>
      </c>
      <c r="N11" s="1063">
        <v>2</v>
      </c>
      <c r="O11" s="1064">
        <v>34</v>
      </c>
    </row>
    <row r="12" spans="1:15" s="1073" customFormat="1" ht="20.25" customHeight="1">
      <c r="A12" s="384"/>
      <c r="B12" s="1060" t="s">
        <v>169</v>
      </c>
      <c r="C12" s="1061" t="s">
        <v>124</v>
      </c>
      <c r="D12" s="1062">
        <v>20</v>
      </c>
      <c r="E12" s="1063">
        <v>0</v>
      </c>
      <c r="F12" s="1064">
        <v>20</v>
      </c>
      <c r="G12" s="1065">
        <v>0</v>
      </c>
      <c r="H12" s="1063">
        <v>0</v>
      </c>
      <c r="I12" s="1064">
        <v>0</v>
      </c>
      <c r="J12" s="1065">
        <v>7</v>
      </c>
      <c r="K12" s="1063">
        <v>4</v>
      </c>
      <c r="L12" s="1064">
        <v>11</v>
      </c>
      <c r="M12" s="1065">
        <v>27</v>
      </c>
      <c r="N12" s="1063">
        <v>4</v>
      </c>
      <c r="O12" s="1064">
        <v>31</v>
      </c>
    </row>
    <row r="13" spans="1:15" s="1073" customFormat="1" ht="20.25" customHeight="1">
      <c r="A13" s="384"/>
      <c r="B13" s="1060" t="s">
        <v>170</v>
      </c>
      <c r="C13" s="1061" t="s">
        <v>128</v>
      </c>
      <c r="D13" s="1062">
        <v>0</v>
      </c>
      <c r="E13" s="1063">
        <v>0</v>
      </c>
      <c r="F13" s="1064">
        <v>0</v>
      </c>
      <c r="G13" s="1065">
        <v>0</v>
      </c>
      <c r="H13" s="1063">
        <v>1</v>
      </c>
      <c r="I13" s="1064">
        <v>1</v>
      </c>
      <c r="J13" s="1065">
        <v>1</v>
      </c>
      <c r="K13" s="1063">
        <v>4</v>
      </c>
      <c r="L13" s="1064">
        <v>5</v>
      </c>
      <c r="M13" s="1065">
        <v>1</v>
      </c>
      <c r="N13" s="1063">
        <v>5</v>
      </c>
      <c r="O13" s="1064">
        <v>6</v>
      </c>
    </row>
    <row r="14" spans="1:15" s="1073" customFormat="1" ht="20.25" customHeight="1">
      <c r="A14" s="384"/>
      <c r="B14" s="1060" t="s">
        <v>174</v>
      </c>
      <c r="C14" s="1061" t="s">
        <v>130</v>
      </c>
      <c r="D14" s="1062">
        <v>0</v>
      </c>
      <c r="E14" s="1063">
        <v>0</v>
      </c>
      <c r="F14" s="1064">
        <v>0</v>
      </c>
      <c r="G14" s="1065">
        <v>0</v>
      </c>
      <c r="H14" s="1063">
        <v>0</v>
      </c>
      <c r="I14" s="1064">
        <v>0</v>
      </c>
      <c r="J14" s="1065">
        <v>5</v>
      </c>
      <c r="K14" s="1063">
        <v>0</v>
      </c>
      <c r="L14" s="1064">
        <v>5</v>
      </c>
      <c r="M14" s="1065">
        <v>5</v>
      </c>
      <c r="N14" s="1063">
        <v>0</v>
      </c>
      <c r="O14" s="1064">
        <v>5</v>
      </c>
    </row>
    <row r="15" spans="1:15" s="1073" customFormat="1" ht="20.25" customHeight="1">
      <c r="A15" s="384"/>
      <c r="B15" s="1060" t="s">
        <v>175</v>
      </c>
      <c r="C15" s="1061" t="s">
        <v>140</v>
      </c>
      <c r="D15" s="1062">
        <v>0</v>
      </c>
      <c r="E15" s="1063">
        <v>0</v>
      </c>
      <c r="F15" s="1064">
        <v>0</v>
      </c>
      <c r="G15" s="1065">
        <v>0</v>
      </c>
      <c r="H15" s="1063">
        <v>0</v>
      </c>
      <c r="I15" s="1064">
        <v>0</v>
      </c>
      <c r="J15" s="1065">
        <v>0</v>
      </c>
      <c r="K15" s="1063">
        <v>9</v>
      </c>
      <c r="L15" s="1064">
        <v>9</v>
      </c>
      <c r="M15" s="1065">
        <v>0</v>
      </c>
      <c r="N15" s="1063">
        <v>9</v>
      </c>
      <c r="O15" s="1064">
        <v>9</v>
      </c>
    </row>
    <row r="16" spans="1:15" ht="18.75">
      <c r="A16" s="388"/>
      <c r="B16" s="1060" t="s">
        <v>176</v>
      </c>
      <c r="C16" s="1061" t="s">
        <v>142</v>
      </c>
      <c r="D16" s="1062">
        <v>0</v>
      </c>
      <c r="E16" s="1063">
        <v>0</v>
      </c>
      <c r="F16" s="1064">
        <v>0</v>
      </c>
      <c r="G16" s="1065">
        <v>0</v>
      </c>
      <c r="H16" s="1063">
        <v>0</v>
      </c>
      <c r="I16" s="1064">
        <v>0</v>
      </c>
      <c r="J16" s="1065">
        <v>0</v>
      </c>
      <c r="K16" s="1063">
        <v>3</v>
      </c>
      <c r="L16" s="1064">
        <v>3</v>
      </c>
      <c r="M16" s="1065">
        <v>0</v>
      </c>
      <c r="N16" s="1063">
        <v>3</v>
      </c>
      <c r="O16" s="1064">
        <v>3</v>
      </c>
    </row>
    <row r="17" spans="1:15" ht="18.75">
      <c r="A17" s="384"/>
      <c r="B17" s="1060" t="s">
        <v>177</v>
      </c>
      <c r="C17" s="1061" t="s">
        <v>144</v>
      </c>
      <c r="D17" s="1062">
        <v>0</v>
      </c>
      <c r="E17" s="1063">
        <v>0</v>
      </c>
      <c r="F17" s="1064">
        <v>0</v>
      </c>
      <c r="G17" s="1065">
        <v>0</v>
      </c>
      <c r="H17" s="1063">
        <v>0</v>
      </c>
      <c r="I17" s="1064">
        <v>0</v>
      </c>
      <c r="J17" s="1065">
        <v>0</v>
      </c>
      <c r="K17" s="1063">
        <v>1</v>
      </c>
      <c r="L17" s="1064">
        <v>1</v>
      </c>
      <c r="M17" s="1065">
        <v>0</v>
      </c>
      <c r="N17" s="1063">
        <v>1</v>
      </c>
      <c r="O17" s="1064">
        <v>1</v>
      </c>
    </row>
    <row r="18" spans="1:15" ht="18.75">
      <c r="A18" s="388"/>
      <c r="B18" s="1060" t="s">
        <v>178</v>
      </c>
      <c r="C18" s="1061" t="s">
        <v>146</v>
      </c>
      <c r="D18" s="1062">
        <v>0</v>
      </c>
      <c r="E18" s="1063">
        <v>0</v>
      </c>
      <c r="F18" s="1064">
        <v>0</v>
      </c>
      <c r="G18" s="1065">
        <v>0</v>
      </c>
      <c r="H18" s="1063">
        <v>0</v>
      </c>
      <c r="I18" s="1064">
        <v>0</v>
      </c>
      <c r="J18" s="1065">
        <v>0</v>
      </c>
      <c r="K18" s="1063">
        <v>1</v>
      </c>
      <c r="L18" s="1064">
        <v>1</v>
      </c>
      <c r="M18" s="1065">
        <v>0</v>
      </c>
      <c r="N18" s="1063">
        <v>1</v>
      </c>
      <c r="O18" s="1064">
        <v>1</v>
      </c>
    </row>
    <row r="19" spans="1:15" ht="18.75">
      <c r="A19" s="384"/>
      <c r="B19" s="963" t="s">
        <v>179</v>
      </c>
      <c r="C19" s="1018" t="s">
        <v>148</v>
      </c>
      <c r="D19" s="1019">
        <v>0</v>
      </c>
      <c r="E19" s="966">
        <v>0</v>
      </c>
      <c r="F19" s="967">
        <v>0</v>
      </c>
      <c r="G19" s="968">
        <v>0</v>
      </c>
      <c r="H19" s="966">
        <v>0</v>
      </c>
      <c r="I19" s="967">
        <v>0</v>
      </c>
      <c r="J19" s="968">
        <v>0</v>
      </c>
      <c r="K19" s="966">
        <v>1</v>
      </c>
      <c r="L19" s="967">
        <v>1</v>
      </c>
      <c r="M19" s="968">
        <v>0</v>
      </c>
      <c r="N19" s="966">
        <v>1</v>
      </c>
      <c r="O19" s="967">
        <v>1</v>
      </c>
    </row>
    <row r="20" spans="1:15" s="1078" customFormat="1" ht="18.600000000000001" customHeight="1">
      <c r="A20" s="389"/>
      <c r="B20" s="5912" t="s">
        <v>14</v>
      </c>
      <c r="C20" s="5956"/>
      <c r="D20" s="1077">
        <f t="shared" ref="D20:O20" si="1">SUM(D9:D19)</f>
        <v>20</v>
      </c>
      <c r="E20" s="1020">
        <f t="shared" si="1"/>
        <v>0</v>
      </c>
      <c r="F20" s="951">
        <f t="shared" si="1"/>
        <v>20</v>
      </c>
      <c r="G20" s="956">
        <f t="shared" si="1"/>
        <v>18</v>
      </c>
      <c r="H20" s="1020">
        <f t="shared" si="1"/>
        <v>2</v>
      </c>
      <c r="I20" s="951">
        <f t="shared" si="1"/>
        <v>20</v>
      </c>
      <c r="J20" s="956">
        <f t="shared" si="1"/>
        <v>33</v>
      </c>
      <c r="K20" s="1020">
        <f t="shared" si="1"/>
        <v>30</v>
      </c>
      <c r="L20" s="951">
        <f t="shared" si="1"/>
        <v>63</v>
      </c>
      <c r="M20" s="956">
        <f t="shared" si="1"/>
        <v>71</v>
      </c>
      <c r="N20" s="1020">
        <f t="shared" si="1"/>
        <v>32</v>
      </c>
      <c r="O20" s="951">
        <f t="shared" si="1"/>
        <v>103</v>
      </c>
    </row>
    <row r="21" spans="1:15" ht="18" customHeight="1">
      <c r="A21" s="388"/>
      <c r="B21" s="5957" t="s">
        <v>15</v>
      </c>
      <c r="C21" s="5958"/>
      <c r="D21" s="1079"/>
      <c r="E21" s="1080"/>
      <c r="F21" s="1081"/>
      <c r="G21" s="1080"/>
      <c r="H21" s="1080"/>
      <c r="I21" s="1081"/>
      <c r="J21" s="1080"/>
      <c r="K21" s="1080"/>
      <c r="L21" s="1081"/>
      <c r="M21" s="1080"/>
      <c r="N21" s="1080"/>
      <c r="O21" s="1081"/>
    </row>
    <row r="22" spans="1:15" ht="18.600000000000001" customHeight="1">
      <c r="A22" s="388"/>
      <c r="B22" s="5959" t="s">
        <v>16</v>
      </c>
      <c r="C22" s="5960"/>
      <c r="D22" s="1082"/>
      <c r="E22" s="1083"/>
      <c r="F22" s="1084"/>
      <c r="G22" s="1083"/>
      <c r="H22" s="1083"/>
      <c r="I22" s="1084"/>
      <c r="J22" s="1083"/>
      <c r="K22" s="1083"/>
      <c r="L22" s="1084"/>
      <c r="M22" s="1083"/>
      <c r="N22" s="1083"/>
      <c r="O22" s="1084"/>
    </row>
    <row r="23" spans="1:15" s="1073" customFormat="1" ht="20.25" customHeight="1">
      <c r="A23" s="384"/>
      <c r="B23" s="989" t="s">
        <v>167</v>
      </c>
      <c r="C23" s="1016" t="s">
        <v>118</v>
      </c>
      <c r="D23" s="1017">
        <v>0</v>
      </c>
      <c r="E23" s="992">
        <v>0</v>
      </c>
      <c r="F23" s="993">
        <v>0</v>
      </c>
      <c r="G23" s="994">
        <v>0</v>
      </c>
      <c r="H23" s="992">
        <v>0</v>
      </c>
      <c r="I23" s="993">
        <v>0</v>
      </c>
      <c r="J23" s="994">
        <v>1</v>
      </c>
      <c r="K23" s="992">
        <v>3</v>
      </c>
      <c r="L23" s="993">
        <v>4</v>
      </c>
      <c r="M23" s="994">
        <v>1</v>
      </c>
      <c r="N23" s="992">
        <v>3</v>
      </c>
      <c r="O23" s="993">
        <v>4</v>
      </c>
    </row>
    <row r="24" spans="1:15" s="1073" customFormat="1" ht="20.25" customHeight="1">
      <c r="A24" s="384"/>
      <c r="B24" s="1060" t="s">
        <v>172</v>
      </c>
      <c r="C24" s="1061" t="s">
        <v>173</v>
      </c>
      <c r="D24" s="1062">
        <v>0</v>
      </c>
      <c r="E24" s="1063">
        <v>0</v>
      </c>
      <c r="F24" s="1064">
        <v>0</v>
      </c>
      <c r="G24" s="1065">
        <v>0</v>
      </c>
      <c r="H24" s="1063">
        <v>0</v>
      </c>
      <c r="I24" s="1064">
        <v>0</v>
      </c>
      <c r="J24" s="1065">
        <v>5</v>
      </c>
      <c r="K24" s="1063">
        <v>3</v>
      </c>
      <c r="L24" s="1064">
        <v>8</v>
      </c>
      <c r="M24" s="1065">
        <v>5</v>
      </c>
      <c r="N24" s="1063">
        <v>3</v>
      </c>
      <c r="O24" s="1064">
        <v>8</v>
      </c>
    </row>
    <row r="25" spans="1:15" s="1073" customFormat="1" ht="20.25" customHeight="1">
      <c r="A25" s="384"/>
      <c r="B25" s="1060" t="s">
        <v>168</v>
      </c>
      <c r="C25" s="1061" t="s">
        <v>122</v>
      </c>
      <c r="D25" s="1062">
        <v>0</v>
      </c>
      <c r="E25" s="1063">
        <v>0</v>
      </c>
      <c r="F25" s="1064">
        <v>0</v>
      </c>
      <c r="G25" s="1065">
        <v>18</v>
      </c>
      <c r="H25" s="1063">
        <v>1</v>
      </c>
      <c r="I25" s="1064">
        <v>19</v>
      </c>
      <c r="J25" s="1065">
        <v>14</v>
      </c>
      <c r="K25" s="1063">
        <v>1</v>
      </c>
      <c r="L25" s="1064">
        <v>15</v>
      </c>
      <c r="M25" s="1065">
        <v>32</v>
      </c>
      <c r="N25" s="1063">
        <v>2</v>
      </c>
      <c r="O25" s="1064">
        <v>34</v>
      </c>
    </row>
    <row r="26" spans="1:15" s="1073" customFormat="1" ht="20.25" customHeight="1">
      <c r="A26" s="384"/>
      <c r="B26" s="1060" t="s">
        <v>169</v>
      </c>
      <c r="C26" s="1061" t="s">
        <v>124</v>
      </c>
      <c r="D26" s="1062">
        <v>19</v>
      </c>
      <c r="E26" s="1063">
        <v>0</v>
      </c>
      <c r="F26" s="1064">
        <v>19</v>
      </c>
      <c r="G26" s="1065">
        <v>0</v>
      </c>
      <c r="H26" s="1063">
        <v>0</v>
      </c>
      <c r="I26" s="1064">
        <v>0</v>
      </c>
      <c r="J26" s="1065">
        <v>7</v>
      </c>
      <c r="K26" s="1063">
        <v>4</v>
      </c>
      <c r="L26" s="1064">
        <v>11</v>
      </c>
      <c r="M26" s="1065">
        <v>26</v>
      </c>
      <c r="N26" s="1063">
        <v>4</v>
      </c>
      <c r="O26" s="1064">
        <v>30</v>
      </c>
    </row>
    <row r="27" spans="1:15" s="1073" customFormat="1" ht="20.25" customHeight="1">
      <c r="A27" s="384"/>
      <c r="B27" s="1060" t="s">
        <v>170</v>
      </c>
      <c r="C27" s="1061" t="s">
        <v>128</v>
      </c>
      <c r="D27" s="1062">
        <v>0</v>
      </c>
      <c r="E27" s="1063">
        <v>0</v>
      </c>
      <c r="F27" s="1064">
        <v>0</v>
      </c>
      <c r="G27" s="1065">
        <v>0</v>
      </c>
      <c r="H27" s="1063">
        <v>1</v>
      </c>
      <c r="I27" s="1064">
        <v>1</v>
      </c>
      <c r="J27" s="1065">
        <v>1</v>
      </c>
      <c r="K27" s="1063">
        <v>3</v>
      </c>
      <c r="L27" s="1064">
        <v>4</v>
      </c>
      <c r="M27" s="1065">
        <v>1</v>
      </c>
      <c r="N27" s="1063">
        <v>4</v>
      </c>
      <c r="O27" s="1064">
        <v>5</v>
      </c>
    </row>
    <row r="28" spans="1:15" s="1073" customFormat="1" ht="20.25" customHeight="1">
      <c r="A28" s="384"/>
      <c r="B28" s="1060" t="s">
        <v>174</v>
      </c>
      <c r="C28" s="1061" t="s">
        <v>130</v>
      </c>
      <c r="D28" s="1062">
        <v>0</v>
      </c>
      <c r="E28" s="1063">
        <v>0</v>
      </c>
      <c r="F28" s="1064">
        <v>0</v>
      </c>
      <c r="G28" s="1065">
        <v>0</v>
      </c>
      <c r="H28" s="1063">
        <v>0</v>
      </c>
      <c r="I28" s="1064">
        <v>0</v>
      </c>
      <c r="J28" s="1065">
        <v>5</v>
      </c>
      <c r="K28" s="1063">
        <v>0</v>
      </c>
      <c r="L28" s="1064">
        <v>5</v>
      </c>
      <c r="M28" s="1065">
        <v>5</v>
      </c>
      <c r="N28" s="1063">
        <v>0</v>
      </c>
      <c r="O28" s="1064">
        <v>5</v>
      </c>
    </row>
    <row r="29" spans="1:15" s="1073" customFormat="1" ht="20.25" customHeight="1">
      <c r="A29" s="384"/>
      <c r="B29" s="1060" t="s">
        <v>175</v>
      </c>
      <c r="C29" s="1061" t="s">
        <v>140</v>
      </c>
      <c r="D29" s="1062">
        <v>0</v>
      </c>
      <c r="E29" s="1063">
        <v>0</v>
      </c>
      <c r="F29" s="1064">
        <v>0</v>
      </c>
      <c r="G29" s="1065">
        <v>0</v>
      </c>
      <c r="H29" s="1063">
        <v>0</v>
      </c>
      <c r="I29" s="1064">
        <v>0</v>
      </c>
      <c r="J29" s="1065">
        <v>0</v>
      </c>
      <c r="K29" s="1063">
        <v>8</v>
      </c>
      <c r="L29" s="1064">
        <v>8</v>
      </c>
      <c r="M29" s="1065">
        <v>0</v>
      </c>
      <c r="N29" s="1063">
        <v>8</v>
      </c>
      <c r="O29" s="1064">
        <v>8</v>
      </c>
    </row>
    <row r="30" spans="1:15" s="1073" customFormat="1" ht="20.25" customHeight="1">
      <c r="A30" s="384"/>
      <c r="B30" s="1060" t="s">
        <v>176</v>
      </c>
      <c r="C30" s="1061" t="s">
        <v>142</v>
      </c>
      <c r="D30" s="1062">
        <v>0</v>
      </c>
      <c r="E30" s="1063">
        <v>0</v>
      </c>
      <c r="F30" s="1064">
        <v>0</v>
      </c>
      <c r="G30" s="1065">
        <v>0</v>
      </c>
      <c r="H30" s="1063">
        <v>0</v>
      </c>
      <c r="I30" s="1064">
        <v>0</v>
      </c>
      <c r="J30" s="1065">
        <v>0</v>
      </c>
      <c r="K30" s="1063">
        <v>3</v>
      </c>
      <c r="L30" s="1064">
        <v>3</v>
      </c>
      <c r="M30" s="1065">
        <v>0</v>
      </c>
      <c r="N30" s="1063">
        <v>3</v>
      </c>
      <c r="O30" s="1064">
        <v>3</v>
      </c>
    </row>
    <row r="31" spans="1:15" ht="18.75">
      <c r="A31" s="388"/>
      <c r="B31" s="1060" t="s">
        <v>177</v>
      </c>
      <c r="C31" s="1061" t="s">
        <v>144</v>
      </c>
      <c r="D31" s="1062">
        <v>0</v>
      </c>
      <c r="E31" s="1063">
        <v>0</v>
      </c>
      <c r="F31" s="1064">
        <v>0</v>
      </c>
      <c r="G31" s="1065">
        <v>0</v>
      </c>
      <c r="H31" s="1063">
        <v>0</v>
      </c>
      <c r="I31" s="1064">
        <v>0</v>
      </c>
      <c r="J31" s="1065">
        <v>0</v>
      </c>
      <c r="K31" s="1063">
        <v>1</v>
      </c>
      <c r="L31" s="1064">
        <v>1</v>
      </c>
      <c r="M31" s="1065">
        <v>0</v>
      </c>
      <c r="N31" s="1063">
        <v>1</v>
      </c>
      <c r="O31" s="1064">
        <v>1</v>
      </c>
    </row>
    <row r="32" spans="1:15" ht="18.75">
      <c r="A32" s="388"/>
      <c r="B32" s="1060" t="s">
        <v>178</v>
      </c>
      <c r="C32" s="1061" t="s">
        <v>146</v>
      </c>
      <c r="D32" s="1062">
        <v>0</v>
      </c>
      <c r="E32" s="1063">
        <v>0</v>
      </c>
      <c r="F32" s="1064">
        <v>0</v>
      </c>
      <c r="G32" s="1065">
        <v>0</v>
      </c>
      <c r="H32" s="1063">
        <v>0</v>
      </c>
      <c r="I32" s="1064">
        <v>0</v>
      </c>
      <c r="J32" s="1065">
        <v>0</v>
      </c>
      <c r="K32" s="1063">
        <v>1</v>
      </c>
      <c r="L32" s="1064">
        <v>1</v>
      </c>
      <c r="M32" s="1065">
        <v>0</v>
      </c>
      <c r="N32" s="1063">
        <v>1</v>
      </c>
      <c r="O32" s="1064">
        <v>1</v>
      </c>
    </row>
    <row r="33" spans="1:17" ht="18.75">
      <c r="A33" s="388"/>
      <c r="B33" s="963" t="s">
        <v>179</v>
      </c>
      <c r="C33" s="1018" t="s">
        <v>148</v>
      </c>
      <c r="D33" s="1019">
        <v>0</v>
      </c>
      <c r="E33" s="966">
        <v>0</v>
      </c>
      <c r="F33" s="967">
        <v>0</v>
      </c>
      <c r="G33" s="968">
        <v>0</v>
      </c>
      <c r="H33" s="966">
        <v>0</v>
      </c>
      <c r="I33" s="967">
        <v>0</v>
      </c>
      <c r="J33" s="968">
        <v>0</v>
      </c>
      <c r="K33" s="966">
        <v>1</v>
      </c>
      <c r="L33" s="967">
        <v>1</v>
      </c>
      <c r="M33" s="968">
        <v>0</v>
      </c>
      <c r="N33" s="966">
        <v>1</v>
      </c>
      <c r="O33" s="967">
        <v>1</v>
      </c>
    </row>
    <row r="34" spans="1:17" ht="18" customHeight="1">
      <c r="A34" s="388"/>
      <c r="B34" s="5912" t="s">
        <v>180</v>
      </c>
      <c r="C34" s="5961"/>
      <c r="D34" s="1020">
        <f t="shared" ref="D34:O34" si="2">SUM(D23:D33)</f>
        <v>19</v>
      </c>
      <c r="E34" s="1020">
        <f t="shared" si="2"/>
        <v>0</v>
      </c>
      <c r="F34" s="951">
        <f t="shared" si="2"/>
        <v>19</v>
      </c>
      <c r="G34" s="950">
        <f t="shared" si="2"/>
        <v>18</v>
      </c>
      <c r="H34" s="1020">
        <f t="shared" si="2"/>
        <v>2</v>
      </c>
      <c r="I34" s="951">
        <f t="shared" si="2"/>
        <v>20</v>
      </c>
      <c r="J34" s="950">
        <f t="shared" si="2"/>
        <v>33</v>
      </c>
      <c r="K34" s="1020">
        <f t="shared" si="2"/>
        <v>28</v>
      </c>
      <c r="L34" s="951">
        <f t="shared" si="2"/>
        <v>61</v>
      </c>
      <c r="M34" s="950">
        <f t="shared" si="2"/>
        <v>70</v>
      </c>
      <c r="N34" s="1020">
        <f t="shared" si="2"/>
        <v>30</v>
      </c>
      <c r="O34" s="951">
        <f t="shared" si="2"/>
        <v>100</v>
      </c>
    </row>
    <row r="35" spans="1:17" ht="20.25" customHeight="1">
      <c r="A35" s="388"/>
      <c r="B35" s="5949" t="s">
        <v>18</v>
      </c>
      <c r="C35" s="5950"/>
      <c r="D35" s="1066"/>
      <c r="E35" s="396"/>
      <c r="F35" s="1067"/>
      <c r="G35" s="396"/>
      <c r="H35" s="396"/>
      <c r="I35" s="1067"/>
      <c r="J35" s="396"/>
      <c r="K35" s="396"/>
      <c r="L35" s="1067"/>
      <c r="M35" s="396"/>
      <c r="N35" s="396"/>
      <c r="O35" s="1067"/>
    </row>
    <row r="36" spans="1:17" s="408" customFormat="1" ht="18.75">
      <c r="A36" s="386"/>
      <c r="B36" s="989" t="s">
        <v>169</v>
      </c>
      <c r="C36" s="1016" t="s">
        <v>124</v>
      </c>
      <c r="D36" s="1017">
        <v>1</v>
      </c>
      <c r="E36" s="992">
        <v>0</v>
      </c>
      <c r="F36" s="993">
        <v>1</v>
      </c>
      <c r="G36" s="994">
        <v>0</v>
      </c>
      <c r="H36" s="992">
        <v>0</v>
      </c>
      <c r="I36" s="993">
        <v>0</v>
      </c>
      <c r="J36" s="994">
        <v>0</v>
      </c>
      <c r="K36" s="992">
        <v>0</v>
      </c>
      <c r="L36" s="993">
        <v>0</v>
      </c>
      <c r="M36" s="994">
        <v>1</v>
      </c>
      <c r="N36" s="992">
        <v>0</v>
      </c>
      <c r="O36" s="993">
        <v>1</v>
      </c>
    </row>
    <row r="37" spans="1:17" s="408" customFormat="1" ht="18.75">
      <c r="A37" s="386"/>
      <c r="B37" s="1060" t="s">
        <v>170</v>
      </c>
      <c r="C37" s="1061" t="s">
        <v>128</v>
      </c>
      <c r="D37" s="1062">
        <v>0</v>
      </c>
      <c r="E37" s="1063">
        <v>0</v>
      </c>
      <c r="F37" s="1064">
        <v>0</v>
      </c>
      <c r="G37" s="1065">
        <v>0</v>
      </c>
      <c r="H37" s="1063">
        <v>0</v>
      </c>
      <c r="I37" s="1064">
        <v>0</v>
      </c>
      <c r="J37" s="1065">
        <v>0</v>
      </c>
      <c r="K37" s="1063">
        <v>1</v>
      </c>
      <c r="L37" s="1064">
        <v>1</v>
      </c>
      <c r="M37" s="1065">
        <v>0</v>
      </c>
      <c r="N37" s="1063">
        <v>1</v>
      </c>
      <c r="O37" s="1064">
        <v>1</v>
      </c>
    </row>
    <row r="38" spans="1:17" s="408" customFormat="1" ht="18" customHeight="1">
      <c r="A38" s="386"/>
      <c r="B38" s="963" t="s">
        <v>175</v>
      </c>
      <c r="C38" s="1018" t="s">
        <v>140</v>
      </c>
      <c r="D38" s="1019">
        <v>0</v>
      </c>
      <c r="E38" s="966">
        <v>0</v>
      </c>
      <c r="F38" s="967">
        <v>0</v>
      </c>
      <c r="G38" s="968">
        <v>0</v>
      </c>
      <c r="H38" s="966">
        <v>0</v>
      </c>
      <c r="I38" s="967">
        <v>0</v>
      </c>
      <c r="J38" s="968">
        <v>0</v>
      </c>
      <c r="K38" s="966">
        <v>1</v>
      </c>
      <c r="L38" s="967">
        <v>1</v>
      </c>
      <c r="M38" s="968">
        <v>0</v>
      </c>
      <c r="N38" s="966">
        <v>1</v>
      </c>
      <c r="O38" s="967">
        <v>1</v>
      </c>
    </row>
    <row r="39" spans="1:17" ht="17.45" customHeight="1">
      <c r="A39" s="388"/>
      <c r="B39" s="5951" t="s">
        <v>19</v>
      </c>
      <c r="C39" s="5952"/>
      <c r="D39" s="957">
        <f t="shared" ref="D39:O39" si="3">SUM(D36:D38)</f>
        <v>1</v>
      </c>
      <c r="E39" s="1085">
        <f t="shared" si="3"/>
        <v>0</v>
      </c>
      <c r="F39" s="958">
        <f t="shared" si="3"/>
        <v>1</v>
      </c>
      <c r="G39" s="1086">
        <f t="shared" si="3"/>
        <v>0</v>
      </c>
      <c r="H39" s="1085">
        <f t="shared" si="3"/>
        <v>0</v>
      </c>
      <c r="I39" s="958">
        <f t="shared" si="3"/>
        <v>0</v>
      </c>
      <c r="J39" s="1086">
        <f t="shared" si="3"/>
        <v>0</v>
      </c>
      <c r="K39" s="1085">
        <f t="shared" si="3"/>
        <v>2</v>
      </c>
      <c r="L39" s="958">
        <f t="shared" si="3"/>
        <v>2</v>
      </c>
      <c r="M39" s="1086">
        <f t="shared" si="3"/>
        <v>1</v>
      </c>
      <c r="N39" s="1085">
        <f t="shared" si="3"/>
        <v>2</v>
      </c>
      <c r="O39" s="958">
        <f t="shared" si="3"/>
        <v>3</v>
      </c>
    </row>
    <row r="40" spans="1:17" ht="20.25" customHeight="1">
      <c r="A40" s="388"/>
      <c r="B40" s="5914" t="s">
        <v>29</v>
      </c>
      <c r="C40" s="5953"/>
      <c r="D40" s="1037">
        <f t="shared" ref="D40:O40" si="4">SUM(D23:D33)</f>
        <v>19</v>
      </c>
      <c r="E40" s="1087">
        <f t="shared" si="4"/>
        <v>0</v>
      </c>
      <c r="F40" s="1068">
        <f t="shared" si="4"/>
        <v>19</v>
      </c>
      <c r="G40" s="982">
        <f t="shared" si="4"/>
        <v>18</v>
      </c>
      <c r="H40" s="1087">
        <f t="shared" si="4"/>
        <v>2</v>
      </c>
      <c r="I40" s="1068">
        <f t="shared" si="4"/>
        <v>20</v>
      </c>
      <c r="J40" s="982">
        <f t="shared" si="4"/>
        <v>33</v>
      </c>
      <c r="K40" s="1087">
        <f t="shared" si="4"/>
        <v>28</v>
      </c>
      <c r="L40" s="981">
        <f t="shared" si="4"/>
        <v>61</v>
      </c>
      <c r="M40" s="982">
        <f t="shared" si="4"/>
        <v>70</v>
      </c>
      <c r="N40" s="1087">
        <f t="shared" si="4"/>
        <v>30</v>
      </c>
      <c r="O40" s="1069">
        <f t="shared" si="4"/>
        <v>100</v>
      </c>
    </row>
    <row r="41" spans="1:17" ht="23.25" customHeight="1">
      <c r="A41" s="388"/>
      <c r="B41" s="5915" t="s">
        <v>34</v>
      </c>
      <c r="C41" s="5916"/>
      <c r="D41" s="1071">
        <f t="shared" ref="D41:O41" si="5">SUM(D36:D38)</f>
        <v>1</v>
      </c>
      <c r="E41" s="1071">
        <f t="shared" si="5"/>
        <v>0</v>
      </c>
      <c r="F41" s="1071">
        <f t="shared" si="5"/>
        <v>1</v>
      </c>
      <c r="G41" s="1071">
        <f t="shared" si="5"/>
        <v>0</v>
      </c>
      <c r="H41" s="1071">
        <f t="shared" si="5"/>
        <v>0</v>
      </c>
      <c r="I41" s="1071">
        <f t="shared" si="5"/>
        <v>0</v>
      </c>
      <c r="J41" s="1071">
        <f t="shared" si="5"/>
        <v>0</v>
      </c>
      <c r="K41" s="1088">
        <f t="shared" si="5"/>
        <v>2</v>
      </c>
      <c r="L41" s="1089">
        <f t="shared" si="5"/>
        <v>2</v>
      </c>
      <c r="M41" s="1070">
        <f t="shared" si="5"/>
        <v>1</v>
      </c>
      <c r="N41" s="1071">
        <f t="shared" si="5"/>
        <v>2</v>
      </c>
      <c r="O41" s="1072">
        <f t="shared" si="5"/>
        <v>3</v>
      </c>
    </row>
    <row r="42" spans="1:17" ht="25.5" customHeight="1">
      <c r="A42" s="388"/>
      <c r="B42" s="5954" t="s">
        <v>35</v>
      </c>
      <c r="C42" s="5955"/>
      <c r="D42" s="1095">
        <f t="shared" ref="D42:O42" si="6">D40+D41</f>
        <v>20</v>
      </c>
      <c r="E42" s="1096">
        <f t="shared" si="6"/>
        <v>0</v>
      </c>
      <c r="F42" s="1097">
        <f t="shared" si="6"/>
        <v>20</v>
      </c>
      <c r="G42" s="1098">
        <f t="shared" si="6"/>
        <v>18</v>
      </c>
      <c r="H42" s="1096">
        <f t="shared" si="6"/>
        <v>2</v>
      </c>
      <c r="I42" s="1097">
        <f t="shared" si="6"/>
        <v>20</v>
      </c>
      <c r="J42" s="1098">
        <f t="shared" si="6"/>
        <v>33</v>
      </c>
      <c r="K42" s="1096">
        <f t="shared" si="6"/>
        <v>30</v>
      </c>
      <c r="L42" s="1099">
        <f t="shared" si="6"/>
        <v>63</v>
      </c>
      <c r="M42" s="1098">
        <f t="shared" si="6"/>
        <v>71</v>
      </c>
      <c r="N42" s="1096">
        <f t="shared" si="6"/>
        <v>32</v>
      </c>
      <c r="O42" s="1100">
        <f t="shared" si="6"/>
        <v>103</v>
      </c>
    </row>
    <row r="43" spans="1:17" ht="27.95" customHeight="1"/>
    <row r="44" spans="1:17" ht="18.75">
      <c r="B44" s="5726">
        <f>[2]БакалавриатДО!B54</f>
        <v>0</v>
      </c>
      <c r="C44" s="5726"/>
      <c r="D44" s="5726"/>
      <c r="E44" s="5726"/>
      <c r="F44" s="5726"/>
      <c r="G44" s="5726"/>
      <c r="H44" s="5726"/>
      <c r="I44" s="5726"/>
      <c r="J44" s="5726"/>
      <c r="K44" s="5726"/>
      <c r="L44" s="5726"/>
      <c r="M44" s="5726"/>
      <c r="N44" s="5726"/>
      <c r="O44" s="5726"/>
      <c r="P44" s="5726"/>
      <c r="Q44" s="5726"/>
    </row>
    <row r="46" spans="1:17" s="1091" customFormat="1" ht="11.25"/>
    <row r="49" spans="4:18">
      <c r="D49" s="1092"/>
      <c r="E49" s="1092"/>
      <c r="F49" s="1092"/>
      <c r="G49" s="1092"/>
      <c r="H49" s="1092"/>
      <c r="I49" s="1092"/>
      <c r="J49" s="1092"/>
      <c r="K49" s="1092"/>
      <c r="L49" s="1092"/>
      <c r="M49" s="1092"/>
      <c r="N49" s="1092"/>
      <c r="O49" s="1092"/>
      <c r="P49" s="1092"/>
      <c r="Q49" s="1092"/>
      <c r="R49" s="1092"/>
    </row>
  </sheetData>
  <mergeCells count="21">
    <mergeCell ref="B1:O1"/>
    <mergeCell ref="A2:O2"/>
    <mergeCell ref="B3:E3"/>
    <mergeCell ref="F3:G3"/>
    <mergeCell ref="H3:O3"/>
    <mergeCell ref="B44:Q44"/>
    <mergeCell ref="D5:F6"/>
    <mergeCell ref="G5:I6"/>
    <mergeCell ref="J5:L6"/>
    <mergeCell ref="M5:O6"/>
    <mergeCell ref="B5:C7"/>
    <mergeCell ref="B35:C35"/>
    <mergeCell ref="B39:C39"/>
    <mergeCell ref="B40:C40"/>
    <mergeCell ref="B41:C41"/>
    <mergeCell ref="B42:C42"/>
    <mergeCell ref="B8:C8"/>
    <mergeCell ref="B20:C20"/>
    <mergeCell ref="B21:C21"/>
    <mergeCell ref="B22:C22"/>
    <mergeCell ref="B34:C34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zoomScale="50" zoomScaleNormal="50" workbookViewId="0">
      <selection activeCell="J34" sqref="J34"/>
    </sheetView>
  </sheetViews>
  <sheetFormatPr defaultRowHeight="12.75"/>
  <cols>
    <col min="1" max="1" width="64.140625" customWidth="1"/>
    <col min="2" max="2" width="18.28515625" customWidth="1"/>
    <col min="3" max="3" width="14.5703125" customWidth="1"/>
    <col min="4" max="4" width="11.42578125" customWidth="1"/>
    <col min="5" max="5" width="18.28515625" customWidth="1"/>
    <col min="6" max="6" width="14.5703125" customWidth="1"/>
    <col min="7" max="7" width="11.28515625" customWidth="1"/>
    <col min="8" max="8" width="18.28515625" customWidth="1"/>
    <col min="9" max="9" width="14.5703125" customWidth="1"/>
    <col min="10" max="10" width="11.28515625" customWidth="1"/>
    <col min="11" max="11" width="18.28515625" customWidth="1"/>
    <col min="12" max="12" width="14.5703125" customWidth="1"/>
    <col min="13" max="13" width="11.28515625" customWidth="1"/>
    <col min="14" max="14" width="18.28515625" customWidth="1"/>
    <col min="15" max="15" width="14.5703125" customWidth="1"/>
    <col min="16" max="16" width="11.42578125" customWidth="1"/>
    <col min="257" max="257" width="64.140625" customWidth="1"/>
    <col min="258" max="258" width="18.28515625" customWidth="1"/>
    <col min="259" max="259" width="14.5703125" customWidth="1"/>
    <col min="260" max="260" width="11.42578125" customWidth="1"/>
    <col min="261" max="261" width="18.28515625" customWidth="1"/>
    <col min="262" max="262" width="14.5703125" customWidth="1"/>
    <col min="263" max="263" width="11.28515625" customWidth="1"/>
    <col min="264" max="264" width="18.28515625" customWidth="1"/>
    <col min="265" max="265" width="14.5703125" customWidth="1"/>
    <col min="266" max="266" width="11.28515625" customWidth="1"/>
    <col min="267" max="267" width="18.28515625" customWidth="1"/>
    <col min="268" max="268" width="14.5703125" customWidth="1"/>
    <col min="269" max="269" width="11.28515625" customWidth="1"/>
    <col min="270" max="270" width="18.28515625" customWidth="1"/>
    <col min="271" max="271" width="14.5703125" customWidth="1"/>
    <col min="272" max="272" width="11.42578125" customWidth="1"/>
    <col min="513" max="513" width="64.140625" customWidth="1"/>
    <col min="514" max="514" width="18.28515625" customWidth="1"/>
    <col min="515" max="515" width="14.5703125" customWidth="1"/>
    <col min="516" max="516" width="11.42578125" customWidth="1"/>
    <col min="517" max="517" width="18.28515625" customWidth="1"/>
    <col min="518" max="518" width="14.5703125" customWidth="1"/>
    <col min="519" max="519" width="11.28515625" customWidth="1"/>
    <col min="520" max="520" width="18.28515625" customWidth="1"/>
    <col min="521" max="521" width="14.5703125" customWidth="1"/>
    <col min="522" max="522" width="11.28515625" customWidth="1"/>
    <col min="523" max="523" width="18.28515625" customWidth="1"/>
    <col min="524" max="524" width="14.5703125" customWidth="1"/>
    <col min="525" max="525" width="11.28515625" customWidth="1"/>
    <col min="526" max="526" width="18.28515625" customWidth="1"/>
    <col min="527" max="527" width="14.5703125" customWidth="1"/>
    <col min="528" max="528" width="11.42578125" customWidth="1"/>
    <col min="769" max="769" width="64.140625" customWidth="1"/>
    <col min="770" max="770" width="18.28515625" customWidth="1"/>
    <col min="771" max="771" width="14.5703125" customWidth="1"/>
    <col min="772" max="772" width="11.42578125" customWidth="1"/>
    <col min="773" max="773" width="18.28515625" customWidth="1"/>
    <col min="774" max="774" width="14.5703125" customWidth="1"/>
    <col min="775" max="775" width="11.28515625" customWidth="1"/>
    <col min="776" max="776" width="18.28515625" customWidth="1"/>
    <col min="777" max="777" width="14.5703125" customWidth="1"/>
    <col min="778" max="778" width="11.28515625" customWidth="1"/>
    <col min="779" max="779" width="18.28515625" customWidth="1"/>
    <col min="780" max="780" width="14.5703125" customWidth="1"/>
    <col min="781" max="781" width="11.28515625" customWidth="1"/>
    <col min="782" max="782" width="18.28515625" customWidth="1"/>
    <col min="783" max="783" width="14.5703125" customWidth="1"/>
    <col min="784" max="784" width="11.42578125" customWidth="1"/>
    <col min="1025" max="1025" width="64.140625" customWidth="1"/>
    <col min="1026" max="1026" width="18.28515625" customWidth="1"/>
    <col min="1027" max="1027" width="14.5703125" customWidth="1"/>
    <col min="1028" max="1028" width="11.42578125" customWidth="1"/>
    <col min="1029" max="1029" width="18.28515625" customWidth="1"/>
    <col min="1030" max="1030" width="14.5703125" customWidth="1"/>
    <col min="1031" max="1031" width="11.28515625" customWidth="1"/>
    <col min="1032" max="1032" width="18.28515625" customWidth="1"/>
    <col min="1033" max="1033" width="14.5703125" customWidth="1"/>
    <col min="1034" max="1034" width="11.28515625" customWidth="1"/>
    <col min="1035" max="1035" width="18.28515625" customWidth="1"/>
    <col min="1036" max="1036" width="14.5703125" customWidth="1"/>
    <col min="1037" max="1037" width="11.28515625" customWidth="1"/>
    <col min="1038" max="1038" width="18.28515625" customWidth="1"/>
    <col min="1039" max="1039" width="14.5703125" customWidth="1"/>
    <col min="1040" max="1040" width="11.42578125" customWidth="1"/>
    <col min="1281" max="1281" width="64.140625" customWidth="1"/>
    <col min="1282" max="1282" width="18.28515625" customWidth="1"/>
    <col min="1283" max="1283" width="14.5703125" customWidth="1"/>
    <col min="1284" max="1284" width="11.42578125" customWidth="1"/>
    <col min="1285" max="1285" width="18.28515625" customWidth="1"/>
    <col min="1286" max="1286" width="14.5703125" customWidth="1"/>
    <col min="1287" max="1287" width="11.28515625" customWidth="1"/>
    <col min="1288" max="1288" width="18.28515625" customWidth="1"/>
    <col min="1289" max="1289" width="14.5703125" customWidth="1"/>
    <col min="1290" max="1290" width="11.28515625" customWidth="1"/>
    <col min="1291" max="1291" width="18.28515625" customWidth="1"/>
    <col min="1292" max="1292" width="14.5703125" customWidth="1"/>
    <col min="1293" max="1293" width="11.28515625" customWidth="1"/>
    <col min="1294" max="1294" width="18.28515625" customWidth="1"/>
    <col min="1295" max="1295" width="14.5703125" customWidth="1"/>
    <col min="1296" max="1296" width="11.42578125" customWidth="1"/>
    <col min="1537" max="1537" width="64.140625" customWidth="1"/>
    <col min="1538" max="1538" width="18.28515625" customWidth="1"/>
    <col min="1539" max="1539" width="14.5703125" customWidth="1"/>
    <col min="1540" max="1540" width="11.42578125" customWidth="1"/>
    <col min="1541" max="1541" width="18.28515625" customWidth="1"/>
    <col min="1542" max="1542" width="14.5703125" customWidth="1"/>
    <col min="1543" max="1543" width="11.28515625" customWidth="1"/>
    <col min="1544" max="1544" width="18.28515625" customWidth="1"/>
    <col min="1545" max="1545" width="14.5703125" customWidth="1"/>
    <col min="1546" max="1546" width="11.28515625" customWidth="1"/>
    <col min="1547" max="1547" width="18.28515625" customWidth="1"/>
    <col min="1548" max="1548" width="14.5703125" customWidth="1"/>
    <col min="1549" max="1549" width="11.28515625" customWidth="1"/>
    <col min="1550" max="1550" width="18.28515625" customWidth="1"/>
    <col min="1551" max="1551" width="14.5703125" customWidth="1"/>
    <col min="1552" max="1552" width="11.42578125" customWidth="1"/>
    <col min="1793" max="1793" width="64.140625" customWidth="1"/>
    <col min="1794" max="1794" width="18.28515625" customWidth="1"/>
    <col min="1795" max="1795" width="14.5703125" customWidth="1"/>
    <col min="1796" max="1796" width="11.42578125" customWidth="1"/>
    <col min="1797" max="1797" width="18.28515625" customWidth="1"/>
    <col min="1798" max="1798" width="14.5703125" customWidth="1"/>
    <col min="1799" max="1799" width="11.28515625" customWidth="1"/>
    <col min="1800" max="1800" width="18.28515625" customWidth="1"/>
    <col min="1801" max="1801" width="14.5703125" customWidth="1"/>
    <col min="1802" max="1802" width="11.28515625" customWidth="1"/>
    <col min="1803" max="1803" width="18.28515625" customWidth="1"/>
    <col min="1804" max="1804" width="14.5703125" customWidth="1"/>
    <col min="1805" max="1805" width="11.28515625" customWidth="1"/>
    <col min="1806" max="1806" width="18.28515625" customWidth="1"/>
    <col min="1807" max="1807" width="14.5703125" customWidth="1"/>
    <col min="1808" max="1808" width="11.42578125" customWidth="1"/>
    <col min="2049" max="2049" width="64.140625" customWidth="1"/>
    <col min="2050" max="2050" width="18.28515625" customWidth="1"/>
    <col min="2051" max="2051" width="14.5703125" customWidth="1"/>
    <col min="2052" max="2052" width="11.42578125" customWidth="1"/>
    <col min="2053" max="2053" width="18.28515625" customWidth="1"/>
    <col min="2054" max="2054" width="14.5703125" customWidth="1"/>
    <col min="2055" max="2055" width="11.28515625" customWidth="1"/>
    <col min="2056" max="2056" width="18.28515625" customWidth="1"/>
    <col min="2057" max="2057" width="14.5703125" customWidth="1"/>
    <col min="2058" max="2058" width="11.28515625" customWidth="1"/>
    <col min="2059" max="2059" width="18.28515625" customWidth="1"/>
    <col min="2060" max="2060" width="14.5703125" customWidth="1"/>
    <col min="2061" max="2061" width="11.28515625" customWidth="1"/>
    <col min="2062" max="2062" width="18.28515625" customWidth="1"/>
    <col min="2063" max="2063" width="14.5703125" customWidth="1"/>
    <col min="2064" max="2064" width="11.42578125" customWidth="1"/>
    <col min="2305" max="2305" width="64.140625" customWidth="1"/>
    <col min="2306" max="2306" width="18.28515625" customWidth="1"/>
    <col min="2307" max="2307" width="14.5703125" customWidth="1"/>
    <col min="2308" max="2308" width="11.42578125" customWidth="1"/>
    <col min="2309" max="2309" width="18.28515625" customWidth="1"/>
    <col min="2310" max="2310" width="14.5703125" customWidth="1"/>
    <col min="2311" max="2311" width="11.28515625" customWidth="1"/>
    <col min="2312" max="2312" width="18.28515625" customWidth="1"/>
    <col min="2313" max="2313" width="14.5703125" customWidth="1"/>
    <col min="2314" max="2314" width="11.28515625" customWidth="1"/>
    <col min="2315" max="2315" width="18.28515625" customWidth="1"/>
    <col min="2316" max="2316" width="14.5703125" customWidth="1"/>
    <col min="2317" max="2317" width="11.28515625" customWidth="1"/>
    <col min="2318" max="2318" width="18.28515625" customWidth="1"/>
    <col min="2319" max="2319" width="14.5703125" customWidth="1"/>
    <col min="2320" max="2320" width="11.42578125" customWidth="1"/>
    <col min="2561" max="2561" width="64.140625" customWidth="1"/>
    <col min="2562" max="2562" width="18.28515625" customWidth="1"/>
    <col min="2563" max="2563" width="14.5703125" customWidth="1"/>
    <col min="2564" max="2564" width="11.42578125" customWidth="1"/>
    <col min="2565" max="2565" width="18.28515625" customWidth="1"/>
    <col min="2566" max="2566" width="14.5703125" customWidth="1"/>
    <col min="2567" max="2567" width="11.28515625" customWidth="1"/>
    <col min="2568" max="2568" width="18.28515625" customWidth="1"/>
    <col min="2569" max="2569" width="14.5703125" customWidth="1"/>
    <col min="2570" max="2570" width="11.28515625" customWidth="1"/>
    <col min="2571" max="2571" width="18.28515625" customWidth="1"/>
    <col min="2572" max="2572" width="14.5703125" customWidth="1"/>
    <col min="2573" max="2573" width="11.28515625" customWidth="1"/>
    <col min="2574" max="2574" width="18.28515625" customWidth="1"/>
    <col min="2575" max="2575" width="14.5703125" customWidth="1"/>
    <col min="2576" max="2576" width="11.42578125" customWidth="1"/>
    <col min="2817" max="2817" width="64.140625" customWidth="1"/>
    <col min="2818" max="2818" width="18.28515625" customWidth="1"/>
    <col min="2819" max="2819" width="14.5703125" customWidth="1"/>
    <col min="2820" max="2820" width="11.42578125" customWidth="1"/>
    <col min="2821" max="2821" width="18.28515625" customWidth="1"/>
    <col min="2822" max="2822" width="14.5703125" customWidth="1"/>
    <col min="2823" max="2823" width="11.28515625" customWidth="1"/>
    <col min="2824" max="2824" width="18.28515625" customWidth="1"/>
    <col min="2825" max="2825" width="14.5703125" customWidth="1"/>
    <col min="2826" max="2826" width="11.28515625" customWidth="1"/>
    <col min="2827" max="2827" width="18.28515625" customWidth="1"/>
    <col min="2828" max="2828" width="14.5703125" customWidth="1"/>
    <col min="2829" max="2829" width="11.28515625" customWidth="1"/>
    <col min="2830" max="2830" width="18.28515625" customWidth="1"/>
    <col min="2831" max="2831" width="14.5703125" customWidth="1"/>
    <col min="2832" max="2832" width="11.42578125" customWidth="1"/>
    <col min="3073" max="3073" width="64.140625" customWidth="1"/>
    <col min="3074" max="3074" width="18.28515625" customWidth="1"/>
    <col min="3075" max="3075" width="14.5703125" customWidth="1"/>
    <col min="3076" max="3076" width="11.42578125" customWidth="1"/>
    <col min="3077" max="3077" width="18.28515625" customWidth="1"/>
    <col min="3078" max="3078" width="14.5703125" customWidth="1"/>
    <col min="3079" max="3079" width="11.28515625" customWidth="1"/>
    <col min="3080" max="3080" width="18.28515625" customWidth="1"/>
    <col min="3081" max="3081" width="14.5703125" customWidth="1"/>
    <col min="3082" max="3082" width="11.28515625" customWidth="1"/>
    <col min="3083" max="3083" width="18.28515625" customWidth="1"/>
    <col min="3084" max="3084" width="14.5703125" customWidth="1"/>
    <col min="3085" max="3085" width="11.28515625" customWidth="1"/>
    <col min="3086" max="3086" width="18.28515625" customWidth="1"/>
    <col min="3087" max="3087" width="14.5703125" customWidth="1"/>
    <col min="3088" max="3088" width="11.42578125" customWidth="1"/>
    <col min="3329" max="3329" width="64.140625" customWidth="1"/>
    <col min="3330" max="3330" width="18.28515625" customWidth="1"/>
    <col min="3331" max="3331" width="14.5703125" customWidth="1"/>
    <col min="3332" max="3332" width="11.42578125" customWidth="1"/>
    <col min="3333" max="3333" width="18.28515625" customWidth="1"/>
    <col min="3334" max="3334" width="14.5703125" customWidth="1"/>
    <col min="3335" max="3335" width="11.28515625" customWidth="1"/>
    <col min="3336" max="3336" width="18.28515625" customWidth="1"/>
    <col min="3337" max="3337" width="14.5703125" customWidth="1"/>
    <col min="3338" max="3338" width="11.28515625" customWidth="1"/>
    <col min="3339" max="3339" width="18.28515625" customWidth="1"/>
    <col min="3340" max="3340" width="14.5703125" customWidth="1"/>
    <col min="3341" max="3341" width="11.28515625" customWidth="1"/>
    <col min="3342" max="3342" width="18.28515625" customWidth="1"/>
    <col min="3343" max="3343" width="14.5703125" customWidth="1"/>
    <col min="3344" max="3344" width="11.42578125" customWidth="1"/>
    <col min="3585" max="3585" width="64.140625" customWidth="1"/>
    <col min="3586" max="3586" width="18.28515625" customWidth="1"/>
    <col min="3587" max="3587" width="14.5703125" customWidth="1"/>
    <col min="3588" max="3588" width="11.42578125" customWidth="1"/>
    <col min="3589" max="3589" width="18.28515625" customWidth="1"/>
    <col min="3590" max="3590" width="14.5703125" customWidth="1"/>
    <col min="3591" max="3591" width="11.28515625" customWidth="1"/>
    <col min="3592" max="3592" width="18.28515625" customWidth="1"/>
    <col min="3593" max="3593" width="14.5703125" customWidth="1"/>
    <col min="3594" max="3594" width="11.28515625" customWidth="1"/>
    <col min="3595" max="3595" width="18.28515625" customWidth="1"/>
    <col min="3596" max="3596" width="14.5703125" customWidth="1"/>
    <col min="3597" max="3597" width="11.28515625" customWidth="1"/>
    <col min="3598" max="3598" width="18.28515625" customWidth="1"/>
    <col min="3599" max="3599" width="14.5703125" customWidth="1"/>
    <col min="3600" max="3600" width="11.42578125" customWidth="1"/>
    <col min="3841" max="3841" width="64.140625" customWidth="1"/>
    <col min="3842" max="3842" width="18.28515625" customWidth="1"/>
    <col min="3843" max="3843" width="14.5703125" customWidth="1"/>
    <col min="3844" max="3844" width="11.42578125" customWidth="1"/>
    <col min="3845" max="3845" width="18.28515625" customWidth="1"/>
    <col min="3846" max="3846" width="14.5703125" customWidth="1"/>
    <col min="3847" max="3847" width="11.28515625" customWidth="1"/>
    <col min="3848" max="3848" width="18.28515625" customWidth="1"/>
    <col min="3849" max="3849" width="14.5703125" customWidth="1"/>
    <col min="3850" max="3850" width="11.28515625" customWidth="1"/>
    <col min="3851" max="3851" width="18.28515625" customWidth="1"/>
    <col min="3852" max="3852" width="14.5703125" customWidth="1"/>
    <col min="3853" max="3853" width="11.28515625" customWidth="1"/>
    <col min="3854" max="3854" width="18.28515625" customWidth="1"/>
    <col min="3855" max="3855" width="14.5703125" customWidth="1"/>
    <col min="3856" max="3856" width="11.42578125" customWidth="1"/>
    <col min="4097" max="4097" width="64.140625" customWidth="1"/>
    <col min="4098" max="4098" width="18.28515625" customWidth="1"/>
    <col min="4099" max="4099" width="14.5703125" customWidth="1"/>
    <col min="4100" max="4100" width="11.42578125" customWidth="1"/>
    <col min="4101" max="4101" width="18.28515625" customWidth="1"/>
    <col min="4102" max="4102" width="14.5703125" customWidth="1"/>
    <col min="4103" max="4103" width="11.28515625" customWidth="1"/>
    <col min="4104" max="4104" width="18.28515625" customWidth="1"/>
    <col min="4105" max="4105" width="14.5703125" customWidth="1"/>
    <col min="4106" max="4106" width="11.28515625" customWidth="1"/>
    <col min="4107" max="4107" width="18.28515625" customWidth="1"/>
    <col min="4108" max="4108" width="14.5703125" customWidth="1"/>
    <col min="4109" max="4109" width="11.28515625" customWidth="1"/>
    <col min="4110" max="4110" width="18.28515625" customWidth="1"/>
    <col min="4111" max="4111" width="14.5703125" customWidth="1"/>
    <col min="4112" max="4112" width="11.42578125" customWidth="1"/>
    <col min="4353" max="4353" width="64.140625" customWidth="1"/>
    <col min="4354" max="4354" width="18.28515625" customWidth="1"/>
    <col min="4355" max="4355" width="14.5703125" customWidth="1"/>
    <col min="4356" max="4356" width="11.42578125" customWidth="1"/>
    <col min="4357" max="4357" width="18.28515625" customWidth="1"/>
    <col min="4358" max="4358" width="14.5703125" customWidth="1"/>
    <col min="4359" max="4359" width="11.28515625" customWidth="1"/>
    <col min="4360" max="4360" width="18.28515625" customWidth="1"/>
    <col min="4361" max="4361" width="14.5703125" customWidth="1"/>
    <col min="4362" max="4362" width="11.28515625" customWidth="1"/>
    <col min="4363" max="4363" width="18.28515625" customWidth="1"/>
    <col min="4364" max="4364" width="14.5703125" customWidth="1"/>
    <col min="4365" max="4365" width="11.28515625" customWidth="1"/>
    <col min="4366" max="4366" width="18.28515625" customWidth="1"/>
    <col min="4367" max="4367" width="14.5703125" customWidth="1"/>
    <col min="4368" max="4368" width="11.42578125" customWidth="1"/>
    <col min="4609" max="4609" width="64.140625" customWidth="1"/>
    <col min="4610" max="4610" width="18.28515625" customWidth="1"/>
    <col min="4611" max="4611" width="14.5703125" customWidth="1"/>
    <col min="4612" max="4612" width="11.42578125" customWidth="1"/>
    <col min="4613" max="4613" width="18.28515625" customWidth="1"/>
    <col min="4614" max="4614" width="14.5703125" customWidth="1"/>
    <col min="4615" max="4615" width="11.28515625" customWidth="1"/>
    <col min="4616" max="4616" width="18.28515625" customWidth="1"/>
    <col min="4617" max="4617" width="14.5703125" customWidth="1"/>
    <col min="4618" max="4618" width="11.28515625" customWidth="1"/>
    <col min="4619" max="4619" width="18.28515625" customWidth="1"/>
    <col min="4620" max="4620" width="14.5703125" customWidth="1"/>
    <col min="4621" max="4621" width="11.28515625" customWidth="1"/>
    <col min="4622" max="4622" width="18.28515625" customWidth="1"/>
    <col min="4623" max="4623" width="14.5703125" customWidth="1"/>
    <col min="4624" max="4624" width="11.42578125" customWidth="1"/>
    <col min="4865" max="4865" width="64.140625" customWidth="1"/>
    <col min="4866" max="4866" width="18.28515625" customWidth="1"/>
    <col min="4867" max="4867" width="14.5703125" customWidth="1"/>
    <col min="4868" max="4868" width="11.42578125" customWidth="1"/>
    <col min="4869" max="4869" width="18.28515625" customWidth="1"/>
    <col min="4870" max="4870" width="14.5703125" customWidth="1"/>
    <col min="4871" max="4871" width="11.28515625" customWidth="1"/>
    <col min="4872" max="4872" width="18.28515625" customWidth="1"/>
    <col min="4873" max="4873" width="14.5703125" customWidth="1"/>
    <col min="4874" max="4874" width="11.28515625" customWidth="1"/>
    <col min="4875" max="4875" width="18.28515625" customWidth="1"/>
    <col min="4876" max="4876" width="14.5703125" customWidth="1"/>
    <col min="4877" max="4877" width="11.28515625" customWidth="1"/>
    <col min="4878" max="4878" width="18.28515625" customWidth="1"/>
    <col min="4879" max="4879" width="14.5703125" customWidth="1"/>
    <col min="4880" max="4880" width="11.42578125" customWidth="1"/>
    <col min="5121" max="5121" width="64.140625" customWidth="1"/>
    <col min="5122" max="5122" width="18.28515625" customWidth="1"/>
    <col min="5123" max="5123" width="14.5703125" customWidth="1"/>
    <col min="5124" max="5124" width="11.42578125" customWidth="1"/>
    <col min="5125" max="5125" width="18.28515625" customWidth="1"/>
    <col min="5126" max="5126" width="14.5703125" customWidth="1"/>
    <col min="5127" max="5127" width="11.28515625" customWidth="1"/>
    <col min="5128" max="5128" width="18.28515625" customWidth="1"/>
    <col min="5129" max="5129" width="14.5703125" customWidth="1"/>
    <col min="5130" max="5130" width="11.28515625" customWidth="1"/>
    <col min="5131" max="5131" width="18.28515625" customWidth="1"/>
    <col min="5132" max="5132" width="14.5703125" customWidth="1"/>
    <col min="5133" max="5133" width="11.28515625" customWidth="1"/>
    <col min="5134" max="5134" width="18.28515625" customWidth="1"/>
    <col min="5135" max="5135" width="14.5703125" customWidth="1"/>
    <col min="5136" max="5136" width="11.42578125" customWidth="1"/>
    <col min="5377" max="5377" width="64.140625" customWidth="1"/>
    <col min="5378" max="5378" width="18.28515625" customWidth="1"/>
    <col min="5379" max="5379" width="14.5703125" customWidth="1"/>
    <col min="5380" max="5380" width="11.42578125" customWidth="1"/>
    <col min="5381" max="5381" width="18.28515625" customWidth="1"/>
    <col min="5382" max="5382" width="14.5703125" customWidth="1"/>
    <col min="5383" max="5383" width="11.28515625" customWidth="1"/>
    <col min="5384" max="5384" width="18.28515625" customWidth="1"/>
    <col min="5385" max="5385" width="14.5703125" customWidth="1"/>
    <col min="5386" max="5386" width="11.28515625" customWidth="1"/>
    <col min="5387" max="5387" width="18.28515625" customWidth="1"/>
    <col min="5388" max="5388" width="14.5703125" customWidth="1"/>
    <col min="5389" max="5389" width="11.28515625" customWidth="1"/>
    <col min="5390" max="5390" width="18.28515625" customWidth="1"/>
    <col min="5391" max="5391" width="14.5703125" customWidth="1"/>
    <col min="5392" max="5392" width="11.42578125" customWidth="1"/>
    <col min="5633" max="5633" width="64.140625" customWidth="1"/>
    <col min="5634" max="5634" width="18.28515625" customWidth="1"/>
    <col min="5635" max="5635" width="14.5703125" customWidth="1"/>
    <col min="5636" max="5636" width="11.42578125" customWidth="1"/>
    <col min="5637" max="5637" width="18.28515625" customWidth="1"/>
    <col min="5638" max="5638" width="14.5703125" customWidth="1"/>
    <col min="5639" max="5639" width="11.28515625" customWidth="1"/>
    <col min="5640" max="5640" width="18.28515625" customWidth="1"/>
    <col min="5641" max="5641" width="14.5703125" customWidth="1"/>
    <col min="5642" max="5642" width="11.28515625" customWidth="1"/>
    <col min="5643" max="5643" width="18.28515625" customWidth="1"/>
    <col min="5644" max="5644" width="14.5703125" customWidth="1"/>
    <col min="5645" max="5645" width="11.28515625" customWidth="1"/>
    <col min="5646" max="5646" width="18.28515625" customWidth="1"/>
    <col min="5647" max="5647" width="14.5703125" customWidth="1"/>
    <col min="5648" max="5648" width="11.42578125" customWidth="1"/>
    <col min="5889" max="5889" width="64.140625" customWidth="1"/>
    <col min="5890" max="5890" width="18.28515625" customWidth="1"/>
    <col min="5891" max="5891" width="14.5703125" customWidth="1"/>
    <col min="5892" max="5892" width="11.42578125" customWidth="1"/>
    <col min="5893" max="5893" width="18.28515625" customWidth="1"/>
    <col min="5894" max="5894" width="14.5703125" customWidth="1"/>
    <col min="5895" max="5895" width="11.28515625" customWidth="1"/>
    <col min="5896" max="5896" width="18.28515625" customWidth="1"/>
    <col min="5897" max="5897" width="14.5703125" customWidth="1"/>
    <col min="5898" max="5898" width="11.28515625" customWidth="1"/>
    <col min="5899" max="5899" width="18.28515625" customWidth="1"/>
    <col min="5900" max="5900" width="14.5703125" customWidth="1"/>
    <col min="5901" max="5901" width="11.28515625" customWidth="1"/>
    <col min="5902" max="5902" width="18.28515625" customWidth="1"/>
    <col min="5903" max="5903" width="14.5703125" customWidth="1"/>
    <col min="5904" max="5904" width="11.42578125" customWidth="1"/>
    <col min="6145" max="6145" width="64.140625" customWidth="1"/>
    <col min="6146" max="6146" width="18.28515625" customWidth="1"/>
    <col min="6147" max="6147" width="14.5703125" customWidth="1"/>
    <col min="6148" max="6148" width="11.42578125" customWidth="1"/>
    <col min="6149" max="6149" width="18.28515625" customWidth="1"/>
    <col min="6150" max="6150" width="14.5703125" customWidth="1"/>
    <col min="6151" max="6151" width="11.28515625" customWidth="1"/>
    <col min="6152" max="6152" width="18.28515625" customWidth="1"/>
    <col min="6153" max="6153" width="14.5703125" customWidth="1"/>
    <col min="6154" max="6154" width="11.28515625" customWidth="1"/>
    <col min="6155" max="6155" width="18.28515625" customWidth="1"/>
    <col min="6156" max="6156" width="14.5703125" customWidth="1"/>
    <col min="6157" max="6157" width="11.28515625" customWidth="1"/>
    <col min="6158" max="6158" width="18.28515625" customWidth="1"/>
    <col min="6159" max="6159" width="14.5703125" customWidth="1"/>
    <col min="6160" max="6160" width="11.42578125" customWidth="1"/>
    <col min="6401" max="6401" width="64.140625" customWidth="1"/>
    <col min="6402" max="6402" width="18.28515625" customWidth="1"/>
    <col min="6403" max="6403" width="14.5703125" customWidth="1"/>
    <col min="6404" max="6404" width="11.42578125" customWidth="1"/>
    <col min="6405" max="6405" width="18.28515625" customWidth="1"/>
    <col min="6406" max="6406" width="14.5703125" customWidth="1"/>
    <col min="6407" max="6407" width="11.28515625" customWidth="1"/>
    <col min="6408" max="6408" width="18.28515625" customWidth="1"/>
    <col min="6409" max="6409" width="14.5703125" customWidth="1"/>
    <col min="6410" max="6410" width="11.28515625" customWidth="1"/>
    <col min="6411" max="6411" width="18.28515625" customWidth="1"/>
    <col min="6412" max="6412" width="14.5703125" customWidth="1"/>
    <col min="6413" max="6413" width="11.28515625" customWidth="1"/>
    <col min="6414" max="6414" width="18.28515625" customWidth="1"/>
    <col min="6415" max="6415" width="14.5703125" customWidth="1"/>
    <col min="6416" max="6416" width="11.42578125" customWidth="1"/>
    <col min="6657" max="6657" width="64.140625" customWidth="1"/>
    <col min="6658" max="6658" width="18.28515625" customWidth="1"/>
    <col min="6659" max="6659" width="14.5703125" customWidth="1"/>
    <col min="6660" max="6660" width="11.42578125" customWidth="1"/>
    <col min="6661" max="6661" width="18.28515625" customWidth="1"/>
    <col min="6662" max="6662" width="14.5703125" customWidth="1"/>
    <col min="6663" max="6663" width="11.28515625" customWidth="1"/>
    <col min="6664" max="6664" width="18.28515625" customWidth="1"/>
    <col min="6665" max="6665" width="14.5703125" customWidth="1"/>
    <col min="6666" max="6666" width="11.28515625" customWidth="1"/>
    <col min="6667" max="6667" width="18.28515625" customWidth="1"/>
    <col min="6668" max="6668" width="14.5703125" customWidth="1"/>
    <col min="6669" max="6669" width="11.28515625" customWidth="1"/>
    <col min="6670" max="6670" width="18.28515625" customWidth="1"/>
    <col min="6671" max="6671" width="14.5703125" customWidth="1"/>
    <col min="6672" max="6672" width="11.42578125" customWidth="1"/>
    <col min="6913" max="6913" width="64.140625" customWidth="1"/>
    <col min="6914" max="6914" width="18.28515625" customWidth="1"/>
    <col min="6915" max="6915" width="14.5703125" customWidth="1"/>
    <col min="6916" max="6916" width="11.42578125" customWidth="1"/>
    <col min="6917" max="6917" width="18.28515625" customWidth="1"/>
    <col min="6918" max="6918" width="14.5703125" customWidth="1"/>
    <col min="6919" max="6919" width="11.28515625" customWidth="1"/>
    <col min="6920" max="6920" width="18.28515625" customWidth="1"/>
    <col min="6921" max="6921" width="14.5703125" customWidth="1"/>
    <col min="6922" max="6922" width="11.28515625" customWidth="1"/>
    <col min="6923" max="6923" width="18.28515625" customWidth="1"/>
    <col min="6924" max="6924" width="14.5703125" customWidth="1"/>
    <col min="6925" max="6925" width="11.28515625" customWidth="1"/>
    <col min="6926" max="6926" width="18.28515625" customWidth="1"/>
    <col min="6927" max="6927" width="14.5703125" customWidth="1"/>
    <col min="6928" max="6928" width="11.42578125" customWidth="1"/>
    <col min="7169" max="7169" width="64.140625" customWidth="1"/>
    <col min="7170" max="7170" width="18.28515625" customWidth="1"/>
    <col min="7171" max="7171" width="14.5703125" customWidth="1"/>
    <col min="7172" max="7172" width="11.42578125" customWidth="1"/>
    <col min="7173" max="7173" width="18.28515625" customWidth="1"/>
    <col min="7174" max="7174" width="14.5703125" customWidth="1"/>
    <col min="7175" max="7175" width="11.28515625" customWidth="1"/>
    <col min="7176" max="7176" width="18.28515625" customWidth="1"/>
    <col min="7177" max="7177" width="14.5703125" customWidth="1"/>
    <col min="7178" max="7178" width="11.28515625" customWidth="1"/>
    <col min="7179" max="7179" width="18.28515625" customWidth="1"/>
    <col min="7180" max="7180" width="14.5703125" customWidth="1"/>
    <col min="7181" max="7181" width="11.28515625" customWidth="1"/>
    <col min="7182" max="7182" width="18.28515625" customWidth="1"/>
    <col min="7183" max="7183" width="14.5703125" customWidth="1"/>
    <col min="7184" max="7184" width="11.42578125" customWidth="1"/>
    <col min="7425" max="7425" width="64.140625" customWidth="1"/>
    <col min="7426" max="7426" width="18.28515625" customWidth="1"/>
    <col min="7427" max="7427" width="14.5703125" customWidth="1"/>
    <col min="7428" max="7428" width="11.42578125" customWidth="1"/>
    <col min="7429" max="7429" width="18.28515625" customWidth="1"/>
    <col min="7430" max="7430" width="14.5703125" customWidth="1"/>
    <col min="7431" max="7431" width="11.28515625" customWidth="1"/>
    <col min="7432" max="7432" width="18.28515625" customWidth="1"/>
    <col min="7433" max="7433" width="14.5703125" customWidth="1"/>
    <col min="7434" max="7434" width="11.28515625" customWidth="1"/>
    <col min="7435" max="7435" width="18.28515625" customWidth="1"/>
    <col min="7436" max="7436" width="14.5703125" customWidth="1"/>
    <col min="7437" max="7437" width="11.28515625" customWidth="1"/>
    <col min="7438" max="7438" width="18.28515625" customWidth="1"/>
    <col min="7439" max="7439" width="14.5703125" customWidth="1"/>
    <col min="7440" max="7440" width="11.42578125" customWidth="1"/>
    <col min="7681" max="7681" width="64.140625" customWidth="1"/>
    <col min="7682" max="7682" width="18.28515625" customWidth="1"/>
    <col min="7683" max="7683" width="14.5703125" customWidth="1"/>
    <col min="7684" max="7684" width="11.42578125" customWidth="1"/>
    <col min="7685" max="7685" width="18.28515625" customWidth="1"/>
    <col min="7686" max="7686" width="14.5703125" customWidth="1"/>
    <col min="7687" max="7687" width="11.28515625" customWidth="1"/>
    <col min="7688" max="7688" width="18.28515625" customWidth="1"/>
    <col min="7689" max="7689" width="14.5703125" customWidth="1"/>
    <col min="7690" max="7690" width="11.28515625" customWidth="1"/>
    <col min="7691" max="7691" width="18.28515625" customWidth="1"/>
    <col min="7692" max="7692" width="14.5703125" customWidth="1"/>
    <col min="7693" max="7693" width="11.28515625" customWidth="1"/>
    <col min="7694" max="7694" width="18.28515625" customWidth="1"/>
    <col min="7695" max="7695" width="14.5703125" customWidth="1"/>
    <col min="7696" max="7696" width="11.42578125" customWidth="1"/>
    <col min="7937" max="7937" width="64.140625" customWidth="1"/>
    <col min="7938" max="7938" width="18.28515625" customWidth="1"/>
    <col min="7939" max="7939" width="14.5703125" customWidth="1"/>
    <col min="7940" max="7940" width="11.42578125" customWidth="1"/>
    <col min="7941" max="7941" width="18.28515625" customWidth="1"/>
    <col min="7942" max="7942" width="14.5703125" customWidth="1"/>
    <col min="7943" max="7943" width="11.28515625" customWidth="1"/>
    <col min="7944" max="7944" width="18.28515625" customWidth="1"/>
    <col min="7945" max="7945" width="14.5703125" customWidth="1"/>
    <col min="7946" max="7946" width="11.28515625" customWidth="1"/>
    <col min="7947" max="7947" width="18.28515625" customWidth="1"/>
    <col min="7948" max="7948" width="14.5703125" customWidth="1"/>
    <col min="7949" max="7949" width="11.28515625" customWidth="1"/>
    <col min="7950" max="7950" width="18.28515625" customWidth="1"/>
    <col min="7951" max="7951" width="14.5703125" customWidth="1"/>
    <col min="7952" max="7952" width="11.42578125" customWidth="1"/>
    <col min="8193" max="8193" width="64.140625" customWidth="1"/>
    <col min="8194" max="8194" width="18.28515625" customWidth="1"/>
    <col min="8195" max="8195" width="14.5703125" customWidth="1"/>
    <col min="8196" max="8196" width="11.42578125" customWidth="1"/>
    <col min="8197" max="8197" width="18.28515625" customWidth="1"/>
    <col min="8198" max="8198" width="14.5703125" customWidth="1"/>
    <col min="8199" max="8199" width="11.28515625" customWidth="1"/>
    <col min="8200" max="8200" width="18.28515625" customWidth="1"/>
    <col min="8201" max="8201" width="14.5703125" customWidth="1"/>
    <col min="8202" max="8202" width="11.28515625" customWidth="1"/>
    <col min="8203" max="8203" width="18.28515625" customWidth="1"/>
    <col min="8204" max="8204" width="14.5703125" customWidth="1"/>
    <col min="8205" max="8205" width="11.28515625" customWidth="1"/>
    <col min="8206" max="8206" width="18.28515625" customWidth="1"/>
    <col min="8207" max="8207" width="14.5703125" customWidth="1"/>
    <col min="8208" max="8208" width="11.42578125" customWidth="1"/>
    <col min="8449" max="8449" width="64.140625" customWidth="1"/>
    <col min="8450" max="8450" width="18.28515625" customWidth="1"/>
    <col min="8451" max="8451" width="14.5703125" customWidth="1"/>
    <col min="8452" max="8452" width="11.42578125" customWidth="1"/>
    <col min="8453" max="8453" width="18.28515625" customWidth="1"/>
    <col min="8454" max="8454" width="14.5703125" customWidth="1"/>
    <col min="8455" max="8455" width="11.28515625" customWidth="1"/>
    <col min="8456" max="8456" width="18.28515625" customWidth="1"/>
    <col min="8457" max="8457" width="14.5703125" customWidth="1"/>
    <col min="8458" max="8458" width="11.28515625" customWidth="1"/>
    <col min="8459" max="8459" width="18.28515625" customWidth="1"/>
    <col min="8460" max="8460" width="14.5703125" customWidth="1"/>
    <col min="8461" max="8461" width="11.28515625" customWidth="1"/>
    <col min="8462" max="8462" width="18.28515625" customWidth="1"/>
    <col min="8463" max="8463" width="14.5703125" customWidth="1"/>
    <col min="8464" max="8464" width="11.42578125" customWidth="1"/>
    <col min="8705" max="8705" width="64.140625" customWidth="1"/>
    <col min="8706" max="8706" width="18.28515625" customWidth="1"/>
    <col min="8707" max="8707" width="14.5703125" customWidth="1"/>
    <col min="8708" max="8708" width="11.42578125" customWidth="1"/>
    <col min="8709" max="8709" width="18.28515625" customWidth="1"/>
    <col min="8710" max="8710" width="14.5703125" customWidth="1"/>
    <col min="8711" max="8711" width="11.28515625" customWidth="1"/>
    <col min="8712" max="8712" width="18.28515625" customWidth="1"/>
    <col min="8713" max="8713" width="14.5703125" customWidth="1"/>
    <col min="8714" max="8714" width="11.28515625" customWidth="1"/>
    <col min="8715" max="8715" width="18.28515625" customWidth="1"/>
    <col min="8716" max="8716" width="14.5703125" customWidth="1"/>
    <col min="8717" max="8717" width="11.28515625" customWidth="1"/>
    <col min="8718" max="8718" width="18.28515625" customWidth="1"/>
    <col min="8719" max="8719" width="14.5703125" customWidth="1"/>
    <col min="8720" max="8720" width="11.42578125" customWidth="1"/>
    <col min="8961" max="8961" width="64.140625" customWidth="1"/>
    <col min="8962" max="8962" width="18.28515625" customWidth="1"/>
    <col min="8963" max="8963" width="14.5703125" customWidth="1"/>
    <col min="8964" max="8964" width="11.42578125" customWidth="1"/>
    <col min="8965" max="8965" width="18.28515625" customWidth="1"/>
    <col min="8966" max="8966" width="14.5703125" customWidth="1"/>
    <col min="8967" max="8967" width="11.28515625" customWidth="1"/>
    <col min="8968" max="8968" width="18.28515625" customWidth="1"/>
    <col min="8969" max="8969" width="14.5703125" customWidth="1"/>
    <col min="8970" max="8970" width="11.28515625" customWidth="1"/>
    <col min="8971" max="8971" width="18.28515625" customWidth="1"/>
    <col min="8972" max="8972" width="14.5703125" customWidth="1"/>
    <col min="8973" max="8973" width="11.28515625" customWidth="1"/>
    <col min="8974" max="8974" width="18.28515625" customWidth="1"/>
    <col min="8975" max="8975" width="14.5703125" customWidth="1"/>
    <col min="8976" max="8976" width="11.42578125" customWidth="1"/>
    <col min="9217" max="9217" width="64.140625" customWidth="1"/>
    <col min="9218" max="9218" width="18.28515625" customWidth="1"/>
    <col min="9219" max="9219" width="14.5703125" customWidth="1"/>
    <col min="9220" max="9220" width="11.42578125" customWidth="1"/>
    <col min="9221" max="9221" width="18.28515625" customWidth="1"/>
    <col min="9222" max="9222" width="14.5703125" customWidth="1"/>
    <col min="9223" max="9223" width="11.28515625" customWidth="1"/>
    <col min="9224" max="9224" width="18.28515625" customWidth="1"/>
    <col min="9225" max="9225" width="14.5703125" customWidth="1"/>
    <col min="9226" max="9226" width="11.28515625" customWidth="1"/>
    <col min="9227" max="9227" width="18.28515625" customWidth="1"/>
    <col min="9228" max="9228" width="14.5703125" customWidth="1"/>
    <col min="9229" max="9229" width="11.28515625" customWidth="1"/>
    <col min="9230" max="9230" width="18.28515625" customWidth="1"/>
    <col min="9231" max="9231" width="14.5703125" customWidth="1"/>
    <col min="9232" max="9232" width="11.42578125" customWidth="1"/>
    <col min="9473" max="9473" width="64.140625" customWidth="1"/>
    <col min="9474" max="9474" width="18.28515625" customWidth="1"/>
    <col min="9475" max="9475" width="14.5703125" customWidth="1"/>
    <col min="9476" max="9476" width="11.42578125" customWidth="1"/>
    <col min="9477" max="9477" width="18.28515625" customWidth="1"/>
    <col min="9478" max="9478" width="14.5703125" customWidth="1"/>
    <col min="9479" max="9479" width="11.28515625" customWidth="1"/>
    <col min="9480" max="9480" width="18.28515625" customWidth="1"/>
    <col min="9481" max="9481" width="14.5703125" customWidth="1"/>
    <col min="9482" max="9482" width="11.28515625" customWidth="1"/>
    <col min="9483" max="9483" width="18.28515625" customWidth="1"/>
    <col min="9484" max="9484" width="14.5703125" customWidth="1"/>
    <col min="9485" max="9485" width="11.28515625" customWidth="1"/>
    <col min="9486" max="9486" width="18.28515625" customWidth="1"/>
    <col min="9487" max="9487" width="14.5703125" customWidth="1"/>
    <col min="9488" max="9488" width="11.42578125" customWidth="1"/>
    <col min="9729" max="9729" width="64.140625" customWidth="1"/>
    <col min="9730" max="9730" width="18.28515625" customWidth="1"/>
    <col min="9731" max="9731" width="14.5703125" customWidth="1"/>
    <col min="9732" max="9732" width="11.42578125" customWidth="1"/>
    <col min="9733" max="9733" width="18.28515625" customWidth="1"/>
    <col min="9734" max="9734" width="14.5703125" customWidth="1"/>
    <col min="9735" max="9735" width="11.28515625" customWidth="1"/>
    <col min="9736" max="9736" width="18.28515625" customWidth="1"/>
    <col min="9737" max="9737" width="14.5703125" customWidth="1"/>
    <col min="9738" max="9738" width="11.28515625" customWidth="1"/>
    <col min="9739" max="9739" width="18.28515625" customWidth="1"/>
    <col min="9740" max="9740" width="14.5703125" customWidth="1"/>
    <col min="9741" max="9741" width="11.28515625" customWidth="1"/>
    <col min="9742" max="9742" width="18.28515625" customWidth="1"/>
    <col min="9743" max="9743" width="14.5703125" customWidth="1"/>
    <col min="9744" max="9744" width="11.42578125" customWidth="1"/>
    <col min="9985" max="9985" width="64.140625" customWidth="1"/>
    <col min="9986" max="9986" width="18.28515625" customWidth="1"/>
    <col min="9987" max="9987" width="14.5703125" customWidth="1"/>
    <col min="9988" max="9988" width="11.42578125" customWidth="1"/>
    <col min="9989" max="9989" width="18.28515625" customWidth="1"/>
    <col min="9990" max="9990" width="14.5703125" customWidth="1"/>
    <col min="9991" max="9991" width="11.28515625" customWidth="1"/>
    <col min="9992" max="9992" width="18.28515625" customWidth="1"/>
    <col min="9993" max="9993" width="14.5703125" customWidth="1"/>
    <col min="9994" max="9994" width="11.28515625" customWidth="1"/>
    <col min="9995" max="9995" width="18.28515625" customWidth="1"/>
    <col min="9996" max="9996" width="14.5703125" customWidth="1"/>
    <col min="9997" max="9997" width="11.28515625" customWidth="1"/>
    <col min="9998" max="9998" width="18.28515625" customWidth="1"/>
    <col min="9999" max="9999" width="14.5703125" customWidth="1"/>
    <col min="10000" max="10000" width="11.42578125" customWidth="1"/>
    <col min="10241" max="10241" width="64.140625" customWidth="1"/>
    <col min="10242" max="10242" width="18.28515625" customWidth="1"/>
    <col min="10243" max="10243" width="14.5703125" customWidth="1"/>
    <col min="10244" max="10244" width="11.42578125" customWidth="1"/>
    <col min="10245" max="10245" width="18.28515625" customWidth="1"/>
    <col min="10246" max="10246" width="14.5703125" customWidth="1"/>
    <col min="10247" max="10247" width="11.28515625" customWidth="1"/>
    <col min="10248" max="10248" width="18.28515625" customWidth="1"/>
    <col min="10249" max="10249" width="14.5703125" customWidth="1"/>
    <col min="10250" max="10250" width="11.28515625" customWidth="1"/>
    <col min="10251" max="10251" width="18.28515625" customWidth="1"/>
    <col min="10252" max="10252" width="14.5703125" customWidth="1"/>
    <col min="10253" max="10253" width="11.28515625" customWidth="1"/>
    <col min="10254" max="10254" width="18.28515625" customWidth="1"/>
    <col min="10255" max="10255" width="14.5703125" customWidth="1"/>
    <col min="10256" max="10256" width="11.42578125" customWidth="1"/>
    <col min="10497" max="10497" width="64.140625" customWidth="1"/>
    <col min="10498" max="10498" width="18.28515625" customWidth="1"/>
    <col min="10499" max="10499" width="14.5703125" customWidth="1"/>
    <col min="10500" max="10500" width="11.42578125" customWidth="1"/>
    <col min="10501" max="10501" width="18.28515625" customWidth="1"/>
    <col min="10502" max="10502" width="14.5703125" customWidth="1"/>
    <col min="10503" max="10503" width="11.28515625" customWidth="1"/>
    <col min="10504" max="10504" width="18.28515625" customWidth="1"/>
    <col min="10505" max="10505" width="14.5703125" customWidth="1"/>
    <col min="10506" max="10506" width="11.28515625" customWidth="1"/>
    <col min="10507" max="10507" width="18.28515625" customWidth="1"/>
    <col min="10508" max="10508" width="14.5703125" customWidth="1"/>
    <col min="10509" max="10509" width="11.28515625" customWidth="1"/>
    <col min="10510" max="10510" width="18.28515625" customWidth="1"/>
    <col min="10511" max="10511" width="14.5703125" customWidth="1"/>
    <col min="10512" max="10512" width="11.42578125" customWidth="1"/>
    <col min="10753" max="10753" width="64.140625" customWidth="1"/>
    <col min="10754" max="10754" width="18.28515625" customWidth="1"/>
    <col min="10755" max="10755" width="14.5703125" customWidth="1"/>
    <col min="10756" max="10756" width="11.42578125" customWidth="1"/>
    <col min="10757" max="10757" width="18.28515625" customWidth="1"/>
    <col min="10758" max="10758" width="14.5703125" customWidth="1"/>
    <col min="10759" max="10759" width="11.28515625" customWidth="1"/>
    <col min="10760" max="10760" width="18.28515625" customWidth="1"/>
    <col min="10761" max="10761" width="14.5703125" customWidth="1"/>
    <col min="10762" max="10762" width="11.28515625" customWidth="1"/>
    <col min="10763" max="10763" width="18.28515625" customWidth="1"/>
    <col min="10764" max="10764" width="14.5703125" customWidth="1"/>
    <col min="10765" max="10765" width="11.28515625" customWidth="1"/>
    <col min="10766" max="10766" width="18.28515625" customWidth="1"/>
    <col min="10767" max="10767" width="14.5703125" customWidth="1"/>
    <col min="10768" max="10768" width="11.42578125" customWidth="1"/>
    <col min="11009" max="11009" width="64.140625" customWidth="1"/>
    <col min="11010" max="11010" width="18.28515625" customWidth="1"/>
    <col min="11011" max="11011" width="14.5703125" customWidth="1"/>
    <col min="11012" max="11012" width="11.42578125" customWidth="1"/>
    <col min="11013" max="11013" width="18.28515625" customWidth="1"/>
    <col min="11014" max="11014" width="14.5703125" customWidth="1"/>
    <col min="11015" max="11015" width="11.28515625" customWidth="1"/>
    <col min="11016" max="11016" width="18.28515625" customWidth="1"/>
    <col min="11017" max="11017" width="14.5703125" customWidth="1"/>
    <col min="11018" max="11018" width="11.28515625" customWidth="1"/>
    <col min="11019" max="11019" width="18.28515625" customWidth="1"/>
    <col min="11020" max="11020" width="14.5703125" customWidth="1"/>
    <col min="11021" max="11021" width="11.28515625" customWidth="1"/>
    <col min="11022" max="11022" width="18.28515625" customWidth="1"/>
    <col min="11023" max="11023" width="14.5703125" customWidth="1"/>
    <col min="11024" max="11024" width="11.42578125" customWidth="1"/>
    <col min="11265" max="11265" width="64.140625" customWidth="1"/>
    <col min="11266" max="11266" width="18.28515625" customWidth="1"/>
    <col min="11267" max="11267" width="14.5703125" customWidth="1"/>
    <col min="11268" max="11268" width="11.42578125" customWidth="1"/>
    <col min="11269" max="11269" width="18.28515625" customWidth="1"/>
    <col min="11270" max="11270" width="14.5703125" customWidth="1"/>
    <col min="11271" max="11271" width="11.28515625" customWidth="1"/>
    <col min="11272" max="11272" width="18.28515625" customWidth="1"/>
    <col min="11273" max="11273" width="14.5703125" customWidth="1"/>
    <col min="11274" max="11274" width="11.28515625" customWidth="1"/>
    <col min="11275" max="11275" width="18.28515625" customWidth="1"/>
    <col min="11276" max="11276" width="14.5703125" customWidth="1"/>
    <col min="11277" max="11277" width="11.28515625" customWidth="1"/>
    <col min="11278" max="11278" width="18.28515625" customWidth="1"/>
    <col min="11279" max="11279" width="14.5703125" customWidth="1"/>
    <col min="11280" max="11280" width="11.42578125" customWidth="1"/>
    <col min="11521" max="11521" width="64.140625" customWidth="1"/>
    <col min="11522" max="11522" width="18.28515625" customWidth="1"/>
    <col min="11523" max="11523" width="14.5703125" customWidth="1"/>
    <col min="11524" max="11524" width="11.42578125" customWidth="1"/>
    <col min="11525" max="11525" width="18.28515625" customWidth="1"/>
    <col min="11526" max="11526" width="14.5703125" customWidth="1"/>
    <col min="11527" max="11527" width="11.28515625" customWidth="1"/>
    <col min="11528" max="11528" width="18.28515625" customWidth="1"/>
    <col min="11529" max="11529" width="14.5703125" customWidth="1"/>
    <col min="11530" max="11530" width="11.28515625" customWidth="1"/>
    <col min="11531" max="11531" width="18.28515625" customWidth="1"/>
    <col min="11532" max="11532" width="14.5703125" customWidth="1"/>
    <col min="11533" max="11533" width="11.28515625" customWidth="1"/>
    <col min="11534" max="11534" width="18.28515625" customWidth="1"/>
    <col min="11535" max="11535" width="14.5703125" customWidth="1"/>
    <col min="11536" max="11536" width="11.42578125" customWidth="1"/>
    <col min="11777" max="11777" width="64.140625" customWidth="1"/>
    <col min="11778" max="11778" width="18.28515625" customWidth="1"/>
    <col min="11779" max="11779" width="14.5703125" customWidth="1"/>
    <col min="11780" max="11780" width="11.42578125" customWidth="1"/>
    <col min="11781" max="11781" width="18.28515625" customWidth="1"/>
    <col min="11782" max="11782" width="14.5703125" customWidth="1"/>
    <col min="11783" max="11783" width="11.28515625" customWidth="1"/>
    <col min="11784" max="11784" width="18.28515625" customWidth="1"/>
    <col min="11785" max="11785" width="14.5703125" customWidth="1"/>
    <col min="11786" max="11786" width="11.28515625" customWidth="1"/>
    <col min="11787" max="11787" width="18.28515625" customWidth="1"/>
    <col min="11788" max="11788" width="14.5703125" customWidth="1"/>
    <col min="11789" max="11789" width="11.28515625" customWidth="1"/>
    <col min="11790" max="11790" width="18.28515625" customWidth="1"/>
    <col min="11791" max="11791" width="14.5703125" customWidth="1"/>
    <col min="11792" max="11792" width="11.42578125" customWidth="1"/>
    <col min="12033" max="12033" width="64.140625" customWidth="1"/>
    <col min="12034" max="12034" width="18.28515625" customWidth="1"/>
    <col min="12035" max="12035" width="14.5703125" customWidth="1"/>
    <col min="12036" max="12036" width="11.42578125" customWidth="1"/>
    <col min="12037" max="12037" width="18.28515625" customWidth="1"/>
    <col min="12038" max="12038" width="14.5703125" customWidth="1"/>
    <col min="12039" max="12039" width="11.28515625" customWidth="1"/>
    <col min="12040" max="12040" width="18.28515625" customWidth="1"/>
    <col min="12041" max="12041" width="14.5703125" customWidth="1"/>
    <col min="12042" max="12042" width="11.28515625" customWidth="1"/>
    <col min="12043" max="12043" width="18.28515625" customWidth="1"/>
    <col min="12044" max="12044" width="14.5703125" customWidth="1"/>
    <col min="12045" max="12045" width="11.28515625" customWidth="1"/>
    <col min="12046" max="12046" width="18.28515625" customWidth="1"/>
    <col min="12047" max="12047" width="14.5703125" customWidth="1"/>
    <col min="12048" max="12048" width="11.42578125" customWidth="1"/>
    <col min="12289" max="12289" width="64.140625" customWidth="1"/>
    <col min="12290" max="12290" width="18.28515625" customWidth="1"/>
    <col min="12291" max="12291" width="14.5703125" customWidth="1"/>
    <col min="12292" max="12292" width="11.42578125" customWidth="1"/>
    <col min="12293" max="12293" width="18.28515625" customWidth="1"/>
    <col min="12294" max="12294" width="14.5703125" customWidth="1"/>
    <col min="12295" max="12295" width="11.28515625" customWidth="1"/>
    <col min="12296" max="12296" width="18.28515625" customWidth="1"/>
    <col min="12297" max="12297" width="14.5703125" customWidth="1"/>
    <col min="12298" max="12298" width="11.28515625" customWidth="1"/>
    <col min="12299" max="12299" width="18.28515625" customWidth="1"/>
    <col min="12300" max="12300" width="14.5703125" customWidth="1"/>
    <col min="12301" max="12301" width="11.28515625" customWidth="1"/>
    <col min="12302" max="12302" width="18.28515625" customWidth="1"/>
    <col min="12303" max="12303" width="14.5703125" customWidth="1"/>
    <col min="12304" max="12304" width="11.42578125" customWidth="1"/>
    <col min="12545" max="12545" width="64.140625" customWidth="1"/>
    <col min="12546" max="12546" width="18.28515625" customWidth="1"/>
    <col min="12547" max="12547" width="14.5703125" customWidth="1"/>
    <col min="12548" max="12548" width="11.42578125" customWidth="1"/>
    <col min="12549" max="12549" width="18.28515625" customWidth="1"/>
    <col min="12550" max="12550" width="14.5703125" customWidth="1"/>
    <col min="12551" max="12551" width="11.28515625" customWidth="1"/>
    <col min="12552" max="12552" width="18.28515625" customWidth="1"/>
    <col min="12553" max="12553" width="14.5703125" customWidth="1"/>
    <col min="12554" max="12554" width="11.28515625" customWidth="1"/>
    <col min="12555" max="12555" width="18.28515625" customWidth="1"/>
    <col min="12556" max="12556" width="14.5703125" customWidth="1"/>
    <col min="12557" max="12557" width="11.28515625" customWidth="1"/>
    <col min="12558" max="12558" width="18.28515625" customWidth="1"/>
    <col min="12559" max="12559" width="14.5703125" customWidth="1"/>
    <col min="12560" max="12560" width="11.42578125" customWidth="1"/>
    <col min="12801" max="12801" width="64.140625" customWidth="1"/>
    <col min="12802" max="12802" width="18.28515625" customWidth="1"/>
    <col min="12803" max="12803" width="14.5703125" customWidth="1"/>
    <col min="12804" max="12804" width="11.42578125" customWidth="1"/>
    <col min="12805" max="12805" width="18.28515625" customWidth="1"/>
    <col min="12806" max="12806" width="14.5703125" customWidth="1"/>
    <col min="12807" max="12807" width="11.28515625" customWidth="1"/>
    <col min="12808" max="12808" width="18.28515625" customWidth="1"/>
    <col min="12809" max="12809" width="14.5703125" customWidth="1"/>
    <col min="12810" max="12810" width="11.28515625" customWidth="1"/>
    <col min="12811" max="12811" width="18.28515625" customWidth="1"/>
    <col min="12812" max="12812" width="14.5703125" customWidth="1"/>
    <col min="12813" max="12813" width="11.28515625" customWidth="1"/>
    <col min="12814" max="12814" width="18.28515625" customWidth="1"/>
    <col min="12815" max="12815" width="14.5703125" customWidth="1"/>
    <col min="12816" max="12816" width="11.42578125" customWidth="1"/>
    <col min="13057" max="13057" width="64.140625" customWidth="1"/>
    <col min="13058" max="13058" width="18.28515625" customWidth="1"/>
    <col min="13059" max="13059" width="14.5703125" customWidth="1"/>
    <col min="13060" max="13060" width="11.42578125" customWidth="1"/>
    <col min="13061" max="13061" width="18.28515625" customWidth="1"/>
    <col min="13062" max="13062" width="14.5703125" customWidth="1"/>
    <col min="13063" max="13063" width="11.28515625" customWidth="1"/>
    <col min="13064" max="13064" width="18.28515625" customWidth="1"/>
    <col min="13065" max="13065" width="14.5703125" customWidth="1"/>
    <col min="13066" max="13066" width="11.28515625" customWidth="1"/>
    <col min="13067" max="13067" width="18.28515625" customWidth="1"/>
    <col min="13068" max="13068" width="14.5703125" customWidth="1"/>
    <col min="13069" max="13069" width="11.28515625" customWidth="1"/>
    <col min="13070" max="13070" width="18.28515625" customWidth="1"/>
    <col min="13071" max="13071" width="14.5703125" customWidth="1"/>
    <col min="13072" max="13072" width="11.42578125" customWidth="1"/>
    <col min="13313" max="13313" width="64.140625" customWidth="1"/>
    <col min="13314" max="13314" width="18.28515625" customWidth="1"/>
    <col min="13315" max="13315" width="14.5703125" customWidth="1"/>
    <col min="13316" max="13316" width="11.42578125" customWidth="1"/>
    <col min="13317" max="13317" width="18.28515625" customWidth="1"/>
    <col min="13318" max="13318" width="14.5703125" customWidth="1"/>
    <col min="13319" max="13319" width="11.28515625" customWidth="1"/>
    <col min="13320" max="13320" width="18.28515625" customWidth="1"/>
    <col min="13321" max="13321" width="14.5703125" customWidth="1"/>
    <col min="13322" max="13322" width="11.28515625" customWidth="1"/>
    <col min="13323" max="13323" width="18.28515625" customWidth="1"/>
    <col min="13324" max="13324" width="14.5703125" customWidth="1"/>
    <col min="13325" max="13325" width="11.28515625" customWidth="1"/>
    <col min="13326" max="13326" width="18.28515625" customWidth="1"/>
    <col min="13327" max="13327" width="14.5703125" customWidth="1"/>
    <col min="13328" max="13328" width="11.42578125" customWidth="1"/>
    <col min="13569" max="13569" width="64.140625" customWidth="1"/>
    <col min="13570" max="13570" width="18.28515625" customWidth="1"/>
    <col min="13571" max="13571" width="14.5703125" customWidth="1"/>
    <col min="13572" max="13572" width="11.42578125" customWidth="1"/>
    <col min="13573" max="13573" width="18.28515625" customWidth="1"/>
    <col min="13574" max="13574" width="14.5703125" customWidth="1"/>
    <col min="13575" max="13575" width="11.28515625" customWidth="1"/>
    <col min="13576" max="13576" width="18.28515625" customWidth="1"/>
    <col min="13577" max="13577" width="14.5703125" customWidth="1"/>
    <col min="13578" max="13578" width="11.28515625" customWidth="1"/>
    <col min="13579" max="13579" width="18.28515625" customWidth="1"/>
    <col min="13580" max="13580" width="14.5703125" customWidth="1"/>
    <col min="13581" max="13581" width="11.28515625" customWidth="1"/>
    <col min="13582" max="13582" width="18.28515625" customWidth="1"/>
    <col min="13583" max="13583" width="14.5703125" customWidth="1"/>
    <col min="13584" max="13584" width="11.42578125" customWidth="1"/>
    <col min="13825" max="13825" width="64.140625" customWidth="1"/>
    <col min="13826" max="13826" width="18.28515625" customWidth="1"/>
    <col min="13827" max="13827" width="14.5703125" customWidth="1"/>
    <col min="13828" max="13828" width="11.42578125" customWidth="1"/>
    <col min="13829" max="13829" width="18.28515625" customWidth="1"/>
    <col min="13830" max="13830" width="14.5703125" customWidth="1"/>
    <col min="13831" max="13831" width="11.28515625" customWidth="1"/>
    <col min="13832" max="13832" width="18.28515625" customWidth="1"/>
    <col min="13833" max="13833" width="14.5703125" customWidth="1"/>
    <col min="13834" max="13834" width="11.28515625" customWidth="1"/>
    <col min="13835" max="13835" width="18.28515625" customWidth="1"/>
    <col min="13836" max="13836" width="14.5703125" customWidth="1"/>
    <col min="13837" max="13837" width="11.28515625" customWidth="1"/>
    <col min="13838" max="13838" width="18.28515625" customWidth="1"/>
    <col min="13839" max="13839" width="14.5703125" customWidth="1"/>
    <col min="13840" max="13840" width="11.42578125" customWidth="1"/>
    <col min="14081" max="14081" width="64.140625" customWidth="1"/>
    <col min="14082" max="14082" width="18.28515625" customWidth="1"/>
    <col min="14083" max="14083" width="14.5703125" customWidth="1"/>
    <col min="14084" max="14084" width="11.42578125" customWidth="1"/>
    <col min="14085" max="14085" width="18.28515625" customWidth="1"/>
    <col min="14086" max="14086" width="14.5703125" customWidth="1"/>
    <col min="14087" max="14087" width="11.28515625" customWidth="1"/>
    <col min="14088" max="14088" width="18.28515625" customWidth="1"/>
    <col min="14089" max="14089" width="14.5703125" customWidth="1"/>
    <col min="14090" max="14090" width="11.28515625" customWidth="1"/>
    <col min="14091" max="14091" width="18.28515625" customWidth="1"/>
    <col min="14092" max="14092" width="14.5703125" customWidth="1"/>
    <col min="14093" max="14093" width="11.28515625" customWidth="1"/>
    <col min="14094" max="14094" width="18.28515625" customWidth="1"/>
    <col min="14095" max="14095" width="14.5703125" customWidth="1"/>
    <col min="14096" max="14096" width="11.42578125" customWidth="1"/>
    <col min="14337" max="14337" width="64.140625" customWidth="1"/>
    <col min="14338" max="14338" width="18.28515625" customWidth="1"/>
    <col min="14339" max="14339" width="14.5703125" customWidth="1"/>
    <col min="14340" max="14340" width="11.42578125" customWidth="1"/>
    <col min="14341" max="14341" width="18.28515625" customWidth="1"/>
    <col min="14342" max="14342" width="14.5703125" customWidth="1"/>
    <col min="14343" max="14343" width="11.28515625" customWidth="1"/>
    <col min="14344" max="14344" width="18.28515625" customWidth="1"/>
    <col min="14345" max="14345" width="14.5703125" customWidth="1"/>
    <col min="14346" max="14346" width="11.28515625" customWidth="1"/>
    <col min="14347" max="14347" width="18.28515625" customWidth="1"/>
    <col min="14348" max="14348" width="14.5703125" customWidth="1"/>
    <col min="14349" max="14349" width="11.28515625" customWidth="1"/>
    <col min="14350" max="14350" width="18.28515625" customWidth="1"/>
    <col min="14351" max="14351" width="14.5703125" customWidth="1"/>
    <col min="14352" max="14352" width="11.42578125" customWidth="1"/>
    <col min="14593" max="14593" width="64.140625" customWidth="1"/>
    <col min="14594" max="14594" width="18.28515625" customWidth="1"/>
    <col min="14595" max="14595" width="14.5703125" customWidth="1"/>
    <col min="14596" max="14596" width="11.42578125" customWidth="1"/>
    <col min="14597" max="14597" width="18.28515625" customWidth="1"/>
    <col min="14598" max="14598" width="14.5703125" customWidth="1"/>
    <col min="14599" max="14599" width="11.28515625" customWidth="1"/>
    <col min="14600" max="14600" width="18.28515625" customWidth="1"/>
    <col min="14601" max="14601" width="14.5703125" customWidth="1"/>
    <col min="14602" max="14602" width="11.28515625" customWidth="1"/>
    <col min="14603" max="14603" width="18.28515625" customWidth="1"/>
    <col min="14604" max="14604" width="14.5703125" customWidth="1"/>
    <col min="14605" max="14605" width="11.28515625" customWidth="1"/>
    <col min="14606" max="14606" width="18.28515625" customWidth="1"/>
    <col min="14607" max="14607" width="14.5703125" customWidth="1"/>
    <col min="14608" max="14608" width="11.42578125" customWidth="1"/>
    <col min="14849" max="14849" width="64.140625" customWidth="1"/>
    <col min="14850" max="14850" width="18.28515625" customWidth="1"/>
    <col min="14851" max="14851" width="14.5703125" customWidth="1"/>
    <col min="14852" max="14852" width="11.42578125" customWidth="1"/>
    <col min="14853" max="14853" width="18.28515625" customWidth="1"/>
    <col min="14854" max="14854" width="14.5703125" customWidth="1"/>
    <col min="14855" max="14855" width="11.28515625" customWidth="1"/>
    <col min="14856" max="14856" width="18.28515625" customWidth="1"/>
    <col min="14857" max="14857" width="14.5703125" customWidth="1"/>
    <col min="14858" max="14858" width="11.28515625" customWidth="1"/>
    <col min="14859" max="14859" width="18.28515625" customWidth="1"/>
    <col min="14860" max="14860" width="14.5703125" customWidth="1"/>
    <col min="14861" max="14861" width="11.28515625" customWidth="1"/>
    <col min="14862" max="14862" width="18.28515625" customWidth="1"/>
    <col min="14863" max="14863" width="14.5703125" customWidth="1"/>
    <col min="14864" max="14864" width="11.42578125" customWidth="1"/>
    <col min="15105" max="15105" width="64.140625" customWidth="1"/>
    <col min="15106" max="15106" width="18.28515625" customWidth="1"/>
    <col min="15107" max="15107" width="14.5703125" customWidth="1"/>
    <col min="15108" max="15108" width="11.42578125" customWidth="1"/>
    <col min="15109" max="15109" width="18.28515625" customWidth="1"/>
    <col min="15110" max="15110" width="14.5703125" customWidth="1"/>
    <col min="15111" max="15111" width="11.28515625" customWidth="1"/>
    <col min="15112" max="15112" width="18.28515625" customWidth="1"/>
    <col min="15113" max="15113" width="14.5703125" customWidth="1"/>
    <col min="15114" max="15114" width="11.28515625" customWidth="1"/>
    <col min="15115" max="15115" width="18.28515625" customWidth="1"/>
    <col min="15116" max="15116" width="14.5703125" customWidth="1"/>
    <col min="15117" max="15117" width="11.28515625" customWidth="1"/>
    <col min="15118" max="15118" width="18.28515625" customWidth="1"/>
    <col min="15119" max="15119" width="14.5703125" customWidth="1"/>
    <col min="15120" max="15120" width="11.42578125" customWidth="1"/>
    <col min="15361" max="15361" width="64.140625" customWidth="1"/>
    <col min="15362" max="15362" width="18.28515625" customWidth="1"/>
    <col min="15363" max="15363" width="14.5703125" customWidth="1"/>
    <col min="15364" max="15364" width="11.42578125" customWidth="1"/>
    <col min="15365" max="15365" width="18.28515625" customWidth="1"/>
    <col min="15366" max="15366" width="14.5703125" customWidth="1"/>
    <col min="15367" max="15367" width="11.28515625" customWidth="1"/>
    <col min="15368" max="15368" width="18.28515625" customWidth="1"/>
    <col min="15369" max="15369" width="14.5703125" customWidth="1"/>
    <col min="15370" max="15370" width="11.28515625" customWidth="1"/>
    <col min="15371" max="15371" width="18.28515625" customWidth="1"/>
    <col min="15372" max="15372" width="14.5703125" customWidth="1"/>
    <col min="15373" max="15373" width="11.28515625" customWidth="1"/>
    <col min="15374" max="15374" width="18.28515625" customWidth="1"/>
    <col min="15375" max="15375" width="14.5703125" customWidth="1"/>
    <col min="15376" max="15376" width="11.42578125" customWidth="1"/>
    <col min="15617" max="15617" width="64.140625" customWidth="1"/>
    <col min="15618" max="15618" width="18.28515625" customWidth="1"/>
    <col min="15619" max="15619" width="14.5703125" customWidth="1"/>
    <col min="15620" max="15620" width="11.42578125" customWidth="1"/>
    <col min="15621" max="15621" width="18.28515625" customWidth="1"/>
    <col min="15622" max="15622" width="14.5703125" customWidth="1"/>
    <col min="15623" max="15623" width="11.28515625" customWidth="1"/>
    <col min="15624" max="15624" width="18.28515625" customWidth="1"/>
    <col min="15625" max="15625" width="14.5703125" customWidth="1"/>
    <col min="15626" max="15626" width="11.28515625" customWidth="1"/>
    <col min="15627" max="15627" width="18.28515625" customWidth="1"/>
    <col min="15628" max="15628" width="14.5703125" customWidth="1"/>
    <col min="15629" max="15629" width="11.28515625" customWidth="1"/>
    <col min="15630" max="15630" width="18.28515625" customWidth="1"/>
    <col min="15631" max="15631" width="14.5703125" customWidth="1"/>
    <col min="15632" max="15632" width="11.42578125" customWidth="1"/>
    <col min="15873" max="15873" width="64.140625" customWidth="1"/>
    <col min="15874" max="15874" width="18.28515625" customWidth="1"/>
    <col min="15875" max="15875" width="14.5703125" customWidth="1"/>
    <col min="15876" max="15876" width="11.42578125" customWidth="1"/>
    <col min="15877" max="15877" width="18.28515625" customWidth="1"/>
    <col min="15878" max="15878" width="14.5703125" customWidth="1"/>
    <col min="15879" max="15879" width="11.28515625" customWidth="1"/>
    <col min="15880" max="15880" width="18.28515625" customWidth="1"/>
    <col min="15881" max="15881" width="14.5703125" customWidth="1"/>
    <col min="15882" max="15882" width="11.28515625" customWidth="1"/>
    <col min="15883" max="15883" width="18.28515625" customWidth="1"/>
    <col min="15884" max="15884" width="14.5703125" customWidth="1"/>
    <col min="15885" max="15885" width="11.28515625" customWidth="1"/>
    <col min="15886" max="15886" width="18.28515625" customWidth="1"/>
    <col min="15887" max="15887" width="14.5703125" customWidth="1"/>
    <col min="15888" max="15888" width="11.42578125" customWidth="1"/>
    <col min="16129" max="16129" width="64.140625" customWidth="1"/>
    <col min="16130" max="16130" width="18.28515625" customWidth="1"/>
    <col min="16131" max="16131" width="14.5703125" customWidth="1"/>
    <col min="16132" max="16132" width="11.42578125" customWidth="1"/>
    <col min="16133" max="16133" width="18.28515625" customWidth="1"/>
    <col min="16134" max="16134" width="14.5703125" customWidth="1"/>
    <col min="16135" max="16135" width="11.28515625" customWidth="1"/>
    <col min="16136" max="16136" width="18.28515625" customWidth="1"/>
    <col min="16137" max="16137" width="14.5703125" customWidth="1"/>
    <col min="16138" max="16138" width="11.28515625" customWidth="1"/>
    <col min="16139" max="16139" width="18.28515625" customWidth="1"/>
    <col min="16140" max="16140" width="14.5703125" customWidth="1"/>
    <col min="16141" max="16141" width="11.28515625" customWidth="1"/>
    <col min="16142" max="16142" width="18.28515625" customWidth="1"/>
    <col min="16143" max="16143" width="14.5703125" customWidth="1"/>
    <col min="16144" max="16144" width="11.42578125" customWidth="1"/>
  </cols>
  <sheetData>
    <row r="1" spans="1:16" ht="18.75">
      <c r="A1" s="5967"/>
      <c r="B1" s="5967"/>
      <c r="C1" s="5967"/>
      <c r="D1" s="5967"/>
      <c r="E1" s="5967"/>
      <c r="F1" s="5967"/>
      <c r="G1" s="5967"/>
      <c r="H1" s="5967"/>
      <c r="I1" s="5967"/>
      <c r="J1" s="5967"/>
      <c r="K1" s="5967"/>
      <c r="L1" s="5967"/>
      <c r="M1" s="5967"/>
      <c r="N1" s="5967"/>
      <c r="O1" s="5967"/>
      <c r="P1" s="5967"/>
    </row>
    <row r="2" spans="1:16" ht="18.75" customHeight="1">
      <c r="A2" s="5968" t="s">
        <v>181</v>
      </c>
      <c r="B2" s="5968"/>
      <c r="C2" s="5968"/>
      <c r="D2" s="5968"/>
      <c r="E2" s="5968"/>
      <c r="F2" s="5968"/>
      <c r="G2" s="5968"/>
      <c r="H2" s="5968"/>
      <c r="I2" s="5968"/>
      <c r="J2" s="5968"/>
      <c r="K2" s="5968"/>
      <c r="L2" s="5968"/>
      <c r="M2" s="5968"/>
      <c r="N2" s="5968"/>
      <c r="O2" s="5968"/>
      <c r="P2" s="5968"/>
    </row>
    <row r="3" spans="1:16" ht="18.75" customHeight="1">
      <c r="A3" s="5968" t="s">
        <v>391</v>
      </c>
      <c r="B3" s="5968"/>
      <c r="C3" s="5968"/>
      <c r="D3" s="5968"/>
      <c r="E3" s="5968"/>
      <c r="F3" s="5968"/>
      <c r="G3" s="5968"/>
      <c r="H3" s="5968"/>
      <c r="I3" s="5968"/>
      <c r="J3" s="5968"/>
      <c r="K3" s="5968"/>
      <c r="L3" s="5968"/>
      <c r="M3" s="5968"/>
      <c r="N3" s="5968"/>
      <c r="O3" s="5968"/>
      <c r="P3" s="5968"/>
    </row>
    <row r="4" spans="1:16" ht="18.75">
      <c r="A4" s="5969"/>
      <c r="B4" s="5969"/>
      <c r="C4" s="5969"/>
      <c r="D4" s="5969"/>
      <c r="E4" s="5969"/>
      <c r="F4" s="5969"/>
      <c r="G4" s="5969"/>
      <c r="H4" s="5969"/>
      <c r="I4" s="5969"/>
      <c r="J4" s="5969"/>
      <c r="K4" s="5969"/>
      <c r="L4" s="5969"/>
      <c r="M4" s="5969"/>
      <c r="N4" s="5969"/>
      <c r="O4" s="5969"/>
      <c r="P4" s="5969"/>
    </row>
    <row r="5" spans="1:16" ht="32.25" customHeight="1">
      <c r="A5" s="1749" t="s">
        <v>182</v>
      </c>
      <c r="B5" s="5970" t="s">
        <v>36</v>
      </c>
      <c r="C5" s="5971"/>
      <c r="D5" s="5972"/>
      <c r="E5" s="5970" t="s">
        <v>37</v>
      </c>
      <c r="F5" s="5971"/>
      <c r="G5" s="5972"/>
      <c r="H5" s="5970" t="s">
        <v>45</v>
      </c>
      <c r="I5" s="5971"/>
      <c r="J5" s="5972"/>
      <c r="K5" s="5970" t="s">
        <v>183</v>
      </c>
      <c r="L5" s="5971"/>
      <c r="M5" s="5972"/>
      <c r="N5" s="5973" t="s">
        <v>22</v>
      </c>
      <c r="O5" s="5974"/>
      <c r="P5" s="5975"/>
    </row>
    <row r="6" spans="1:16" ht="48.75" customHeight="1">
      <c r="A6" s="1750"/>
      <c r="B6" s="1844" t="s">
        <v>7</v>
      </c>
      <c r="C6" s="1845" t="s">
        <v>8</v>
      </c>
      <c r="D6" s="1846" t="s">
        <v>9</v>
      </c>
      <c r="E6" s="1844" t="s">
        <v>7</v>
      </c>
      <c r="F6" s="1845" t="s">
        <v>8</v>
      </c>
      <c r="G6" s="1846" t="s">
        <v>9</v>
      </c>
      <c r="H6" s="1847" t="s">
        <v>7</v>
      </c>
      <c r="I6" s="1848" t="s">
        <v>8</v>
      </c>
      <c r="J6" s="1849" t="s">
        <v>9</v>
      </c>
      <c r="K6" s="1847" t="s">
        <v>7</v>
      </c>
      <c r="L6" s="1848" t="s">
        <v>8</v>
      </c>
      <c r="M6" s="1849" t="s">
        <v>9</v>
      </c>
      <c r="N6" s="1850" t="s">
        <v>7</v>
      </c>
      <c r="O6" s="1848" t="s">
        <v>8</v>
      </c>
      <c r="P6" s="1756" t="s">
        <v>9</v>
      </c>
    </row>
    <row r="7" spans="1:16" ht="27" customHeight="1">
      <c r="A7" s="1757" t="s">
        <v>10</v>
      </c>
      <c r="B7" s="1758"/>
      <c r="C7" s="1759"/>
      <c r="D7" s="1760"/>
      <c r="E7" s="1758"/>
      <c r="F7" s="1759"/>
      <c r="G7" s="1760"/>
      <c r="H7" s="1758"/>
      <c r="I7" s="1759"/>
      <c r="J7" s="1760"/>
      <c r="K7" s="1758"/>
      <c r="L7" s="1759"/>
      <c r="M7" s="1761"/>
      <c r="N7" s="1762"/>
      <c r="O7" s="1763"/>
      <c r="P7" s="1764"/>
    </row>
    <row r="8" spans="1:16" ht="25.5" customHeight="1">
      <c r="A8" s="1765" t="s">
        <v>184</v>
      </c>
      <c r="B8" s="1766">
        <v>19</v>
      </c>
      <c r="C8" s="1767">
        <v>0</v>
      </c>
      <c r="D8" s="1768">
        <f>SUM(B8:C8)</f>
        <v>19</v>
      </c>
      <c r="E8" s="1766">
        <v>33</v>
      </c>
      <c r="F8" s="1767">
        <v>0</v>
      </c>
      <c r="G8" s="1768">
        <f>SUM(E8:F8)</f>
        <v>33</v>
      </c>
      <c r="H8" s="1766">
        <v>12</v>
      </c>
      <c r="I8" s="1767">
        <v>0</v>
      </c>
      <c r="J8" s="1768">
        <f>SUM(H8:I8)</f>
        <v>12</v>
      </c>
      <c r="K8" s="1766">
        <v>12</v>
      </c>
      <c r="L8" s="1767">
        <v>0</v>
      </c>
      <c r="M8" s="1769">
        <f>SUM(K8:L8)</f>
        <v>12</v>
      </c>
      <c r="N8" s="1770">
        <f t="shared" ref="N8:O11" si="0">B8+E8+H8+K8</f>
        <v>76</v>
      </c>
      <c r="O8" s="1771">
        <f t="shared" si="0"/>
        <v>0</v>
      </c>
      <c r="P8" s="1772">
        <f>N8+O8</f>
        <v>76</v>
      </c>
    </row>
    <row r="9" spans="1:16" ht="29.25" customHeight="1">
      <c r="A9" s="1773" t="s">
        <v>185</v>
      </c>
      <c r="B9" s="1766">
        <v>20</v>
      </c>
      <c r="C9" s="1767">
        <v>0</v>
      </c>
      <c r="D9" s="1768">
        <f>SUM(B9:C9)</f>
        <v>20</v>
      </c>
      <c r="E9" s="1766">
        <v>20</v>
      </c>
      <c r="F9" s="1767">
        <v>0</v>
      </c>
      <c r="G9" s="1768">
        <f>SUM(E9:F9)</f>
        <v>20</v>
      </c>
      <c r="H9" s="1766">
        <v>13</v>
      </c>
      <c r="I9" s="1767">
        <v>0</v>
      </c>
      <c r="J9" s="1768">
        <f>SUM(H9:I9)</f>
        <v>13</v>
      </c>
      <c r="K9" s="1766">
        <v>12</v>
      </c>
      <c r="L9" s="1767">
        <v>0</v>
      </c>
      <c r="M9" s="1769">
        <f>SUM(K9:L9)</f>
        <v>12</v>
      </c>
      <c r="N9" s="1770">
        <f t="shared" si="0"/>
        <v>65</v>
      </c>
      <c r="O9" s="1771">
        <f t="shared" si="0"/>
        <v>0</v>
      </c>
      <c r="P9" s="1772">
        <f>N9+O9</f>
        <v>65</v>
      </c>
    </row>
    <row r="10" spans="1:16" ht="24" customHeight="1">
      <c r="A10" s="1765" t="s">
        <v>186</v>
      </c>
      <c r="B10" s="1767">
        <v>0</v>
      </c>
      <c r="C10" s="1767">
        <v>0</v>
      </c>
      <c r="D10" s="1767">
        <f>SUM(B10:C10)</f>
        <v>0</v>
      </c>
      <c r="E10" s="1766">
        <v>0</v>
      </c>
      <c r="F10" s="1767">
        <v>0</v>
      </c>
      <c r="G10" s="1768">
        <f>SUM(E10:F10)</f>
        <v>0</v>
      </c>
      <c r="H10" s="1766">
        <v>4</v>
      </c>
      <c r="I10" s="1767">
        <v>0</v>
      </c>
      <c r="J10" s="1768">
        <f>SUM(H10:I10)</f>
        <v>4</v>
      </c>
      <c r="K10" s="1766">
        <v>9</v>
      </c>
      <c r="L10" s="1767">
        <v>0</v>
      </c>
      <c r="M10" s="1769">
        <f>SUM(K10:L10)</f>
        <v>9</v>
      </c>
      <c r="N10" s="1770">
        <f t="shared" si="0"/>
        <v>13</v>
      </c>
      <c r="O10" s="1771">
        <f t="shared" si="0"/>
        <v>0</v>
      </c>
      <c r="P10" s="1772">
        <f>N10+O10</f>
        <v>13</v>
      </c>
    </row>
    <row r="11" spans="1:16" ht="25.5" customHeight="1">
      <c r="A11" s="1774" t="s">
        <v>187</v>
      </c>
      <c r="B11" s="1775">
        <v>0</v>
      </c>
      <c r="C11" s="1775">
        <v>0</v>
      </c>
      <c r="D11" s="1775">
        <f>SUM(B11:C11)</f>
        <v>0</v>
      </c>
      <c r="E11" s="1776">
        <v>0</v>
      </c>
      <c r="F11" s="1777">
        <v>0</v>
      </c>
      <c r="G11" s="1778">
        <f>SUM(E11:F11)</f>
        <v>0</v>
      </c>
      <c r="H11" s="1776">
        <v>0</v>
      </c>
      <c r="I11" s="1777">
        <v>0</v>
      </c>
      <c r="J11" s="1778">
        <f>SUM(H11:I11)</f>
        <v>0</v>
      </c>
      <c r="K11" s="1776">
        <v>13</v>
      </c>
      <c r="L11" s="1777">
        <v>0</v>
      </c>
      <c r="M11" s="1779">
        <f>SUM(K11:L11)</f>
        <v>13</v>
      </c>
      <c r="N11" s="1780">
        <f t="shared" si="0"/>
        <v>13</v>
      </c>
      <c r="O11" s="1781">
        <f t="shared" si="0"/>
        <v>0</v>
      </c>
      <c r="P11" s="1782">
        <f>N11+O11</f>
        <v>13</v>
      </c>
    </row>
    <row r="12" spans="1:16" ht="24.75" customHeight="1">
      <c r="A12" s="1783" t="s">
        <v>27</v>
      </c>
      <c r="B12" s="1784">
        <f t="shared" ref="B12:O12" si="1">SUM(B8:B11)</f>
        <v>39</v>
      </c>
      <c r="C12" s="1784">
        <f t="shared" si="1"/>
        <v>0</v>
      </c>
      <c r="D12" s="1784">
        <f t="shared" si="1"/>
        <v>39</v>
      </c>
      <c r="E12" s="1785">
        <f t="shared" si="1"/>
        <v>53</v>
      </c>
      <c r="F12" s="1786">
        <f t="shared" si="1"/>
        <v>0</v>
      </c>
      <c r="G12" s="1787">
        <f t="shared" si="1"/>
        <v>53</v>
      </c>
      <c r="H12" s="1785">
        <f t="shared" si="1"/>
        <v>29</v>
      </c>
      <c r="I12" s="1786">
        <f t="shared" si="1"/>
        <v>0</v>
      </c>
      <c r="J12" s="1787">
        <f t="shared" si="1"/>
        <v>29</v>
      </c>
      <c r="K12" s="1785">
        <f t="shared" si="1"/>
        <v>46</v>
      </c>
      <c r="L12" s="1786">
        <f t="shared" si="1"/>
        <v>0</v>
      </c>
      <c r="M12" s="1788">
        <f t="shared" si="1"/>
        <v>46</v>
      </c>
      <c r="N12" s="1789">
        <f t="shared" si="1"/>
        <v>167</v>
      </c>
      <c r="O12" s="1790">
        <f t="shared" si="1"/>
        <v>0</v>
      </c>
      <c r="P12" s="1791">
        <f>SUM(N12:O12)</f>
        <v>167</v>
      </c>
    </row>
    <row r="13" spans="1:16" ht="27" customHeight="1">
      <c r="A13" s="1792" t="s">
        <v>15</v>
      </c>
      <c r="B13" s="1793"/>
      <c r="C13" s="1794"/>
      <c r="D13" s="1795"/>
      <c r="E13" s="1793"/>
      <c r="F13" s="1794"/>
      <c r="G13" s="1795"/>
      <c r="H13" s="1793"/>
      <c r="I13" s="1794"/>
      <c r="J13" s="1795"/>
      <c r="K13" s="1793"/>
      <c r="L13" s="1794"/>
      <c r="M13" s="1796"/>
      <c r="N13" s="1793"/>
      <c r="O13" s="1794"/>
      <c r="P13" s="1795"/>
    </row>
    <row r="14" spans="1:16" ht="27" customHeight="1">
      <c r="A14" s="1797" t="s">
        <v>16</v>
      </c>
      <c r="B14" s="1766"/>
      <c r="C14" s="1767"/>
      <c r="D14" s="1768"/>
      <c r="E14" s="1766"/>
      <c r="F14" s="1767"/>
      <c r="G14" s="1768"/>
      <c r="H14" s="1798"/>
      <c r="I14" s="1799"/>
      <c r="J14" s="1768"/>
      <c r="K14" s="1798"/>
      <c r="L14" s="1799"/>
      <c r="M14" s="1769"/>
      <c r="N14" s="1800"/>
      <c r="O14" s="1801"/>
      <c r="P14" s="1802"/>
    </row>
    <row r="15" spans="1:16" ht="26.25" customHeight="1">
      <c r="A15" s="1765" t="s">
        <v>184</v>
      </c>
      <c r="B15" s="1766">
        <v>19</v>
      </c>
      <c r="C15" s="1767">
        <v>0</v>
      </c>
      <c r="D15" s="1768">
        <f>SUM(B15:C15)</f>
        <v>19</v>
      </c>
      <c r="E15" s="1766">
        <v>33</v>
      </c>
      <c r="F15" s="1767">
        <v>0</v>
      </c>
      <c r="G15" s="1768">
        <f>SUM(E15:F15)</f>
        <v>33</v>
      </c>
      <c r="H15" s="1766">
        <v>12</v>
      </c>
      <c r="I15" s="1767">
        <v>0</v>
      </c>
      <c r="J15" s="1768">
        <f>SUM(H15:I15)</f>
        <v>12</v>
      </c>
      <c r="K15" s="1766">
        <v>12</v>
      </c>
      <c r="L15" s="1767">
        <v>0</v>
      </c>
      <c r="M15" s="1769">
        <f>SUM(K15:L15)</f>
        <v>12</v>
      </c>
      <c r="N15" s="1770">
        <f>B15+E15+H15+K15</f>
        <v>76</v>
      </c>
      <c r="O15" s="1771">
        <f t="shared" ref="N15:O18" si="2">C15+F15+I15+L15</f>
        <v>0</v>
      </c>
      <c r="P15" s="1772">
        <f>SUM(N15:O15)</f>
        <v>76</v>
      </c>
    </row>
    <row r="16" spans="1:16" ht="30.75" customHeight="1">
      <c r="A16" s="1773" t="s">
        <v>185</v>
      </c>
      <c r="B16" s="1766">
        <v>19</v>
      </c>
      <c r="C16" s="1767">
        <v>0</v>
      </c>
      <c r="D16" s="1768">
        <f>SUM(B16:C16)</f>
        <v>19</v>
      </c>
      <c r="E16" s="1766">
        <v>20</v>
      </c>
      <c r="F16" s="1767">
        <v>0</v>
      </c>
      <c r="G16" s="1768">
        <f>SUM(E16:F16)</f>
        <v>20</v>
      </c>
      <c r="H16" s="1766">
        <v>13</v>
      </c>
      <c r="I16" s="1767">
        <v>0</v>
      </c>
      <c r="J16" s="1768">
        <f>SUM(H16:I16)</f>
        <v>13</v>
      </c>
      <c r="K16" s="1766">
        <v>11</v>
      </c>
      <c r="L16" s="1767">
        <v>0</v>
      </c>
      <c r="M16" s="1769">
        <f>SUM(K16:L16)</f>
        <v>11</v>
      </c>
      <c r="N16" s="1770">
        <f t="shared" si="2"/>
        <v>63</v>
      </c>
      <c r="O16" s="1771">
        <f t="shared" si="2"/>
        <v>0</v>
      </c>
      <c r="P16" s="1772">
        <f>SUM(N16:O16)</f>
        <v>63</v>
      </c>
    </row>
    <row r="17" spans="1:16" ht="27.75" customHeight="1">
      <c r="A17" s="1765" t="s">
        <v>186</v>
      </c>
      <c r="B17" s="1767">
        <v>0</v>
      </c>
      <c r="C17" s="1767">
        <v>0</v>
      </c>
      <c r="D17" s="1767">
        <f>SUM(B17:C17)</f>
        <v>0</v>
      </c>
      <c r="E17" s="1766">
        <v>0</v>
      </c>
      <c r="F17" s="1767">
        <v>0</v>
      </c>
      <c r="G17" s="1768">
        <f>SUM(E17:F17)</f>
        <v>0</v>
      </c>
      <c r="H17" s="1766">
        <v>4</v>
      </c>
      <c r="I17" s="1767">
        <v>0</v>
      </c>
      <c r="J17" s="1768">
        <f>SUM(H17:I17)</f>
        <v>4</v>
      </c>
      <c r="K17" s="1766">
        <v>9</v>
      </c>
      <c r="L17" s="1767">
        <v>0</v>
      </c>
      <c r="M17" s="1769">
        <f>SUM(K17:L17)</f>
        <v>9</v>
      </c>
      <c r="N17" s="1770">
        <f t="shared" si="2"/>
        <v>13</v>
      </c>
      <c r="O17" s="1771">
        <f t="shared" si="2"/>
        <v>0</v>
      </c>
      <c r="P17" s="1772">
        <f>SUM(N17:O17)</f>
        <v>13</v>
      </c>
    </row>
    <row r="18" spans="1:16" ht="27.75" customHeight="1">
      <c r="A18" s="1774" t="s">
        <v>187</v>
      </c>
      <c r="B18" s="1775">
        <v>0</v>
      </c>
      <c r="C18" s="1775">
        <v>0</v>
      </c>
      <c r="D18" s="1775">
        <f>SUM(B18:C18)</f>
        <v>0</v>
      </c>
      <c r="E18" s="1776">
        <v>0</v>
      </c>
      <c r="F18" s="1777">
        <v>0</v>
      </c>
      <c r="G18" s="1768">
        <f>SUM(E18:F18)</f>
        <v>0</v>
      </c>
      <c r="H18" s="1776">
        <v>0</v>
      </c>
      <c r="I18" s="1777">
        <v>0</v>
      </c>
      <c r="J18" s="1778">
        <f>SUM(H18:I18)</f>
        <v>0</v>
      </c>
      <c r="K18" s="1776">
        <v>13</v>
      </c>
      <c r="L18" s="1777">
        <v>0</v>
      </c>
      <c r="M18" s="1779">
        <f>SUM(K18:L18)</f>
        <v>13</v>
      </c>
      <c r="N18" s="1780">
        <f t="shared" si="2"/>
        <v>13</v>
      </c>
      <c r="O18" s="1781">
        <f t="shared" si="2"/>
        <v>0</v>
      </c>
      <c r="P18" s="1782">
        <f>SUM(N18:O18)</f>
        <v>13</v>
      </c>
    </row>
    <row r="19" spans="1:16" ht="21.75" customHeight="1">
      <c r="A19" s="1803" t="s">
        <v>17</v>
      </c>
      <c r="B19" s="1785">
        <f t="shared" ref="B19:P19" si="3">SUM(B15:B18)</f>
        <v>38</v>
      </c>
      <c r="C19" s="1786">
        <f t="shared" si="3"/>
        <v>0</v>
      </c>
      <c r="D19" s="1787">
        <f t="shared" si="3"/>
        <v>38</v>
      </c>
      <c r="E19" s="1785">
        <f t="shared" si="3"/>
        <v>53</v>
      </c>
      <c r="F19" s="1786">
        <f t="shared" si="3"/>
        <v>0</v>
      </c>
      <c r="G19" s="1787">
        <f t="shared" si="3"/>
        <v>53</v>
      </c>
      <c r="H19" s="1785">
        <f t="shared" si="3"/>
        <v>29</v>
      </c>
      <c r="I19" s="1786">
        <f t="shared" si="3"/>
        <v>0</v>
      </c>
      <c r="J19" s="1787">
        <f t="shared" si="3"/>
        <v>29</v>
      </c>
      <c r="K19" s="1785">
        <f t="shared" si="3"/>
        <v>45</v>
      </c>
      <c r="L19" s="1786">
        <f t="shared" si="3"/>
        <v>0</v>
      </c>
      <c r="M19" s="1788">
        <f t="shared" si="3"/>
        <v>45</v>
      </c>
      <c r="N19" s="1804">
        <f t="shared" si="3"/>
        <v>165</v>
      </c>
      <c r="O19" s="1805">
        <f t="shared" si="3"/>
        <v>0</v>
      </c>
      <c r="P19" s="1806">
        <f t="shared" si="3"/>
        <v>165</v>
      </c>
    </row>
    <row r="20" spans="1:16" ht="27.75" customHeight="1">
      <c r="A20" s="1807" t="s">
        <v>18</v>
      </c>
      <c r="B20" s="1758"/>
      <c r="C20" s="1759"/>
      <c r="D20" s="1760"/>
      <c r="E20" s="1808"/>
      <c r="F20" s="1759"/>
      <c r="G20" s="1761"/>
      <c r="H20" s="1758"/>
      <c r="I20" s="1759"/>
      <c r="J20" s="1760"/>
      <c r="K20" s="1758"/>
      <c r="L20" s="1759"/>
      <c r="M20" s="1760"/>
      <c r="N20" s="1809"/>
      <c r="O20" s="1810"/>
      <c r="P20" s="1811"/>
    </row>
    <row r="21" spans="1:16" ht="29.25" customHeight="1">
      <c r="A21" s="1812" t="s">
        <v>184</v>
      </c>
      <c r="B21" s="1766">
        <v>0</v>
      </c>
      <c r="C21" s="1767">
        <v>0</v>
      </c>
      <c r="D21" s="1813">
        <v>0</v>
      </c>
      <c r="E21" s="1814">
        <v>0</v>
      </c>
      <c r="F21" s="1767">
        <v>0</v>
      </c>
      <c r="G21" s="1769">
        <v>0</v>
      </c>
      <c r="H21" s="1766">
        <v>0</v>
      </c>
      <c r="I21" s="1767">
        <v>0</v>
      </c>
      <c r="J21" s="1768">
        <f>SUM(H21:I21)</f>
        <v>0</v>
      </c>
      <c r="K21" s="1769">
        <v>0</v>
      </c>
      <c r="L21" s="1815">
        <v>0</v>
      </c>
      <c r="M21" s="1816">
        <f>SUM(K21:L21)</f>
        <v>0</v>
      </c>
      <c r="N21" s="1817">
        <f t="shared" ref="N21:O24" si="4">B21+E21+H21+K21</f>
        <v>0</v>
      </c>
      <c r="O21" s="1771">
        <f t="shared" si="4"/>
        <v>0</v>
      </c>
      <c r="P21" s="1772">
        <f t="shared" ref="P21:P27" si="5">SUM(N21:O21)</f>
        <v>0</v>
      </c>
    </row>
    <row r="22" spans="1:16" ht="31.5" customHeight="1">
      <c r="A22" s="1818" t="s">
        <v>185</v>
      </c>
      <c r="B22" s="1766">
        <v>1</v>
      </c>
      <c r="C22" s="1767">
        <v>0</v>
      </c>
      <c r="D22" s="1813">
        <v>1</v>
      </c>
      <c r="E22" s="1814">
        <v>0</v>
      </c>
      <c r="F22" s="1767">
        <v>0</v>
      </c>
      <c r="G22" s="1769">
        <v>0</v>
      </c>
      <c r="H22" s="1766">
        <v>0</v>
      </c>
      <c r="I22" s="1767">
        <v>0</v>
      </c>
      <c r="J22" s="1768">
        <f>SUM(H22:I22)</f>
        <v>0</v>
      </c>
      <c r="K22" s="1769">
        <v>1</v>
      </c>
      <c r="L22" s="1815">
        <v>0</v>
      </c>
      <c r="M22" s="1816">
        <v>0</v>
      </c>
      <c r="N22" s="1817">
        <f t="shared" si="4"/>
        <v>2</v>
      </c>
      <c r="O22" s="1771">
        <f t="shared" si="4"/>
        <v>0</v>
      </c>
      <c r="P22" s="1772">
        <f t="shared" si="5"/>
        <v>2</v>
      </c>
    </row>
    <row r="23" spans="1:16" ht="29.25" customHeight="1">
      <c r="A23" s="1812" t="s">
        <v>186</v>
      </c>
      <c r="B23" s="1766">
        <v>0</v>
      </c>
      <c r="C23" s="1767">
        <v>0</v>
      </c>
      <c r="D23" s="1813">
        <v>0</v>
      </c>
      <c r="E23" s="1819">
        <v>0</v>
      </c>
      <c r="F23" s="1801">
        <v>0</v>
      </c>
      <c r="G23" s="1801">
        <v>0</v>
      </c>
      <c r="H23" s="1766">
        <v>0</v>
      </c>
      <c r="I23" s="1767">
        <v>0</v>
      </c>
      <c r="J23" s="1768">
        <f>SUM(H23:I23)</f>
        <v>0</v>
      </c>
      <c r="K23" s="1769">
        <v>0</v>
      </c>
      <c r="L23" s="1815">
        <v>0</v>
      </c>
      <c r="M23" s="1816">
        <v>0</v>
      </c>
      <c r="N23" s="1817">
        <f t="shared" si="4"/>
        <v>0</v>
      </c>
      <c r="O23" s="1771">
        <f t="shared" si="4"/>
        <v>0</v>
      </c>
      <c r="P23" s="1772">
        <f t="shared" si="5"/>
        <v>0</v>
      </c>
    </row>
    <row r="24" spans="1:16" ht="30" customHeight="1">
      <c r="A24" s="1820" t="s">
        <v>187</v>
      </c>
      <c r="B24" s="1821">
        <v>0</v>
      </c>
      <c r="C24" s="1822">
        <v>0</v>
      </c>
      <c r="D24" s="1823">
        <v>0</v>
      </c>
      <c r="E24" s="1824">
        <v>0</v>
      </c>
      <c r="F24" s="1777">
        <v>0</v>
      </c>
      <c r="G24" s="1777">
        <v>0</v>
      </c>
      <c r="H24" s="1825">
        <v>0</v>
      </c>
      <c r="I24" s="1775">
        <v>0</v>
      </c>
      <c r="J24" s="1768">
        <f>SUM(H24:I24)</f>
        <v>0</v>
      </c>
      <c r="K24" s="1779">
        <v>0</v>
      </c>
      <c r="L24" s="1826">
        <v>0</v>
      </c>
      <c r="M24" s="1827">
        <f>SUM(K24:L24)</f>
        <v>0</v>
      </c>
      <c r="N24" s="1828">
        <f t="shared" si="4"/>
        <v>0</v>
      </c>
      <c r="O24" s="1781">
        <f t="shared" si="4"/>
        <v>0</v>
      </c>
      <c r="P24" s="1782">
        <f t="shared" si="5"/>
        <v>0</v>
      </c>
    </row>
    <row r="25" spans="1:16" ht="26.25" customHeight="1">
      <c r="A25" s="1829" t="s">
        <v>19</v>
      </c>
      <c r="B25" s="1784">
        <v>0</v>
      </c>
      <c r="C25" s="1784">
        <v>0</v>
      </c>
      <c r="D25" s="1784">
        <v>0</v>
      </c>
      <c r="E25" s="1785">
        <v>0</v>
      </c>
      <c r="F25" s="1830">
        <v>0</v>
      </c>
      <c r="G25" s="1788">
        <v>0</v>
      </c>
      <c r="H25" s="1785">
        <f t="shared" ref="H25:O25" si="6">SUM(H21:H24)</f>
        <v>0</v>
      </c>
      <c r="I25" s="1786">
        <f t="shared" si="6"/>
        <v>0</v>
      </c>
      <c r="J25" s="1787">
        <f t="shared" si="6"/>
        <v>0</v>
      </c>
      <c r="K25" s="1788">
        <f t="shared" si="6"/>
        <v>1</v>
      </c>
      <c r="L25" s="1786">
        <f t="shared" si="6"/>
        <v>0</v>
      </c>
      <c r="M25" s="1831">
        <f t="shared" si="6"/>
        <v>0</v>
      </c>
      <c r="N25" s="1832">
        <f t="shared" si="6"/>
        <v>2</v>
      </c>
      <c r="O25" s="1833">
        <f t="shared" si="6"/>
        <v>0</v>
      </c>
      <c r="P25" s="1791">
        <f t="shared" si="5"/>
        <v>2</v>
      </c>
    </row>
    <row r="26" spans="1:16" ht="27.75" customHeight="1">
      <c r="A26" s="1834" t="s">
        <v>29</v>
      </c>
      <c r="B26" s="1851">
        <f t="shared" ref="B26:J26" si="7">B19</f>
        <v>38</v>
      </c>
      <c r="C26" s="1852">
        <f t="shared" si="7"/>
        <v>0</v>
      </c>
      <c r="D26" s="1853">
        <f t="shared" si="7"/>
        <v>38</v>
      </c>
      <c r="E26" s="1851">
        <f t="shared" si="7"/>
        <v>53</v>
      </c>
      <c r="F26" s="1852">
        <f t="shared" si="7"/>
        <v>0</v>
      </c>
      <c r="G26" s="1853">
        <f t="shared" si="7"/>
        <v>53</v>
      </c>
      <c r="H26" s="1851">
        <f t="shared" si="7"/>
        <v>29</v>
      </c>
      <c r="I26" s="1852">
        <f t="shared" si="7"/>
        <v>0</v>
      </c>
      <c r="J26" s="1853">
        <f t="shared" si="7"/>
        <v>29</v>
      </c>
      <c r="K26" s="1851">
        <f>SUM(K19)</f>
        <v>45</v>
      </c>
      <c r="L26" s="1852">
        <f>SUM(L19)</f>
        <v>0</v>
      </c>
      <c r="M26" s="1853">
        <f>SUM(M19)</f>
        <v>45</v>
      </c>
      <c r="N26" s="1854">
        <f>B26+E26+H26+K26</f>
        <v>165</v>
      </c>
      <c r="O26" s="1852">
        <f>C26+F26+I26+L26</f>
        <v>0</v>
      </c>
      <c r="P26" s="1853">
        <f>SUM(N26:O26)</f>
        <v>165</v>
      </c>
    </row>
    <row r="27" spans="1:16" ht="29.25" customHeight="1">
      <c r="A27" s="1834" t="s">
        <v>30</v>
      </c>
      <c r="B27" s="1855">
        <v>1</v>
      </c>
      <c r="C27" s="1856">
        <f t="shared" ref="C27:J27" si="8">C25</f>
        <v>0</v>
      </c>
      <c r="D27" s="1857">
        <v>1</v>
      </c>
      <c r="E27" s="1855">
        <f t="shared" si="8"/>
        <v>0</v>
      </c>
      <c r="F27" s="1856">
        <f t="shared" si="8"/>
        <v>0</v>
      </c>
      <c r="G27" s="1857">
        <f t="shared" si="8"/>
        <v>0</v>
      </c>
      <c r="H27" s="1855">
        <f t="shared" si="8"/>
        <v>0</v>
      </c>
      <c r="I27" s="1856">
        <f t="shared" si="8"/>
        <v>0</v>
      </c>
      <c r="J27" s="1857">
        <f t="shared" si="8"/>
        <v>0</v>
      </c>
      <c r="K27" s="1855">
        <v>1</v>
      </c>
      <c r="L27" s="1856">
        <v>0</v>
      </c>
      <c r="M27" s="1857">
        <v>1</v>
      </c>
      <c r="N27" s="1854">
        <f>B27+E27+H27+K27</f>
        <v>2</v>
      </c>
      <c r="O27" s="1852">
        <f>C27+F27+I27+L27</f>
        <v>0</v>
      </c>
      <c r="P27" s="1853">
        <f t="shared" si="5"/>
        <v>2</v>
      </c>
    </row>
    <row r="28" spans="1:16" ht="29.25" customHeight="1">
      <c r="A28" s="1839" t="s">
        <v>31</v>
      </c>
      <c r="B28" s="1858">
        <f>SUM(B26:B27)</f>
        <v>39</v>
      </c>
      <c r="C28" s="1859">
        <f>SUM(C26:C27)</f>
        <v>0</v>
      </c>
      <c r="D28" s="1860">
        <v>39</v>
      </c>
      <c r="E28" s="1858">
        <f t="shared" ref="E28:L28" si="9">SUM(E26:E27)</f>
        <v>53</v>
      </c>
      <c r="F28" s="1859">
        <f t="shared" si="9"/>
        <v>0</v>
      </c>
      <c r="G28" s="1860">
        <f t="shared" si="9"/>
        <v>53</v>
      </c>
      <c r="H28" s="1858">
        <f t="shared" si="9"/>
        <v>29</v>
      </c>
      <c r="I28" s="1859">
        <f t="shared" si="9"/>
        <v>0</v>
      </c>
      <c r="J28" s="1860">
        <f t="shared" si="9"/>
        <v>29</v>
      </c>
      <c r="K28" s="1858">
        <f t="shared" si="9"/>
        <v>46</v>
      </c>
      <c r="L28" s="1859">
        <f t="shared" si="9"/>
        <v>0</v>
      </c>
      <c r="M28" s="1860">
        <f>SUM(M26:M27)</f>
        <v>46</v>
      </c>
      <c r="N28" s="1861">
        <f>SUM(B28+E28+H28+K28)</f>
        <v>167</v>
      </c>
      <c r="O28" s="1859">
        <f>SUM(C28+F28+I28+L28)</f>
        <v>0</v>
      </c>
      <c r="P28" s="1860">
        <f>SUM(N28:O28)</f>
        <v>167</v>
      </c>
    </row>
    <row r="29" spans="1:16" ht="18.75">
      <c r="A29" s="379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</row>
    <row r="30" spans="1:16" ht="18.75">
      <c r="A30" s="37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</row>
    <row r="31" spans="1:16" ht="18.75">
      <c r="A31" s="5967"/>
      <c r="B31" s="5967"/>
      <c r="C31" s="5967"/>
      <c r="D31" s="5967"/>
      <c r="E31" s="5967"/>
      <c r="F31" s="5967"/>
      <c r="G31" s="5967"/>
      <c r="H31" s="379"/>
      <c r="I31" s="379"/>
      <c r="J31" s="379"/>
      <c r="K31" s="380"/>
      <c r="L31" s="379"/>
      <c r="M31" s="379"/>
      <c r="N31" s="379"/>
      <c r="O31" s="379"/>
      <c r="P31" s="379"/>
    </row>
  </sheetData>
  <mergeCells count="10">
    <mergeCell ref="A31:G31"/>
    <mergeCell ref="A1:P1"/>
    <mergeCell ref="A2:P2"/>
    <mergeCell ref="A3:P3"/>
    <mergeCell ref="A4:P4"/>
    <mergeCell ref="B5:D5"/>
    <mergeCell ref="E5:G5"/>
    <mergeCell ref="H5:J5"/>
    <mergeCell ref="K5:M5"/>
    <mergeCell ref="N5:P5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9"/>
  <sheetViews>
    <sheetView zoomScale="50" zoomScaleNormal="50" workbookViewId="0">
      <selection activeCell="Z18" sqref="Z18"/>
    </sheetView>
  </sheetViews>
  <sheetFormatPr defaultColWidth="9" defaultRowHeight="20.25"/>
  <cols>
    <col min="1" max="1" width="88.42578125" style="64" customWidth="1"/>
    <col min="2" max="2" width="10.5703125" style="64" customWidth="1"/>
    <col min="3" max="3" width="10" style="64" customWidth="1"/>
    <col min="4" max="4" width="11.140625" style="64" customWidth="1"/>
    <col min="5" max="5" width="10.5703125" style="64" customWidth="1"/>
    <col min="6" max="6" width="11.42578125" style="64" customWidth="1"/>
    <col min="7" max="7" width="12.5703125" style="64" customWidth="1"/>
    <col min="8" max="16" width="9.42578125" style="64" customWidth="1"/>
    <col min="17" max="18" width="12.5703125" style="64" customWidth="1"/>
    <col min="19" max="19" width="13.42578125" style="72" customWidth="1"/>
    <col min="20" max="256" width="9" style="64"/>
    <col min="257" max="257" width="88.42578125" style="64" customWidth="1"/>
    <col min="258" max="275" width="9.42578125" style="64" customWidth="1"/>
    <col min="276" max="512" width="9" style="64"/>
    <col min="513" max="513" width="88.42578125" style="64" customWidth="1"/>
    <col min="514" max="531" width="9.42578125" style="64" customWidth="1"/>
    <col min="532" max="768" width="9" style="64"/>
    <col min="769" max="769" width="88.42578125" style="64" customWidth="1"/>
    <col min="770" max="787" width="9.42578125" style="64" customWidth="1"/>
    <col min="788" max="1024" width="9" style="64"/>
    <col min="1025" max="1025" width="88.42578125" style="64" customWidth="1"/>
    <col min="1026" max="1043" width="9.42578125" style="64" customWidth="1"/>
    <col min="1044" max="1280" width="9" style="64"/>
    <col min="1281" max="1281" width="88.42578125" style="64" customWidth="1"/>
    <col min="1282" max="1299" width="9.42578125" style="64" customWidth="1"/>
    <col min="1300" max="1536" width="9" style="64"/>
    <col min="1537" max="1537" width="88.42578125" style="64" customWidth="1"/>
    <col min="1538" max="1555" width="9.42578125" style="64" customWidth="1"/>
    <col min="1556" max="1792" width="9" style="64"/>
    <col min="1793" max="1793" width="88.42578125" style="64" customWidth="1"/>
    <col min="1794" max="1811" width="9.42578125" style="64" customWidth="1"/>
    <col min="1812" max="2048" width="9" style="64"/>
    <col min="2049" max="2049" width="88.42578125" style="64" customWidth="1"/>
    <col min="2050" max="2067" width="9.42578125" style="64" customWidth="1"/>
    <col min="2068" max="2304" width="9" style="64"/>
    <col min="2305" max="2305" width="88.42578125" style="64" customWidth="1"/>
    <col min="2306" max="2323" width="9.42578125" style="64" customWidth="1"/>
    <col min="2324" max="2560" width="9" style="64"/>
    <col min="2561" max="2561" width="88.42578125" style="64" customWidth="1"/>
    <col min="2562" max="2579" width="9.42578125" style="64" customWidth="1"/>
    <col min="2580" max="2816" width="9" style="64"/>
    <col min="2817" max="2817" width="88.42578125" style="64" customWidth="1"/>
    <col min="2818" max="2835" width="9.42578125" style="64" customWidth="1"/>
    <col min="2836" max="3072" width="9" style="64"/>
    <col min="3073" max="3073" width="88.42578125" style="64" customWidth="1"/>
    <col min="3074" max="3091" width="9.42578125" style="64" customWidth="1"/>
    <col min="3092" max="3328" width="9" style="64"/>
    <col min="3329" max="3329" width="88.42578125" style="64" customWidth="1"/>
    <col min="3330" max="3347" width="9.42578125" style="64" customWidth="1"/>
    <col min="3348" max="3584" width="9" style="64"/>
    <col min="3585" max="3585" width="88.42578125" style="64" customWidth="1"/>
    <col min="3586" max="3603" width="9.42578125" style="64" customWidth="1"/>
    <col min="3604" max="3840" width="9" style="64"/>
    <col min="3841" max="3841" width="88.42578125" style="64" customWidth="1"/>
    <col min="3842" max="3859" width="9.42578125" style="64" customWidth="1"/>
    <col min="3860" max="4096" width="9" style="64"/>
    <col min="4097" max="4097" width="88.42578125" style="64" customWidth="1"/>
    <col min="4098" max="4115" width="9.42578125" style="64" customWidth="1"/>
    <col min="4116" max="4352" width="9" style="64"/>
    <col min="4353" max="4353" width="88.42578125" style="64" customWidth="1"/>
    <col min="4354" max="4371" width="9.42578125" style="64" customWidth="1"/>
    <col min="4372" max="4608" width="9" style="64"/>
    <col min="4609" max="4609" width="88.42578125" style="64" customWidth="1"/>
    <col min="4610" max="4627" width="9.42578125" style="64" customWidth="1"/>
    <col min="4628" max="4864" width="9" style="64"/>
    <col min="4865" max="4865" width="88.42578125" style="64" customWidth="1"/>
    <col min="4866" max="4883" width="9.42578125" style="64" customWidth="1"/>
    <col min="4884" max="5120" width="9" style="64"/>
    <col min="5121" max="5121" width="88.42578125" style="64" customWidth="1"/>
    <col min="5122" max="5139" width="9.42578125" style="64" customWidth="1"/>
    <col min="5140" max="5376" width="9" style="64"/>
    <col min="5377" max="5377" width="88.42578125" style="64" customWidth="1"/>
    <col min="5378" max="5395" width="9.42578125" style="64" customWidth="1"/>
    <col min="5396" max="5632" width="9" style="64"/>
    <col min="5633" max="5633" width="88.42578125" style="64" customWidth="1"/>
    <col min="5634" max="5651" width="9.42578125" style="64" customWidth="1"/>
    <col min="5652" max="5888" width="9" style="64"/>
    <col min="5889" max="5889" width="88.42578125" style="64" customWidth="1"/>
    <col min="5890" max="5907" width="9.42578125" style="64" customWidth="1"/>
    <col min="5908" max="6144" width="9" style="64"/>
    <col min="6145" max="6145" width="88.42578125" style="64" customWidth="1"/>
    <col min="6146" max="6163" width="9.42578125" style="64" customWidth="1"/>
    <col min="6164" max="6400" width="9" style="64"/>
    <col min="6401" max="6401" width="88.42578125" style="64" customWidth="1"/>
    <col min="6402" max="6419" width="9.42578125" style="64" customWidth="1"/>
    <col min="6420" max="6656" width="9" style="64"/>
    <col min="6657" max="6657" width="88.42578125" style="64" customWidth="1"/>
    <col min="6658" max="6675" width="9.42578125" style="64" customWidth="1"/>
    <col min="6676" max="6912" width="9" style="64"/>
    <col min="6913" max="6913" width="88.42578125" style="64" customWidth="1"/>
    <col min="6914" max="6931" width="9.42578125" style="64" customWidth="1"/>
    <col min="6932" max="7168" width="9" style="64"/>
    <col min="7169" max="7169" width="88.42578125" style="64" customWidth="1"/>
    <col min="7170" max="7187" width="9.42578125" style="64" customWidth="1"/>
    <col min="7188" max="7424" width="9" style="64"/>
    <col min="7425" max="7425" width="88.42578125" style="64" customWidth="1"/>
    <col min="7426" max="7443" width="9.42578125" style="64" customWidth="1"/>
    <col min="7444" max="7680" width="9" style="64"/>
    <col min="7681" max="7681" width="88.42578125" style="64" customWidth="1"/>
    <col min="7682" max="7699" width="9.42578125" style="64" customWidth="1"/>
    <col min="7700" max="7936" width="9" style="64"/>
    <col min="7937" max="7937" width="88.42578125" style="64" customWidth="1"/>
    <col min="7938" max="7955" width="9.42578125" style="64" customWidth="1"/>
    <col min="7956" max="8192" width="9" style="64"/>
    <col min="8193" max="8193" width="88.42578125" style="64" customWidth="1"/>
    <col min="8194" max="8211" width="9.42578125" style="64" customWidth="1"/>
    <col min="8212" max="8448" width="9" style="64"/>
    <col min="8449" max="8449" width="88.42578125" style="64" customWidth="1"/>
    <col min="8450" max="8467" width="9.42578125" style="64" customWidth="1"/>
    <col min="8468" max="8704" width="9" style="64"/>
    <col min="8705" max="8705" width="88.42578125" style="64" customWidth="1"/>
    <col min="8706" max="8723" width="9.42578125" style="64" customWidth="1"/>
    <col min="8724" max="8960" width="9" style="64"/>
    <col min="8961" max="8961" width="88.42578125" style="64" customWidth="1"/>
    <col min="8962" max="8979" width="9.42578125" style="64" customWidth="1"/>
    <col min="8980" max="9216" width="9" style="64"/>
    <col min="9217" max="9217" width="88.42578125" style="64" customWidth="1"/>
    <col min="9218" max="9235" width="9.42578125" style="64" customWidth="1"/>
    <col min="9236" max="9472" width="9" style="64"/>
    <col min="9473" max="9473" width="88.42578125" style="64" customWidth="1"/>
    <col min="9474" max="9491" width="9.42578125" style="64" customWidth="1"/>
    <col min="9492" max="9728" width="9" style="64"/>
    <col min="9729" max="9729" width="88.42578125" style="64" customWidth="1"/>
    <col min="9730" max="9747" width="9.42578125" style="64" customWidth="1"/>
    <col min="9748" max="9984" width="9" style="64"/>
    <col min="9985" max="9985" width="88.42578125" style="64" customWidth="1"/>
    <col min="9986" max="10003" width="9.42578125" style="64" customWidth="1"/>
    <col min="10004" max="10240" width="9" style="64"/>
    <col min="10241" max="10241" width="88.42578125" style="64" customWidth="1"/>
    <col min="10242" max="10259" width="9.42578125" style="64" customWidth="1"/>
    <col min="10260" max="10496" width="9" style="64"/>
    <col min="10497" max="10497" width="88.42578125" style="64" customWidth="1"/>
    <col min="10498" max="10515" width="9.42578125" style="64" customWidth="1"/>
    <col min="10516" max="10752" width="9" style="64"/>
    <col min="10753" max="10753" width="88.42578125" style="64" customWidth="1"/>
    <col min="10754" max="10771" width="9.42578125" style="64" customWidth="1"/>
    <col min="10772" max="11008" width="9" style="64"/>
    <col min="11009" max="11009" width="88.42578125" style="64" customWidth="1"/>
    <col min="11010" max="11027" width="9.42578125" style="64" customWidth="1"/>
    <col min="11028" max="11264" width="9" style="64"/>
    <col min="11265" max="11265" width="88.42578125" style="64" customWidth="1"/>
    <col min="11266" max="11283" width="9.42578125" style="64" customWidth="1"/>
    <col min="11284" max="11520" width="9" style="64"/>
    <col min="11521" max="11521" width="88.42578125" style="64" customWidth="1"/>
    <col min="11522" max="11539" width="9.42578125" style="64" customWidth="1"/>
    <col min="11540" max="11776" width="9" style="64"/>
    <col min="11777" max="11777" width="88.42578125" style="64" customWidth="1"/>
    <col min="11778" max="11795" width="9.42578125" style="64" customWidth="1"/>
    <col min="11796" max="12032" width="9" style="64"/>
    <col min="12033" max="12033" width="88.42578125" style="64" customWidth="1"/>
    <col min="12034" max="12051" width="9.42578125" style="64" customWidth="1"/>
    <col min="12052" max="12288" width="9" style="64"/>
    <col min="12289" max="12289" width="88.42578125" style="64" customWidth="1"/>
    <col min="12290" max="12307" width="9.42578125" style="64" customWidth="1"/>
    <col min="12308" max="12544" width="9" style="64"/>
    <col min="12545" max="12545" width="88.42578125" style="64" customWidth="1"/>
    <col min="12546" max="12563" width="9.42578125" style="64" customWidth="1"/>
    <col min="12564" max="12800" width="9" style="64"/>
    <col min="12801" max="12801" width="88.42578125" style="64" customWidth="1"/>
    <col min="12802" max="12819" width="9.42578125" style="64" customWidth="1"/>
    <col min="12820" max="13056" width="9" style="64"/>
    <col min="13057" max="13057" width="88.42578125" style="64" customWidth="1"/>
    <col min="13058" max="13075" width="9.42578125" style="64" customWidth="1"/>
    <col min="13076" max="13312" width="9" style="64"/>
    <col min="13313" max="13313" width="88.42578125" style="64" customWidth="1"/>
    <col min="13314" max="13331" width="9.42578125" style="64" customWidth="1"/>
    <col min="13332" max="13568" width="9" style="64"/>
    <col min="13569" max="13569" width="88.42578125" style="64" customWidth="1"/>
    <col min="13570" max="13587" width="9.42578125" style="64" customWidth="1"/>
    <col min="13588" max="13824" width="9" style="64"/>
    <col min="13825" max="13825" width="88.42578125" style="64" customWidth="1"/>
    <col min="13826" max="13843" width="9.42578125" style="64" customWidth="1"/>
    <col min="13844" max="14080" width="9" style="64"/>
    <col min="14081" max="14081" width="88.42578125" style="64" customWidth="1"/>
    <col min="14082" max="14099" width="9.42578125" style="64" customWidth="1"/>
    <col min="14100" max="14336" width="9" style="64"/>
    <col min="14337" max="14337" width="88.42578125" style="64" customWidth="1"/>
    <col min="14338" max="14355" width="9.42578125" style="64" customWidth="1"/>
    <col min="14356" max="14592" width="9" style="64"/>
    <col min="14593" max="14593" width="88.42578125" style="64" customWidth="1"/>
    <col min="14594" max="14611" width="9.42578125" style="64" customWidth="1"/>
    <col min="14612" max="14848" width="9" style="64"/>
    <col min="14849" max="14849" width="88.42578125" style="64" customWidth="1"/>
    <col min="14850" max="14867" width="9.42578125" style="64" customWidth="1"/>
    <col min="14868" max="15104" width="9" style="64"/>
    <col min="15105" max="15105" width="88.42578125" style="64" customWidth="1"/>
    <col min="15106" max="15123" width="9.42578125" style="64" customWidth="1"/>
    <col min="15124" max="15360" width="9" style="64"/>
    <col min="15361" max="15361" width="88.42578125" style="64" customWidth="1"/>
    <col min="15362" max="15379" width="9.42578125" style="64" customWidth="1"/>
    <col min="15380" max="15616" width="9" style="64"/>
    <col min="15617" max="15617" width="88.42578125" style="64" customWidth="1"/>
    <col min="15618" max="15635" width="9.42578125" style="64" customWidth="1"/>
    <col min="15636" max="15872" width="9" style="64"/>
    <col min="15873" max="15873" width="88.42578125" style="64" customWidth="1"/>
    <col min="15874" max="15891" width="9.42578125" style="64" customWidth="1"/>
    <col min="15892" max="16128" width="9" style="64"/>
    <col min="16129" max="16129" width="88.42578125" style="64" customWidth="1"/>
    <col min="16130" max="16147" width="9.42578125" style="64" customWidth="1"/>
    <col min="16148" max="16384" width="9" style="64"/>
  </cols>
  <sheetData>
    <row r="1" spans="1:23" ht="40.5" customHeight="1">
      <c r="A1" s="5404" t="s">
        <v>0</v>
      </c>
      <c r="B1" s="5404"/>
      <c r="C1" s="5404"/>
      <c r="D1" s="5404"/>
      <c r="E1" s="5404"/>
      <c r="F1" s="5404"/>
      <c r="G1" s="5404"/>
      <c r="H1" s="5404"/>
      <c r="I1" s="5404"/>
      <c r="J1" s="5404"/>
      <c r="K1" s="5404"/>
      <c r="L1" s="5404"/>
      <c r="M1" s="5404"/>
      <c r="N1" s="5404"/>
      <c r="O1" s="5404"/>
      <c r="P1" s="5404"/>
      <c r="Q1" s="5404"/>
      <c r="R1" s="5404"/>
      <c r="S1" s="5404"/>
      <c r="T1" s="2156"/>
      <c r="U1" s="2156"/>
      <c r="V1" s="2156"/>
      <c r="W1" s="2156"/>
    </row>
    <row r="2" spans="1:23" ht="27.75" customHeight="1">
      <c r="A2" s="5416" t="s">
        <v>380</v>
      </c>
      <c r="B2" s="5416"/>
      <c r="C2" s="5416"/>
      <c r="D2" s="5416"/>
      <c r="E2" s="5416"/>
      <c r="F2" s="5416"/>
      <c r="G2" s="5416"/>
      <c r="H2" s="5416"/>
      <c r="I2" s="5416"/>
      <c r="J2" s="5416"/>
      <c r="K2" s="5416"/>
      <c r="L2" s="5416"/>
      <c r="M2" s="5416"/>
      <c r="N2" s="5416"/>
      <c r="O2" s="5416"/>
      <c r="P2" s="5416"/>
      <c r="Q2" s="5416"/>
      <c r="R2" s="5416"/>
      <c r="S2" s="5416"/>
    </row>
    <row r="3" spans="1:23" ht="16.5" customHeight="1" thickBot="1">
      <c r="A3" s="1747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5"/>
    </row>
    <row r="4" spans="1:23" ht="22.5" customHeight="1">
      <c r="A4" s="5417" t="s">
        <v>1</v>
      </c>
      <c r="B4" s="5420" t="s">
        <v>2</v>
      </c>
      <c r="C4" s="5421"/>
      <c r="D4" s="5421"/>
      <c r="E4" s="5420" t="s">
        <v>3</v>
      </c>
      <c r="F4" s="5421"/>
      <c r="G4" s="5424"/>
      <c r="H4" s="5428" t="s">
        <v>4</v>
      </c>
      <c r="I4" s="5421"/>
      <c r="J4" s="5421"/>
      <c r="K4" s="5420" t="s">
        <v>5</v>
      </c>
      <c r="L4" s="5421"/>
      <c r="M4" s="5424"/>
      <c r="N4" s="5432">
        <v>5</v>
      </c>
      <c r="O4" s="5421"/>
      <c r="P4" s="5421"/>
      <c r="Q4" s="5433" t="s">
        <v>22</v>
      </c>
      <c r="R4" s="5434"/>
      <c r="S4" s="5435"/>
    </row>
    <row r="5" spans="1:23" ht="33" customHeight="1" thickBot="1">
      <c r="A5" s="5418"/>
      <c r="B5" s="5422"/>
      <c r="C5" s="5423"/>
      <c r="D5" s="5423"/>
      <c r="E5" s="5425"/>
      <c r="F5" s="5426"/>
      <c r="G5" s="5427"/>
      <c r="H5" s="5426"/>
      <c r="I5" s="5426"/>
      <c r="J5" s="5426"/>
      <c r="K5" s="5429"/>
      <c r="L5" s="5430"/>
      <c r="M5" s="5431"/>
      <c r="N5" s="5422"/>
      <c r="O5" s="5423"/>
      <c r="P5" s="5423"/>
      <c r="Q5" s="5436"/>
      <c r="R5" s="5437"/>
      <c r="S5" s="5438"/>
    </row>
    <row r="6" spans="1:23" ht="174" customHeight="1" thickBot="1">
      <c r="A6" s="5419"/>
      <c r="B6" s="2151" t="s">
        <v>7</v>
      </c>
      <c r="C6" s="2151" t="s">
        <v>8</v>
      </c>
      <c r="D6" s="2151" t="s">
        <v>9</v>
      </c>
      <c r="E6" s="2151" t="s">
        <v>7</v>
      </c>
      <c r="F6" s="2151" t="s">
        <v>8</v>
      </c>
      <c r="G6" s="2151" t="s">
        <v>9</v>
      </c>
      <c r="H6" s="2151" t="s">
        <v>7</v>
      </c>
      <c r="I6" s="2151" t="s">
        <v>8</v>
      </c>
      <c r="J6" s="2151" t="s">
        <v>9</v>
      </c>
      <c r="K6" s="2151" t="s">
        <v>7</v>
      </c>
      <c r="L6" s="2151" t="s">
        <v>8</v>
      </c>
      <c r="M6" s="2151" t="s">
        <v>9</v>
      </c>
      <c r="N6" s="2151" t="s">
        <v>7</v>
      </c>
      <c r="O6" s="2151" t="s">
        <v>8</v>
      </c>
      <c r="P6" s="2152" t="s">
        <v>9</v>
      </c>
      <c r="Q6" s="2151" t="s">
        <v>7</v>
      </c>
      <c r="R6" s="2151" t="s">
        <v>8</v>
      </c>
      <c r="S6" s="2153" t="s">
        <v>9</v>
      </c>
    </row>
    <row r="7" spans="1:23" ht="34.5" customHeight="1" thickBot="1">
      <c r="A7" s="2003" t="s">
        <v>10</v>
      </c>
      <c r="B7" s="2004"/>
      <c r="C7" s="2005"/>
      <c r="D7" s="2006"/>
      <c r="E7" s="2007"/>
      <c r="F7" s="2007"/>
      <c r="G7" s="2008"/>
      <c r="H7" s="2004"/>
      <c r="I7" s="2007"/>
      <c r="J7" s="2009"/>
      <c r="K7" s="2007"/>
      <c r="L7" s="2007"/>
      <c r="M7" s="2008"/>
      <c r="N7" s="2004"/>
      <c r="O7" s="2007"/>
      <c r="P7" s="2008"/>
      <c r="Q7" s="2010"/>
      <c r="R7" s="2011"/>
      <c r="S7" s="2012"/>
    </row>
    <row r="8" spans="1:23" ht="36" customHeight="1">
      <c r="A8" s="1950" t="s">
        <v>254</v>
      </c>
      <c r="B8" s="2013">
        <f t="shared" ref="B8:S8" si="0">B14+B19</f>
        <v>0</v>
      </c>
      <c r="C8" s="2014">
        <f t="shared" si="0"/>
        <v>15</v>
      </c>
      <c r="D8" s="2015">
        <f t="shared" si="0"/>
        <v>15</v>
      </c>
      <c r="E8" s="2016">
        <f t="shared" si="0"/>
        <v>15</v>
      </c>
      <c r="F8" s="2017">
        <f t="shared" si="0"/>
        <v>5</v>
      </c>
      <c r="G8" s="2016">
        <f t="shared" si="0"/>
        <v>20</v>
      </c>
      <c r="H8" s="2018">
        <f t="shared" si="0"/>
        <v>3</v>
      </c>
      <c r="I8" s="2017">
        <f t="shared" si="0"/>
        <v>17</v>
      </c>
      <c r="J8" s="2019">
        <f t="shared" si="0"/>
        <v>20</v>
      </c>
      <c r="K8" s="2018">
        <f t="shared" si="0"/>
        <v>5</v>
      </c>
      <c r="L8" s="2017">
        <f t="shared" si="0"/>
        <v>20</v>
      </c>
      <c r="M8" s="2019">
        <f t="shared" si="0"/>
        <v>25</v>
      </c>
      <c r="N8" s="2018">
        <f t="shared" si="0"/>
        <v>12</v>
      </c>
      <c r="O8" s="2017">
        <f t="shared" si="0"/>
        <v>5</v>
      </c>
      <c r="P8" s="2019">
        <f t="shared" si="0"/>
        <v>17</v>
      </c>
      <c r="Q8" s="2018">
        <f t="shared" si="0"/>
        <v>35</v>
      </c>
      <c r="R8" s="2017">
        <f t="shared" si="0"/>
        <v>62</v>
      </c>
      <c r="S8" s="2019">
        <f t="shared" si="0"/>
        <v>97</v>
      </c>
    </row>
    <row r="9" spans="1:23" ht="43.5" customHeight="1">
      <c r="A9" s="1950" t="s">
        <v>255</v>
      </c>
      <c r="B9" s="2013">
        <f t="shared" ref="B9:S9" si="1">B15+B20</f>
        <v>1</v>
      </c>
      <c r="C9" s="2014">
        <f t="shared" si="1"/>
        <v>0</v>
      </c>
      <c r="D9" s="2015">
        <f t="shared" si="1"/>
        <v>1</v>
      </c>
      <c r="E9" s="2016">
        <f t="shared" si="1"/>
        <v>0</v>
      </c>
      <c r="F9" s="2017">
        <f t="shared" si="1"/>
        <v>14</v>
      </c>
      <c r="G9" s="2016">
        <f t="shared" si="1"/>
        <v>14</v>
      </c>
      <c r="H9" s="2018">
        <f t="shared" si="1"/>
        <v>1</v>
      </c>
      <c r="I9" s="2017">
        <f t="shared" si="1"/>
        <v>17</v>
      </c>
      <c r="J9" s="2019">
        <f t="shared" si="1"/>
        <v>18</v>
      </c>
      <c r="K9" s="2018">
        <f t="shared" si="1"/>
        <v>5</v>
      </c>
      <c r="L9" s="2017">
        <f t="shared" si="1"/>
        <v>14</v>
      </c>
      <c r="M9" s="2019">
        <f t="shared" si="1"/>
        <v>19</v>
      </c>
      <c r="N9" s="2018">
        <f t="shared" si="1"/>
        <v>10</v>
      </c>
      <c r="O9" s="2017">
        <f t="shared" si="1"/>
        <v>2</v>
      </c>
      <c r="P9" s="2019">
        <f t="shared" si="1"/>
        <v>12</v>
      </c>
      <c r="Q9" s="2018">
        <f t="shared" si="1"/>
        <v>17</v>
      </c>
      <c r="R9" s="2017">
        <f t="shared" si="1"/>
        <v>47</v>
      </c>
      <c r="S9" s="2019">
        <f t="shared" si="1"/>
        <v>64</v>
      </c>
    </row>
    <row r="10" spans="1:23" ht="36" customHeight="1" thickBot="1">
      <c r="A10" s="1491" t="s">
        <v>249</v>
      </c>
      <c r="B10" s="1521">
        <f t="shared" ref="B10:S10" si="2">B16+B21</f>
        <v>0</v>
      </c>
      <c r="C10" s="1443">
        <f t="shared" si="2"/>
        <v>0</v>
      </c>
      <c r="D10" s="1522">
        <f t="shared" si="2"/>
        <v>0</v>
      </c>
      <c r="E10" s="1524">
        <f t="shared" si="2"/>
        <v>0</v>
      </c>
      <c r="F10" s="1444">
        <f t="shared" si="2"/>
        <v>0</v>
      </c>
      <c r="G10" s="1524">
        <f t="shared" si="2"/>
        <v>0</v>
      </c>
      <c r="H10" s="1434">
        <f t="shared" si="2"/>
        <v>0</v>
      </c>
      <c r="I10" s="1444">
        <f t="shared" si="2"/>
        <v>0</v>
      </c>
      <c r="J10" s="1445">
        <f t="shared" si="2"/>
        <v>0</v>
      </c>
      <c r="K10" s="1434">
        <f t="shared" si="2"/>
        <v>0</v>
      </c>
      <c r="L10" s="1444">
        <f t="shared" si="2"/>
        <v>0</v>
      </c>
      <c r="M10" s="1445">
        <f t="shared" si="2"/>
        <v>0</v>
      </c>
      <c r="N10" s="1434">
        <f t="shared" si="2"/>
        <v>0</v>
      </c>
      <c r="O10" s="1444">
        <f t="shared" si="2"/>
        <v>0</v>
      </c>
      <c r="P10" s="1445">
        <f t="shared" si="2"/>
        <v>0</v>
      </c>
      <c r="Q10" s="1434">
        <f t="shared" si="2"/>
        <v>0</v>
      </c>
      <c r="R10" s="1444">
        <f t="shared" si="2"/>
        <v>0</v>
      </c>
      <c r="S10" s="1445">
        <f t="shared" si="2"/>
        <v>0</v>
      </c>
    </row>
    <row r="11" spans="1:23" ht="34.5" customHeight="1" thickBot="1">
      <c r="A11" s="2003" t="s">
        <v>14</v>
      </c>
      <c r="B11" s="2020">
        <f>+B8+B9+B10</f>
        <v>1</v>
      </c>
      <c r="C11" s="2020">
        <f t="shared" ref="C11:S11" si="3">+C8+C9+C10</f>
        <v>15</v>
      </c>
      <c r="D11" s="2020">
        <f t="shared" si="3"/>
        <v>16</v>
      </c>
      <c r="E11" s="2020">
        <f t="shared" si="3"/>
        <v>15</v>
      </c>
      <c r="F11" s="2020">
        <f t="shared" si="3"/>
        <v>19</v>
      </c>
      <c r="G11" s="2020">
        <f t="shared" si="3"/>
        <v>34</v>
      </c>
      <c r="H11" s="2020">
        <f t="shared" si="3"/>
        <v>4</v>
      </c>
      <c r="I11" s="2020">
        <f t="shared" si="3"/>
        <v>34</v>
      </c>
      <c r="J11" s="2020">
        <f t="shared" si="3"/>
        <v>38</v>
      </c>
      <c r="K11" s="2020">
        <f t="shared" si="3"/>
        <v>10</v>
      </c>
      <c r="L11" s="2020">
        <f t="shared" si="3"/>
        <v>34</v>
      </c>
      <c r="M11" s="2020">
        <f t="shared" si="3"/>
        <v>44</v>
      </c>
      <c r="N11" s="2020">
        <f t="shared" si="3"/>
        <v>22</v>
      </c>
      <c r="O11" s="2020">
        <f t="shared" si="3"/>
        <v>7</v>
      </c>
      <c r="P11" s="2020">
        <f t="shared" si="3"/>
        <v>29</v>
      </c>
      <c r="Q11" s="2020">
        <f t="shared" si="3"/>
        <v>52</v>
      </c>
      <c r="R11" s="2020">
        <f t="shared" si="3"/>
        <v>109</v>
      </c>
      <c r="S11" s="2154">
        <f t="shared" si="3"/>
        <v>161</v>
      </c>
    </row>
    <row r="12" spans="1:23" ht="30.75" customHeight="1" thickBot="1">
      <c r="A12" s="2025" t="s">
        <v>15</v>
      </c>
      <c r="B12" s="2026"/>
      <c r="C12" s="2027"/>
      <c r="D12" s="2028"/>
      <c r="E12" s="2029"/>
      <c r="F12" s="2030"/>
      <c r="G12" s="2029"/>
      <c r="H12" s="2031"/>
      <c r="I12" s="2030"/>
      <c r="J12" s="2032"/>
      <c r="K12" s="2031"/>
      <c r="L12" s="2030"/>
      <c r="M12" s="2032"/>
      <c r="N12" s="2031"/>
      <c r="O12" s="2030"/>
      <c r="P12" s="2032"/>
      <c r="Q12" s="2033">
        <v>0</v>
      </c>
      <c r="R12" s="2034">
        <v>0</v>
      </c>
      <c r="S12" s="2035">
        <v>0</v>
      </c>
    </row>
    <row r="13" spans="1:23" ht="30.75" customHeight="1" thickBot="1">
      <c r="A13" s="2036" t="s">
        <v>16</v>
      </c>
      <c r="B13" s="2037"/>
      <c r="C13" s="2038"/>
      <c r="D13" s="2039"/>
      <c r="E13" s="2040"/>
      <c r="F13" s="2041"/>
      <c r="G13" s="2042"/>
      <c r="H13" s="2043"/>
      <c r="I13" s="2041"/>
      <c r="J13" s="2035"/>
      <c r="K13" s="2043"/>
      <c r="L13" s="2041"/>
      <c r="M13" s="2035"/>
      <c r="N13" s="2033"/>
      <c r="O13" s="2034"/>
      <c r="P13" s="2035"/>
      <c r="Q13" s="2044">
        <v>0</v>
      </c>
      <c r="R13" s="2045">
        <v>0</v>
      </c>
      <c r="S13" s="1933">
        <v>0</v>
      </c>
    </row>
    <row r="14" spans="1:23" ht="24.75" customHeight="1">
      <c r="A14" s="1950" t="s">
        <v>254</v>
      </c>
      <c r="B14" s="2049">
        <v>0</v>
      </c>
      <c r="C14" s="2050">
        <v>13</v>
      </c>
      <c r="D14" s="2051">
        <v>13</v>
      </c>
      <c r="E14" s="2052">
        <v>15</v>
      </c>
      <c r="F14" s="2053">
        <v>5</v>
      </c>
      <c r="G14" s="2052">
        <v>20</v>
      </c>
      <c r="H14" s="2054">
        <v>3</v>
      </c>
      <c r="I14" s="2053">
        <v>17</v>
      </c>
      <c r="J14" s="2055">
        <v>20</v>
      </c>
      <c r="K14" s="2054">
        <v>5</v>
      </c>
      <c r="L14" s="2053">
        <v>18</v>
      </c>
      <c r="M14" s="2055">
        <v>23</v>
      </c>
      <c r="N14" s="2054">
        <v>12</v>
      </c>
      <c r="O14" s="2053">
        <v>5</v>
      </c>
      <c r="P14" s="2055">
        <v>17</v>
      </c>
      <c r="Q14" s="2046">
        <f t="shared" ref="Q14:R16" si="4">B14+E14+H14+K14+N14</f>
        <v>35</v>
      </c>
      <c r="R14" s="2047">
        <f t="shared" si="4"/>
        <v>58</v>
      </c>
      <c r="S14" s="2048">
        <f t="shared" ref="S14:S16" si="5">Q14+R14</f>
        <v>93</v>
      </c>
    </row>
    <row r="15" spans="1:23" ht="40.5">
      <c r="A15" s="1950" t="s">
        <v>255</v>
      </c>
      <c r="B15" s="2049">
        <v>1</v>
      </c>
      <c r="C15" s="2050">
        <v>0</v>
      </c>
      <c r="D15" s="2051">
        <v>1</v>
      </c>
      <c r="E15" s="2052">
        <v>0</v>
      </c>
      <c r="F15" s="2053">
        <v>14</v>
      </c>
      <c r="G15" s="2052">
        <v>14</v>
      </c>
      <c r="H15" s="2054">
        <v>1</v>
      </c>
      <c r="I15" s="2053">
        <v>17</v>
      </c>
      <c r="J15" s="2055">
        <v>18</v>
      </c>
      <c r="K15" s="2054">
        <v>5</v>
      </c>
      <c r="L15" s="2053">
        <v>14</v>
      </c>
      <c r="M15" s="2055">
        <v>19</v>
      </c>
      <c r="N15" s="2054">
        <v>10</v>
      </c>
      <c r="O15" s="2053">
        <v>2</v>
      </c>
      <c r="P15" s="2055">
        <v>12</v>
      </c>
      <c r="Q15" s="2046">
        <f t="shared" si="4"/>
        <v>17</v>
      </c>
      <c r="R15" s="2047">
        <f t="shared" si="4"/>
        <v>47</v>
      </c>
      <c r="S15" s="2048">
        <f t="shared" si="5"/>
        <v>64</v>
      </c>
    </row>
    <row r="16" spans="1:23" ht="31.5" customHeight="1" thickBot="1">
      <c r="A16" s="1491" t="s">
        <v>249</v>
      </c>
      <c r="B16" s="1504">
        <v>0</v>
      </c>
      <c r="C16" s="1447">
        <v>0</v>
      </c>
      <c r="D16" s="1505">
        <v>0</v>
      </c>
      <c r="E16" s="1525">
        <v>0</v>
      </c>
      <c r="F16" s="1431">
        <v>0</v>
      </c>
      <c r="G16" s="1525">
        <v>0</v>
      </c>
      <c r="H16" s="1430">
        <v>0</v>
      </c>
      <c r="I16" s="1431">
        <v>0</v>
      </c>
      <c r="J16" s="1432">
        <v>0</v>
      </c>
      <c r="K16" s="1430">
        <v>0</v>
      </c>
      <c r="L16" s="1431">
        <v>0</v>
      </c>
      <c r="M16" s="1432">
        <v>0</v>
      </c>
      <c r="N16" s="1430">
        <v>0</v>
      </c>
      <c r="O16" s="1431">
        <v>0</v>
      </c>
      <c r="P16" s="1432">
        <v>0</v>
      </c>
      <c r="Q16" s="1516">
        <f t="shared" si="4"/>
        <v>0</v>
      </c>
      <c r="R16" s="1448">
        <f t="shared" si="4"/>
        <v>0</v>
      </c>
      <c r="S16" s="1449">
        <f t="shared" si="5"/>
        <v>0</v>
      </c>
    </row>
    <row r="17" spans="1:19" ht="33.75" customHeight="1" thickBot="1">
      <c r="A17" s="2025" t="s">
        <v>17</v>
      </c>
      <c r="B17" s="2056">
        <f t="shared" ref="B17:S17" si="6">SUM(B14:B16)</f>
        <v>1</v>
      </c>
      <c r="C17" s="2057">
        <f t="shared" si="6"/>
        <v>13</v>
      </c>
      <c r="D17" s="2058">
        <f t="shared" si="6"/>
        <v>14</v>
      </c>
      <c r="E17" s="2021">
        <f t="shared" si="6"/>
        <v>15</v>
      </c>
      <c r="F17" s="2022">
        <f t="shared" si="6"/>
        <v>19</v>
      </c>
      <c r="G17" s="2021">
        <f t="shared" si="6"/>
        <v>34</v>
      </c>
      <c r="H17" s="2023">
        <f t="shared" si="6"/>
        <v>4</v>
      </c>
      <c r="I17" s="2022">
        <f t="shared" si="6"/>
        <v>34</v>
      </c>
      <c r="J17" s="2024">
        <f t="shared" si="6"/>
        <v>38</v>
      </c>
      <c r="K17" s="2023">
        <f t="shared" si="6"/>
        <v>10</v>
      </c>
      <c r="L17" s="2022">
        <f t="shared" si="6"/>
        <v>32</v>
      </c>
      <c r="M17" s="2024">
        <f t="shared" si="6"/>
        <v>42</v>
      </c>
      <c r="N17" s="2023">
        <f t="shared" si="6"/>
        <v>22</v>
      </c>
      <c r="O17" s="2022">
        <f t="shared" si="6"/>
        <v>7</v>
      </c>
      <c r="P17" s="2024">
        <f t="shared" si="6"/>
        <v>29</v>
      </c>
      <c r="Q17" s="2023">
        <f t="shared" si="6"/>
        <v>52</v>
      </c>
      <c r="R17" s="2022">
        <f t="shared" si="6"/>
        <v>105</v>
      </c>
      <c r="S17" s="2024">
        <f t="shared" si="6"/>
        <v>157</v>
      </c>
    </row>
    <row r="18" spans="1:19" ht="31.5" customHeight="1" thickBot="1">
      <c r="A18" s="2059" t="s">
        <v>18</v>
      </c>
      <c r="B18" s="2037"/>
      <c r="C18" s="2038"/>
      <c r="D18" s="2060"/>
      <c r="E18" s="2040"/>
      <c r="F18" s="2041"/>
      <c r="G18" s="2040"/>
      <c r="H18" s="2043"/>
      <c r="I18" s="2041"/>
      <c r="J18" s="2061"/>
      <c r="K18" s="2043"/>
      <c r="L18" s="2041"/>
      <c r="M18" s="2061"/>
      <c r="N18" s="2043"/>
      <c r="O18" s="2041"/>
      <c r="P18" s="2061"/>
      <c r="Q18" s="2033"/>
      <c r="R18" s="2034"/>
      <c r="S18" s="2035"/>
    </row>
    <row r="19" spans="1:19" ht="24.95" customHeight="1">
      <c r="A19" s="1950" t="s">
        <v>254</v>
      </c>
      <c r="B19" s="2049">
        <v>0</v>
      </c>
      <c r="C19" s="2050">
        <v>2</v>
      </c>
      <c r="D19" s="2051">
        <v>2</v>
      </c>
      <c r="E19" s="2052">
        <v>0</v>
      </c>
      <c r="F19" s="2053">
        <v>0</v>
      </c>
      <c r="G19" s="2052">
        <v>0</v>
      </c>
      <c r="H19" s="2054">
        <v>0</v>
      </c>
      <c r="I19" s="2053">
        <v>0</v>
      </c>
      <c r="J19" s="2055">
        <v>0</v>
      </c>
      <c r="K19" s="2054">
        <v>0</v>
      </c>
      <c r="L19" s="2053">
        <v>2</v>
      </c>
      <c r="M19" s="2055">
        <v>2</v>
      </c>
      <c r="N19" s="2054">
        <v>0</v>
      </c>
      <c r="O19" s="2053">
        <v>0</v>
      </c>
      <c r="P19" s="2055">
        <v>0</v>
      </c>
      <c r="Q19" s="2046">
        <f t="shared" ref="Q19:R21" si="7">B19+E19+H19+K19+N19</f>
        <v>0</v>
      </c>
      <c r="R19" s="2047">
        <f t="shared" si="7"/>
        <v>4</v>
      </c>
      <c r="S19" s="2048">
        <f t="shared" ref="S19:S21" si="8">Q19+R19</f>
        <v>4</v>
      </c>
    </row>
    <row r="20" spans="1:19" ht="46.5" customHeight="1">
      <c r="A20" s="1950" t="s">
        <v>255</v>
      </c>
      <c r="B20" s="2049">
        <v>0</v>
      </c>
      <c r="C20" s="2050">
        <v>0</v>
      </c>
      <c r="D20" s="2051">
        <v>0</v>
      </c>
      <c r="E20" s="2052">
        <v>0</v>
      </c>
      <c r="F20" s="2053">
        <v>0</v>
      </c>
      <c r="G20" s="2052">
        <v>0</v>
      </c>
      <c r="H20" s="2054">
        <v>0</v>
      </c>
      <c r="I20" s="2053">
        <v>0</v>
      </c>
      <c r="J20" s="2055">
        <v>0</v>
      </c>
      <c r="K20" s="2054">
        <v>0</v>
      </c>
      <c r="L20" s="2053">
        <v>0</v>
      </c>
      <c r="M20" s="2055">
        <v>0</v>
      </c>
      <c r="N20" s="2054">
        <v>0</v>
      </c>
      <c r="O20" s="2053">
        <v>0</v>
      </c>
      <c r="P20" s="2055">
        <v>0</v>
      </c>
      <c r="Q20" s="2046">
        <f t="shared" si="7"/>
        <v>0</v>
      </c>
      <c r="R20" s="2047">
        <f t="shared" si="7"/>
        <v>0</v>
      </c>
      <c r="S20" s="2048">
        <f t="shared" si="8"/>
        <v>0</v>
      </c>
    </row>
    <row r="21" spans="1:19" ht="33" customHeight="1" thickBot="1">
      <c r="A21" s="1491" t="s">
        <v>249</v>
      </c>
      <c r="B21" s="1504">
        <v>0</v>
      </c>
      <c r="C21" s="1447">
        <v>0</v>
      </c>
      <c r="D21" s="1505">
        <v>0</v>
      </c>
      <c r="E21" s="1525">
        <v>0</v>
      </c>
      <c r="F21" s="1431">
        <v>0</v>
      </c>
      <c r="G21" s="1525">
        <v>0</v>
      </c>
      <c r="H21" s="1430">
        <v>0</v>
      </c>
      <c r="I21" s="1431">
        <v>0</v>
      </c>
      <c r="J21" s="1432">
        <v>0</v>
      </c>
      <c r="K21" s="1430">
        <v>0</v>
      </c>
      <c r="L21" s="1431">
        <v>0</v>
      </c>
      <c r="M21" s="1432">
        <v>0</v>
      </c>
      <c r="N21" s="1430">
        <v>0</v>
      </c>
      <c r="O21" s="1431">
        <v>0</v>
      </c>
      <c r="P21" s="1432">
        <v>0</v>
      </c>
      <c r="Q21" s="1516">
        <f t="shared" si="7"/>
        <v>0</v>
      </c>
      <c r="R21" s="1448">
        <f t="shared" si="7"/>
        <v>0</v>
      </c>
      <c r="S21" s="1449">
        <f t="shared" si="8"/>
        <v>0</v>
      </c>
    </row>
    <row r="22" spans="1:19" ht="33.75" customHeight="1" thickBot="1">
      <c r="A22" s="2062" t="s">
        <v>19</v>
      </c>
      <c r="B22" s="2056">
        <f t="shared" ref="B22:S22" si="9">SUM(B19:B21)</f>
        <v>0</v>
      </c>
      <c r="C22" s="2057">
        <f t="shared" si="9"/>
        <v>2</v>
      </c>
      <c r="D22" s="2058">
        <f t="shared" si="9"/>
        <v>2</v>
      </c>
      <c r="E22" s="1439">
        <f t="shared" si="9"/>
        <v>0</v>
      </c>
      <c r="F22" s="1439">
        <f t="shared" si="9"/>
        <v>0</v>
      </c>
      <c r="G22" s="1439">
        <f t="shared" si="9"/>
        <v>0</v>
      </c>
      <c r="H22" s="1439">
        <f t="shared" si="9"/>
        <v>0</v>
      </c>
      <c r="I22" s="1439">
        <f t="shared" si="9"/>
        <v>0</v>
      </c>
      <c r="J22" s="1439">
        <f t="shared" si="9"/>
        <v>0</v>
      </c>
      <c r="K22" s="1439">
        <f t="shared" si="9"/>
        <v>0</v>
      </c>
      <c r="L22" s="1439">
        <f t="shared" si="9"/>
        <v>2</v>
      </c>
      <c r="M22" s="2063">
        <f t="shared" si="9"/>
        <v>2</v>
      </c>
      <c r="N22" s="2064">
        <f t="shared" si="9"/>
        <v>0</v>
      </c>
      <c r="O22" s="2065">
        <f t="shared" si="9"/>
        <v>0</v>
      </c>
      <c r="P22" s="2066">
        <f t="shared" si="9"/>
        <v>0</v>
      </c>
      <c r="Q22" s="2064">
        <f t="shared" si="9"/>
        <v>0</v>
      </c>
      <c r="R22" s="2065">
        <f t="shared" si="9"/>
        <v>4</v>
      </c>
      <c r="S22" s="2066">
        <f t="shared" si="9"/>
        <v>4</v>
      </c>
    </row>
    <row r="23" spans="1:19" ht="36" customHeight="1" thickBot="1">
      <c r="A23" s="2067" t="s">
        <v>257</v>
      </c>
      <c r="B23" s="2068">
        <f t="shared" ref="B23:S23" si="10">B17+B22</f>
        <v>1</v>
      </c>
      <c r="C23" s="2068">
        <f t="shared" si="10"/>
        <v>15</v>
      </c>
      <c r="D23" s="2068">
        <f t="shared" si="10"/>
        <v>16</v>
      </c>
      <c r="E23" s="2068">
        <f t="shared" si="10"/>
        <v>15</v>
      </c>
      <c r="F23" s="2068">
        <f t="shared" si="10"/>
        <v>19</v>
      </c>
      <c r="G23" s="2068">
        <f t="shared" si="10"/>
        <v>34</v>
      </c>
      <c r="H23" s="2068">
        <f t="shared" si="10"/>
        <v>4</v>
      </c>
      <c r="I23" s="2068">
        <f t="shared" si="10"/>
        <v>34</v>
      </c>
      <c r="J23" s="2068">
        <f t="shared" si="10"/>
        <v>38</v>
      </c>
      <c r="K23" s="2068">
        <f t="shared" si="10"/>
        <v>10</v>
      </c>
      <c r="L23" s="2068">
        <f t="shared" si="10"/>
        <v>34</v>
      </c>
      <c r="M23" s="2069">
        <f t="shared" si="10"/>
        <v>44</v>
      </c>
      <c r="N23" s="2070">
        <f t="shared" si="10"/>
        <v>22</v>
      </c>
      <c r="O23" s="2071">
        <f t="shared" si="10"/>
        <v>7</v>
      </c>
      <c r="P23" s="2072">
        <f t="shared" si="10"/>
        <v>29</v>
      </c>
      <c r="Q23" s="2070">
        <f t="shared" si="10"/>
        <v>52</v>
      </c>
      <c r="R23" s="2071">
        <f t="shared" si="10"/>
        <v>109</v>
      </c>
      <c r="S23" s="2072">
        <f t="shared" si="10"/>
        <v>161</v>
      </c>
    </row>
    <row r="24" spans="1:19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1:19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1:19">
      <c r="A26" s="5415"/>
      <c r="B26" s="5415"/>
      <c r="C26" s="5415"/>
      <c r="D26" s="5415"/>
      <c r="E26" s="5415"/>
      <c r="F26" s="5415"/>
      <c r="G26" s="5415"/>
      <c r="H26" s="5415"/>
      <c r="I26" s="5415"/>
      <c r="J26" s="5415"/>
      <c r="K26" s="5415"/>
      <c r="L26" s="5415"/>
      <c r="M26" s="5415"/>
      <c r="N26" s="5415"/>
      <c r="O26" s="5415"/>
      <c r="P26" s="5415"/>
      <c r="Q26" s="5415"/>
      <c r="R26" s="5415"/>
      <c r="S26" s="5415"/>
    </row>
    <row r="27" spans="1:19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9" spans="1:19">
      <c r="A29" s="74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</sheetData>
  <mergeCells count="10">
    <mergeCell ref="A26:S26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zoomScale="50" zoomScaleNormal="50" workbookViewId="0">
      <selection activeCell="M34" sqref="M34"/>
    </sheetView>
  </sheetViews>
  <sheetFormatPr defaultRowHeight="18.75"/>
  <cols>
    <col min="1" max="1" width="67" style="316" bestFit="1" customWidth="1"/>
    <col min="2" max="2" width="18.28515625" style="316" customWidth="1"/>
    <col min="3" max="3" width="14.5703125" style="316" customWidth="1"/>
    <col min="4" max="4" width="11.42578125" style="316" customWidth="1"/>
    <col min="5" max="5" width="18.28515625" style="316" customWidth="1"/>
    <col min="6" max="6" width="14.5703125" style="316" customWidth="1"/>
    <col min="7" max="7" width="11.28515625" style="316" customWidth="1"/>
    <col min="8" max="8" width="18.28515625" style="316" customWidth="1"/>
    <col min="9" max="9" width="14.5703125" style="316" customWidth="1"/>
    <col min="10" max="10" width="11.28515625" style="316" customWidth="1"/>
    <col min="11" max="11" width="18.28515625" style="316" customWidth="1"/>
    <col min="12" max="12" width="14.5703125" style="316" customWidth="1"/>
    <col min="13" max="13" width="11.28515625" style="316" customWidth="1"/>
    <col min="14" max="14" width="18.28515625" style="316" customWidth="1"/>
    <col min="15" max="15" width="14.5703125" style="316" customWidth="1"/>
    <col min="16" max="16" width="11.28515625" style="316" customWidth="1"/>
    <col min="17" max="17" width="18.28515625" style="316" customWidth="1"/>
    <col min="18" max="18" width="14.5703125" style="316" customWidth="1"/>
    <col min="19" max="19" width="11.42578125" style="316" customWidth="1"/>
    <col min="20" max="256" width="9.140625" style="316"/>
    <col min="257" max="257" width="67" style="316" bestFit="1" customWidth="1"/>
    <col min="258" max="258" width="18.28515625" style="316" customWidth="1"/>
    <col min="259" max="259" width="14.5703125" style="316" customWidth="1"/>
    <col min="260" max="260" width="11.42578125" style="316" customWidth="1"/>
    <col min="261" max="261" width="18.28515625" style="316" customWidth="1"/>
    <col min="262" max="262" width="14.5703125" style="316" customWidth="1"/>
    <col min="263" max="263" width="11.28515625" style="316" customWidth="1"/>
    <col min="264" max="264" width="18.28515625" style="316" customWidth="1"/>
    <col min="265" max="265" width="14.5703125" style="316" customWidth="1"/>
    <col min="266" max="266" width="11.28515625" style="316" customWidth="1"/>
    <col min="267" max="267" width="18.28515625" style="316" customWidth="1"/>
    <col min="268" max="268" width="14.5703125" style="316" customWidth="1"/>
    <col min="269" max="269" width="11.28515625" style="316" customWidth="1"/>
    <col min="270" max="270" width="18.28515625" style="316" customWidth="1"/>
    <col min="271" max="271" width="14.5703125" style="316" customWidth="1"/>
    <col min="272" max="272" width="11.28515625" style="316" customWidth="1"/>
    <col min="273" max="273" width="18.28515625" style="316" customWidth="1"/>
    <col min="274" max="274" width="14.5703125" style="316" customWidth="1"/>
    <col min="275" max="275" width="11.42578125" style="316" customWidth="1"/>
    <col min="276" max="512" width="9.140625" style="316"/>
    <col min="513" max="513" width="67" style="316" bestFit="1" customWidth="1"/>
    <col min="514" max="514" width="18.28515625" style="316" customWidth="1"/>
    <col min="515" max="515" width="14.5703125" style="316" customWidth="1"/>
    <col min="516" max="516" width="11.42578125" style="316" customWidth="1"/>
    <col min="517" max="517" width="18.28515625" style="316" customWidth="1"/>
    <col min="518" max="518" width="14.5703125" style="316" customWidth="1"/>
    <col min="519" max="519" width="11.28515625" style="316" customWidth="1"/>
    <col min="520" max="520" width="18.28515625" style="316" customWidth="1"/>
    <col min="521" max="521" width="14.5703125" style="316" customWidth="1"/>
    <col min="522" max="522" width="11.28515625" style="316" customWidth="1"/>
    <col min="523" max="523" width="18.28515625" style="316" customWidth="1"/>
    <col min="524" max="524" width="14.5703125" style="316" customWidth="1"/>
    <col min="525" max="525" width="11.28515625" style="316" customWidth="1"/>
    <col min="526" max="526" width="18.28515625" style="316" customWidth="1"/>
    <col min="527" max="527" width="14.5703125" style="316" customWidth="1"/>
    <col min="528" max="528" width="11.28515625" style="316" customWidth="1"/>
    <col min="529" max="529" width="18.28515625" style="316" customWidth="1"/>
    <col min="530" max="530" width="14.5703125" style="316" customWidth="1"/>
    <col min="531" max="531" width="11.42578125" style="316" customWidth="1"/>
    <col min="532" max="768" width="9.140625" style="316"/>
    <col min="769" max="769" width="67" style="316" bestFit="1" customWidth="1"/>
    <col min="770" max="770" width="18.28515625" style="316" customWidth="1"/>
    <col min="771" max="771" width="14.5703125" style="316" customWidth="1"/>
    <col min="772" max="772" width="11.42578125" style="316" customWidth="1"/>
    <col min="773" max="773" width="18.28515625" style="316" customWidth="1"/>
    <col min="774" max="774" width="14.5703125" style="316" customWidth="1"/>
    <col min="775" max="775" width="11.28515625" style="316" customWidth="1"/>
    <col min="776" max="776" width="18.28515625" style="316" customWidth="1"/>
    <col min="777" max="777" width="14.5703125" style="316" customWidth="1"/>
    <col min="778" max="778" width="11.28515625" style="316" customWidth="1"/>
    <col min="779" max="779" width="18.28515625" style="316" customWidth="1"/>
    <col min="780" max="780" width="14.5703125" style="316" customWidth="1"/>
    <col min="781" max="781" width="11.28515625" style="316" customWidth="1"/>
    <col min="782" max="782" width="18.28515625" style="316" customWidth="1"/>
    <col min="783" max="783" width="14.5703125" style="316" customWidth="1"/>
    <col min="784" max="784" width="11.28515625" style="316" customWidth="1"/>
    <col min="785" max="785" width="18.28515625" style="316" customWidth="1"/>
    <col min="786" max="786" width="14.5703125" style="316" customWidth="1"/>
    <col min="787" max="787" width="11.42578125" style="316" customWidth="1"/>
    <col min="788" max="1024" width="9.140625" style="316"/>
    <col min="1025" max="1025" width="67" style="316" bestFit="1" customWidth="1"/>
    <col min="1026" max="1026" width="18.28515625" style="316" customWidth="1"/>
    <col min="1027" max="1027" width="14.5703125" style="316" customWidth="1"/>
    <col min="1028" max="1028" width="11.42578125" style="316" customWidth="1"/>
    <col min="1029" max="1029" width="18.28515625" style="316" customWidth="1"/>
    <col min="1030" max="1030" width="14.5703125" style="316" customWidth="1"/>
    <col min="1031" max="1031" width="11.28515625" style="316" customWidth="1"/>
    <col min="1032" max="1032" width="18.28515625" style="316" customWidth="1"/>
    <col min="1033" max="1033" width="14.5703125" style="316" customWidth="1"/>
    <col min="1034" max="1034" width="11.28515625" style="316" customWidth="1"/>
    <col min="1035" max="1035" width="18.28515625" style="316" customWidth="1"/>
    <col min="1036" max="1036" width="14.5703125" style="316" customWidth="1"/>
    <col min="1037" max="1037" width="11.28515625" style="316" customWidth="1"/>
    <col min="1038" max="1038" width="18.28515625" style="316" customWidth="1"/>
    <col min="1039" max="1039" width="14.5703125" style="316" customWidth="1"/>
    <col min="1040" max="1040" width="11.28515625" style="316" customWidth="1"/>
    <col min="1041" max="1041" width="18.28515625" style="316" customWidth="1"/>
    <col min="1042" max="1042" width="14.5703125" style="316" customWidth="1"/>
    <col min="1043" max="1043" width="11.42578125" style="316" customWidth="1"/>
    <col min="1044" max="1280" width="9.140625" style="316"/>
    <col min="1281" max="1281" width="67" style="316" bestFit="1" customWidth="1"/>
    <col min="1282" max="1282" width="18.28515625" style="316" customWidth="1"/>
    <col min="1283" max="1283" width="14.5703125" style="316" customWidth="1"/>
    <col min="1284" max="1284" width="11.42578125" style="316" customWidth="1"/>
    <col min="1285" max="1285" width="18.28515625" style="316" customWidth="1"/>
    <col min="1286" max="1286" width="14.5703125" style="316" customWidth="1"/>
    <col min="1287" max="1287" width="11.28515625" style="316" customWidth="1"/>
    <col min="1288" max="1288" width="18.28515625" style="316" customWidth="1"/>
    <col min="1289" max="1289" width="14.5703125" style="316" customWidth="1"/>
    <col min="1290" max="1290" width="11.28515625" style="316" customWidth="1"/>
    <col min="1291" max="1291" width="18.28515625" style="316" customWidth="1"/>
    <col min="1292" max="1292" width="14.5703125" style="316" customWidth="1"/>
    <col min="1293" max="1293" width="11.28515625" style="316" customWidth="1"/>
    <col min="1294" max="1294" width="18.28515625" style="316" customWidth="1"/>
    <col min="1295" max="1295" width="14.5703125" style="316" customWidth="1"/>
    <col min="1296" max="1296" width="11.28515625" style="316" customWidth="1"/>
    <col min="1297" max="1297" width="18.28515625" style="316" customWidth="1"/>
    <col min="1298" max="1298" width="14.5703125" style="316" customWidth="1"/>
    <col min="1299" max="1299" width="11.42578125" style="316" customWidth="1"/>
    <col min="1300" max="1536" width="9.140625" style="316"/>
    <col min="1537" max="1537" width="67" style="316" bestFit="1" customWidth="1"/>
    <col min="1538" max="1538" width="18.28515625" style="316" customWidth="1"/>
    <col min="1539" max="1539" width="14.5703125" style="316" customWidth="1"/>
    <col min="1540" max="1540" width="11.42578125" style="316" customWidth="1"/>
    <col min="1541" max="1541" width="18.28515625" style="316" customWidth="1"/>
    <col min="1542" max="1542" width="14.5703125" style="316" customWidth="1"/>
    <col min="1543" max="1543" width="11.28515625" style="316" customWidth="1"/>
    <col min="1544" max="1544" width="18.28515625" style="316" customWidth="1"/>
    <col min="1545" max="1545" width="14.5703125" style="316" customWidth="1"/>
    <col min="1546" max="1546" width="11.28515625" style="316" customWidth="1"/>
    <col min="1547" max="1547" width="18.28515625" style="316" customWidth="1"/>
    <col min="1548" max="1548" width="14.5703125" style="316" customWidth="1"/>
    <col min="1549" max="1549" width="11.28515625" style="316" customWidth="1"/>
    <col min="1550" max="1550" width="18.28515625" style="316" customWidth="1"/>
    <col min="1551" max="1551" width="14.5703125" style="316" customWidth="1"/>
    <col min="1552" max="1552" width="11.28515625" style="316" customWidth="1"/>
    <col min="1553" max="1553" width="18.28515625" style="316" customWidth="1"/>
    <col min="1554" max="1554" width="14.5703125" style="316" customWidth="1"/>
    <col min="1555" max="1555" width="11.42578125" style="316" customWidth="1"/>
    <col min="1556" max="1792" width="9.140625" style="316"/>
    <col min="1793" max="1793" width="67" style="316" bestFit="1" customWidth="1"/>
    <col min="1794" max="1794" width="18.28515625" style="316" customWidth="1"/>
    <col min="1795" max="1795" width="14.5703125" style="316" customWidth="1"/>
    <col min="1796" max="1796" width="11.42578125" style="316" customWidth="1"/>
    <col min="1797" max="1797" width="18.28515625" style="316" customWidth="1"/>
    <col min="1798" max="1798" width="14.5703125" style="316" customWidth="1"/>
    <col min="1799" max="1799" width="11.28515625" style="316" customWidth="1"/>
    <col min="1800" max="1800" width="18.28515625" style="316" customWidth="1"/>
    <col min="1801" max="1801" width="14.5703125" style="316" customWidth="1"/>
    <col min="1802" max="1802" width="11.28515625" style="316" customWidth="1"/>
    <col min="1803" max="1803" width="18.28515625" style="316" customWidth="1"/>
    <col min="1804" max="1804" width="14.5703125" style="316" customWidth="1"/>
    <col min="1805" max="1805" width="11.28515625" style="316" customWidth="1"/>
    <col min="1806" max="1806" width="18.28515625" style="316" customWidth="1"/>
    <col min="1807" max="1807" width="14.5703125" style="316" customWidth="1"/>
    <col min="1808" max="1808" width="11.28515625" style="316" customWidth="1"/>
    <col min="1809" max="1809" width="18.28515625" style="316" customWidth="1"/>
    <col min="1810" max="1810" width="14.5703125" style="316" customWidth="1"/>
    <col min="1811" max="1811" width="11.42578125" style="316" customWidth="1"/>
    <col min="1812" max="2048" width="9.140625" style="316"/>
    <col min="2049" max="2049" width="67" style="316" bestFit="1" customWidth="1"/>
    <col min="2050" max="2050" width="18.28515625" style="316" customWidth="1"/>
    <col min="2051" max="2051" width="14.5703125" style="316" customWidth="1"/>
    <col min="2052" max="2052" width="11.42578125" style="316" customWidth="1"/>
    <col min="2053" max="2053" width="18.28515625" style="316" customWidth="1"/>
    <col min="2054" max="2054" width="14.5703125" style="316" customWidth="1"/>
    <col min="2055" max="2055" width="11.28515625" style="316" customWidth="1"/>
    <col min="2056" max="2056" width="18.28515625" style="316" customWidth="1"/>
    <col min="2057" max="2057" width="14.5703125" style="316" customWidth="1"/>
    <col min="2058" max="2058" width="11.28515625" style="316" customWidth="1"/>
    <col min="2059" max="2059" width="18.28515625" style="316" customWidth="1"/>
    <col min="2060" max="2060" width="14.5703125" style="316" customWidth="1"/>
    <col min="2061" max="2061" width="11.28515625" style="316" customWidth="1"/>
    <col min="2062" max="2062" width="18.28515625" style="316" customWidth="1"/>
    <col min="2063" max="2063" width="14.5703125" style="316" customWidth="1"/>
    <col min="2064" max="2064" width="11.28515625" style="316" customWidth="1"/>
    <col min="2065" max="2065" width="18.28515625" style="316" customWidth="1"/>
    <col min="2066" max="2066" width="14.5703125" style="316" customWidth="1"/>
    <col min="2067" max="2067" width="11.42578125" style="316" customWidth="1"/>
    <col min="2068" max="2304" width="9.140625" style="316"/>
    <col min="2305" max="2305" width="67" style="316" bestFit="1" customWidth="1"/>
    <col min="2306" max="2306" width="18.28515625" style="316" customWidth="1"/>
    <col min="2307" max="2307" width="14.5703125" style="316" customWidth="1"/>
    <col min="2308" max="2308" width="11.42578125" style="316" customWidth="1"/>
    <col min="2309" max="2309" width="18.28515625" style="316" customWidth="1"/>
    <col min="2310" max="2310" width="14.5703125" style="316" customWidth="1"/>
    <col min="2311" max="2311" width="11.28515625" style="316" customWidth="1"/>
    <col min="2312" max="2312" width="18.28515625" style="316" customWidth="1"/>
    <col min="2313" max="2313" width="14.5703125" style="316" customWidth="1"/>
    <col min="2314" max="2314" width="11.28515625" style="316" customWidth="1"/>
    <col min="2315" max="2315" width="18.28515625" style="316" customWidth="1"/>
    <col min="2316" max="2316" width="14.5703125" style="316" customWidth="1"/>
    <col min="2317" max="2317" width="11.28515625" style="316" customWidth="1"/>
    <col min="2318" max="2318" width="18.28515625" style="316" customWidth="1"/>
    <col min="2319" max="2319" width="14.5703125" style="316" customWidth="1"/>
    <col min="2320" max="2320" width="11.28515625" style="316" customWidth="1"/>
    <col min="2321" max="2321" width="18.28515625" style="316" customWidth="1"/>
    <col min="2322" max="2322" width="14.5703125" style="316" customWidth="1"/>
    <col min="2323" max="2323" width="11.42578125" style="316" customWidth="1"/>
    <col min="2324" max="2560" width="9.140625" style="316"/>
    <col min="2561" max="2561" width="67" style="316" bestFit="1" customWidth="1"/>
    <col min="2562" max="2562" width="18.28515625" style="316" customWidth="1"/>
    <col min="2563" max="2563" width="14.5703125" style="316" customWidth="1"/>
    <col min="2564" max="2564" width="11.42578125" style="316" customWidth="1"/>
    <col min="2565" max="2565" width="18.28515625" style="316" customWidth="1"/>
    <col min="2566" max="2566" width="14.5703125" style="316" customWidth="1"/>
    <col min="2567" max="2567" width="11.28515625" style="316" customWidth="1"/>
    <col min="2568" max="2568" width="18.28515625" style="316" customWidth="1"/>
    <col min="2569" max="2569" width="14.5703125" style="316" customWidth="1"/>
    <col min="2570" max="2570" width="11.28515625" style="316" customWidth="1"/>
    <col min="2571" max="2571" width="18.28515625" style="316" customWidth="1"/>
    <col min="2572" max="2572" width="14.5703125" style="316" customWidth="1"/>
    <col min="2573" max="2573" width="11.28515625" style="316" customWidth="1"/>
    <col min="2574" max="2574" width="18.28515625" style="316" customWidth="1"/>
    <col min="2575" max="2575" width="14.5703125" style="316" customWidth="1"/>
    <col min="2576" max="2576" width="11.28515625" style="316" customWidth="1"/>
    <col min="2577" max="2577" width="18.28515625" style="316" customWidth="1"/>
    <col min="2578" max="2578" width="14.5703125" style="316" customWidth="1"/>
    <col min="2579" max="2579" width="11.42578125" style="316" customWidth="1"/>
    <col min="2580" max="2816" width="9.140625" style="316"/>
    <col min="2817" max="2817" width="67" style="316" bestFit="1" customWidth="1"/>
    <col min="2818" max="2818" width="18.28515625" style="316" customWidth="1"/>
    <col min="2819" max="2819" width="14.5703125" style="316" customWidth="1"/>
    <col min="2820" max="2820" width="11.42578125" style="316" customWidth="1"/>
    <col min="2821" max="2821" width="18.28515625" style="316" customWidth="1"/>
    <col min="2822" max="2822" width="14.5703125" style="316" customWidth="1"/>
    <col min="2823" max="2823" width="11.28515625" style="316" customWidth="1"/>
    <col min="2824" max="2824" width="18.28515625" style="316" customWidth="1"/>
    <col min="2825" max="2825" width="14.5703125" style="316" customWidth="1"/>
    <col min="2826" max="2826" width="11.28515625" style="316" customWidth="1"/>
    <col min="2827" max="2827" width="18.28515625" style="316" customWidth="1"/>
    <col min="2828" max="2828" width="14.5703125" style="316" customWidth="1"/>
    <col min="2829" max="2829" width="11.28515625" style="316" customWidth="1"/>
    <col min="2830" max="2830" width="18.28515625" style="316" customWidth="1"/>
    <col min="2831" max="2831" width="14.5703125" style="316" customWidth="1"/>
    <col min="2832" max="2832" width="11.28515625" style="316" customWidth="1"/>
    <col min="2833" max="2833" width="18.28515625" style="316" customWidth="1"/>
    <col min="2834" max="2834" width="14.5703125" style="316" customWidth="1"/>
    <col min="2835" max="2835" width="11.42578125" style="316" customWidth="1"/>
    <col min="2836" max="3072" width="9.140625" style="316"/>
    <col min="3073" max="3073" width="67" style="316" bestFit="1" customWidth="1"/>
    <col min="3074" max="3074" width="18.28515625" style="316" customWidth="1"/>
    <col min="3075" max="3075" width="14.5703125" style="316" customWidth="1"/>
    <col min="3076" max="3076" width="11.42578125" style="316" customWidth="1"/>
    <col min="3077" max="3077" width="18.28515625" style="316" customWidth="1"/>
    <col min="3078" max="3078" width="14.5703125" style="316" customWidth="1"/>
    <col min="3079" max="3079" width="11.28515625" style="316" customWidth="1"/>
    <col min="3080" max="3080" width="18.28515625" style="316" customWidth="1"/>
    <col min="3081" max="3081" width="14.5703125" style="316" customWidth="1"/>
    <col min="3082" max="3082" width="11.28515625" style="316" customWidth="1"/>
    <col min="3083" max="3083" width="18.28515625" style="316" customWidth="1"/>
    <col min="3084" max="3084" width="14.5703125" style="316" customWidth="1"/>
    <col min="3085" max="3085" width="11.28515625" style="316" customWidth="1"/>
    <col min="3086" max="3086" width="18.28515625" style="316" customWidth="1"/>
    <col min="3087" max="3087" width="14.5703125" style="316" customWidth="1"/>
    <col min="3088" max="3088" width="11.28515625" style="316" customWidth="1"/>
    <col min="3089" max="3089" width="18.28515625" style="316" customWidth="1"/>
    <col min="3090" max="3090" width="14.5703125" style="316" customWidth="1"/>
    <col min="3091" max="3091" width="11.42578125" style="316" customWidth="1"/>
    <col min="3092" max="3328" width="9.140625" style="316"/>
    <col min="3329" max="3329" width="67" style="316" bestFit="1" customWidth="1"/>
    <col min="3330" max="3330" width="18.28515625" style="316" customWidth="1"/>
    <col min="3331" max="3331" width="14.5703125" style="316" customWidth="1"/>
    <col min="3332" max="3332" width="11.42578125" style="316" customWidth="1"/>
    <col min="3333" max="3333" width="18.28515625" style="316" customWidth="1"/>
    <col min="3334" max="3334" width="14.5703125" style="316" customWidth="1"/>
    <col min="3335" max="3335" width="11.28515625" style="316" customWidth="1"/>
    <col min="3336" max="3336" width="18.28515625" style="316" customWidth="1"/>
    <col min="3337" max="3337" width="14.5703125" style="316" customWidth="1"/>
    <col min="3338" max="3338" width="11.28515625" style="316" customWidth="1"/>
    <col min="3339" max="3339" width="18.28515625" style="316" customWidth="1"/>
    <col min="3340" max="3340" width="14.5703125" style="316" customWidth="1"/>
    <col min="3341" max="3341" width="11.28515625" style="316" customWidth="1"/>
    <col min="3342" max="3342" width="18.28515625" style="316" customWidth="1"/>
    <col min="3343" max="3343" width="14.5703125" style="316" customWidth="1"/>
    <col min="3344" max="3344" width="11.28515625" style="316" customWidth="1"/>
    <col min="3345" max="3345" width="18.28515625" style="316" customWidth="1"/>
    <col min="3346" max="3346" width="14.5703125" style="316" customWidth="1"/>
    <col min="3347" max="3347" width="11.42578125" style="316" customWidth="1"/>
    <col min="3348" max="3584" width="9.140625" style="316"/>
    <col min="3585" max="3585" width="67" style="316" bestFit="1" customWidth="1"/>
    <col min="3586" max="3586" width="18.28515625" style="316" customWidth="1"/>
    <col min="3587" max="3587" width="14.5703125" style="316" customWidth="1"/>
    <col min="3588" max="3588" width="11.42578125" style="316" customWidth="1"/>
    <col min="3589" max="3589" width="18.28515625" style="316" customWidth="1"/>
    <col min="3590" max="3590" width="14.5703125" style="316" customWidth="1"/>
    <col min="3591" max="3591" width="11.28515625" style="316" customWidth="1"/>
    <col min="3592" max="3592" width="18.28515625" style="316" customWidth="1"/>
    <col min="3593" max="3593" width="14.5703125" style="316" customWidth="1"/>
    <col min="3594" max="3594" width="11.28515625" style="316" customWidth="1"/>
    <col min="3595" max="3595" width="18.28515625" style="316" customWidth="1"/>
    <col min="3596" max="3596" width="14.5703125" style="316" customWidth="1"/>
    <col min="3597" max="3597" width="11.28515625" style="316" customWidth="1"/>
    <col min="3598" max="3598" width="18.28515625" style="316" customWidth="1"/>
    <col min="3599" max="3599" width="14.5703125" style="316" customWidth="1"/>
    <col min="3600" max="3600" width="11.28515625" style="316" customWidth="1"/>
    <col min="3601" max="3601" width="18.28515625" style="316" customWidth="1"/>
    <col min="3602" max="3602" width="14.5703125" style="316" customWidth="1"/>
    <col min="3603" max="3603" width="11.42578125" style="316" customWidth="1"/>
    <col min="3604" max="3840" width="9.140625" style="316"/>
    <col min="3841" max="3841" width="67" style="316" bestFit="1" customWidth="1"/>
    <col min="3842" max="3842" width="18.28515625" style="316" customWidth="1"/>
    <col min="3843" max="3843" width="14.5703125" style="316" customWidth="1"/>
    <col min="3844" max="3844" width="11.42578125" style="316" customWidth="1"/>
    <col min="3845" max="3845" width="18.28515625" style="316" customWidth="1"/>
    <col min="3846" max="3846" width="14.5703125" style="316" customWidth="1"/>
    <col min="3847" max="3847" width="11.28515625" style="316" customWidth="1"/>
    <col min="3848" max="3848" width="18.28515625" style="316" customWidth="1"/>
    <col min="3849" max="3849" width="14.5703125" style="316" customWidth="1"/>
    <col min="3850" max="3850" width="11.28515625" style="316" customWidth="1"/>
    <col min="3851" max="3851" width="18.28515625" style="316" customWidth="1"/>
    <col min="3852" max="3852" width="14.5703125" style="316" customWidth="1"/>
    <col min="3853" max="3853" width="11.28515625" style="316" customWidth="1"/>
    <col min="3854" max="3854" width="18.28515625" style="316" customWidth="1"/>
    <col min="3855" max="3855" width="14.5703125" style="316" customWidth="1"/>
    <col min="3856" max="3856" width="11.28515625" style="316" customWidth="1"/>
    <col min="3857" max="3857" width="18.28515625" style="316" customWidth="1"/>
    <col min="3858" max="3858" width="14.5703125" style="316" customWidth="1"/>
    <col min="3859" max="3859" width="11.42578125" style="316" customWidth="1"/>
    <col min="3860" max="4096" width="9.140625" style="316"/>
    <col min="4097" max="4097" width="67" style="316" bestFit="1" customWidth="1"/>
    <col min="4098" max="4098" width="18.28515625" style="316" customWidth="1"/>
    <col min="4099" max="4099" width="14.5703125" style="316" customWidth="1"/>
    <col min="4100" max="4100" width="11.42578125" style="316" customWidth="1"/>
    <col min="4101" max="4101" width="18.28515625" style="316" customWidth="1"/>
    <col min="4102" max="4102" width="14.5703125" style="316" customWidth="1"/>
    <col min="4103" max="4103" width="11.28515625" style="316" customWidth="1"/>
    <col min="4104" max="4104" width="18.28515625" style="316" customWidth="1"/>
    <col min="4105" max="4105" width="14.5703125" style="316" customWidth="1"/>
    <col min="4106" max="4106" width="11.28515625" style="316" customWidth="1"/>
    <col min="4107" max="4107" width="18.28515625" style="316" customWidth="1"/>
    <col min="4108" max="4108" width="14.5703125" style="316" customWidth="1"/>
    <col min="4109" max="4109" width="11.28515625" style="316" customWidth="1"/>
    <col min="4110" max="4110" width="18.28515625" style="316" customWidth="1"/>
    <col min="4111" max="4111" width="14.5703125" style="316" customWidth="1"/>
    <col min="4112" max="4112" width="11.28515625" style="316" customWidth="1"/>
    <col min="4113" max="4113" width="18.28515625" style="316" customWidth="1"/>
    <col min="4114" max="4114" width="14.5703125" style="316" customWidth="1"/>
    <col min="4115" max="4115" width="11.42578125" style="316" customWidth="1"/>
    <col min="4116" max="4352" width="9.140625" style="316"/>
    <col min="4353" max="4353" width="67" style="316" bestFit="1" customWidth="1"/>
    <col min="4354" max="4354" width="18.28515625" style="316" customWidth="1"/>
    <col min="4355" max="4355" width="14.5703125" style="316" customWidth="1"/>
    <col min="4356" max="4356" width="11.42578125" style="316" customWidth="1"/>
    <col min="4357" max="4357" width="18.28515625" style="316" customWidth="1"/>
    <col min="4358" max="4358" width="14.5703125" style="316" customWidth="1"/>
    <col min="4359" max="4359" width="11.28515625" style="316" customWidth="1"/>
    <col min="4360" max="4360" width="18.28515625" style="316" customWidth="1"/>
    <col min="4361" max="4361" width="14.5703125" style="316" customWidth="1"/>
    <col min="4362" max="4362" width="11.28515625" style="316" customWidth="1"/>
    <col min="4363" max="4363" width="18.28515625" style="316" customWidth="1"/>
    <col min="4364" max="4364" width="14.5703125" style="316" customWidth="1"/>
    <col min="4365" max="4365" width="11.28515625" style="316" customWidth="1"/>
    <col min="4366" max="4366" width="18.28515625" style="316" customWidth="1"/>
    <col min="4367" max="4367" width="14.5703125" style="316" customWidth="1"/>
    <col min="4368" max="4368" width="11.28515625" style="316" customWidth="1"/>
    <col min="4369" max="4369" width="18.28515625" style="316" customWidth="1"/>
    <col min="4370" max="4370" width="14.5703125" style="316" customWidth="1"/>
    <col min="4371" max="4371" width="11.42578125" style="316" customWidth="1"/>
    <col min="4372" max="4608" width="9.140625" style="316"/>
    <col min="4609" max="4609" width="67" style="316" bestFit="1" customWidth="1"/>
    <col min="4610" max="4610" width="18.28515625" style="316" customWidth="1"/>
    <col min="4611" max="4611" width="14.5703125" style="316" customWidth="1"/>
    <col min="4612" max="4612" width="11.42578125" style="316" customWidth="1"/>
    <col min="4613" max="4613" width="18.28515625" style="316" customWidth="1"/>
    <col min="4614" max="4614" width="14.5703125" style="316" customWidth="1"/>
    <col min="4615" max="4615" width="11.28515625" style="316" customWidth="1"/>
    <col min="4616" max="4616" width="18.28515625" style="316" customWidth="1"/>
    <col min="4617" max="4617" width="14.5703125" style="316" customWidth="1"/>
    <col min="4618" max="4618" width="11.28515625" style="316" customWidth="1"/>
    <col min="4619" max="4619" width="18.28515625" style="316" customWidth="1"/>
    <col min="4620" max="4620" width="14.5703125" style="316" customWidth="1"/>
    <col min="4621" max="4621" width="11.28515625" style="316" customWidth="1"/>
    <col min="4622" max="4622" width="18.28515625" style="316" customWidth="1"/>
    <col min="4623" max="4623" width="14.5703125" style="316" customWidth="1"/>
    <col min="4624" max="4624" width="11.28515625" style="316" customWidth="1"/>
    <col min="4625" max="4625" width="18.28515625" style="316" customWidth="1"/>
    <col min="4626" max="4626" width="14.5703125" style="316" customWidth="1"/>
    <col min="4627" max="4627" width="11.42578125" style="316" customWidth="1"/>
    <col min="4628" max="4864" width="9.140625" style="316"/>
    <col min="4865" max="4865" width="67" style="316" bestFit="1" customWidth="1"/>
    <col min="4866" max="4866" width="18.28515625" style="316" customWidth="1"/>
    <col min="4867" max="4867" width="14.5703125" style="316" customWidth="1"/>
    <col min="4868" max="4868" width="11.42578125" style="316" customWidth="1"/>
    <col min="4869" max="4869" width="18.28515625" style="316" customWidth="1"/>
    <col min="4870" max="4870" width="14.5703125" style="316" customWidth="1"/>
    <col min="4871" max="4871" width="11.28515625" style="316" customWidth="1"/>
    <col min="4872" max="4872" width="18.28515625" style="316" customWidth="1"/>
    <col min="4873" max="4873" width="14.5703125" style="316" customWidth="1"/>
    <col min="4874" max="4874" width="11.28515625" style="316" customWidth="1"/>
    <col min="4875" max="4875" width="18.28515625" style="316" customWidth="1"/>
    <col min="4876" max="4876" width="14.5703125" style="316" customWidth="1"/>
    <col min="4877" max="4877" width="11.28515625" style="316" customWidth="1"/>
    <col min="4878" max="4878" width="18.28515625" style="316" customWidth="1"/>
    <col min="4879" max="4879" width="14.5703125" style="316" customWidth="1"/>
    <col min="4880" max="4880" width="11.28515625" style="316" customWidth="1"/>
    <col min="4881" max="4881" width="18.28515625" style="316" customWidth="1"/>
    <col min="4882" max="4882" width="14.5703125" style="316" customWidth="1"/>
    <col min="4883" max="4883" width="11.42578125" style="316" customWidth="1"/>
    <col min="4884" max="5120" width="9.140625" style="316"/>
    <col min="5121" max="5121" width="67" style="316" bestFit="1" customWidth="1"/>
    <col min="5122" max="5122" width="18.28515625" style="316" customWidth="1"/>
    <col min="5123" max="5123" width="14.5703125" style="316" customWidth="1"/>
    <col min="5124" max="5124" width="11.42578125" style="316" customWidth="1"/>
    <col min="5125" max="5125" width="18.28515625" style="316" customWidth="1"/>
    <col min="5126" max="5126" width="14.5703125" style="316" customWidth="1"/>
    <col min="5127" max="5127" width="11.28515625" style="316" customWidth="1"/>
    <col min="5128" max="5128" width="18.28515625" style="316" customWidth="1"/>
    <col min="5129" max="5129" width="14.5703125" style="316" customWidth="1"/>
    <col min="5130" max="5130" width="11.28515625" style="316" customWidth="1"/>
    <col min="5131" max="5131" width="18.28515625" style="316" customWidth="1"/>
    <col min="5132" max="5132" width="14.5703125" style="316" customWidth="1"/>
    <col min="5133" max="5133" width="11.28515625" style="316" customWidth="1"/>
    <col min="5134" max="5134" width="18.28515625" style="316" customWidth="1"/>
    <col min="5135" max="5135" width="14.5703125" style="316" customWidth="1"/>
    <col min="5136" max="5136" width="11.28515625" style="316" customWidth="1"/>
    <col min="5137" max="5137" width="18.28515625" style="316" customWidth="1"/>
    <col min="5138" max="5138" width="14.5703125" style="316" customWidth="1"/>
    <col min="5139" max="5139" width="11.42578125" style="316" customWidth="1"/>
    <col min="5140" max="5376" width="9.140625" style="316"/>
    <col min="5377" max="5377" width="67" style="316" bestFit="1" customWidth="1"/>
    <col min="5378" max="5378" width="18.28515625" style="316" customWidth="1"/>
    <col min="5379" max="5379" width="14.5703125" style="316" customWidth="1"/>
    <col min="5380" max="5380" width="11.42578125" style="316" customWidth="1"/>
    <col min="5381" max="5381" width="18.28515625" style="316" customWidth="1"/>
    <col min="5382" max="5382" width="14.5703125" style="316" customWidth="1"/>
    <col min="5383" max="5383" width="11.28515625" style="316" customWidth="1"/>
    <col min="5384" max="5384" width="18.28515625" style="316" customWidth="1"/>
    <col min="5385" max="5385" width="14.5703125" style="316" customWidth="1"/>
    <col min="5386" max="5386" width="11.28515625" style="316" customWidth="1"/>
    <col min="5387" max="5387" width="18.28515625" style="316" customWidth="1"/>
    <col min="5388" max="5388" width="14.5703125" style="316" customWidth="1"/>
    <col min="5389" max="5389" width="11.28515625" style="316" customWidth="1"/>
    <col min="5390" max="5390" width="18.28515625" style="316" customWidth="1"/>
    <col min="5391" max="5391" width="14.5703125" style="316" customWidth="1"/>
    <col min="5392" max="5392" width="11.28515625" style="316" customWidth="1"/>
    <col min="5393" max="5393" width="18.28515625" style="316" customWidth="1"/>
    <col min="5394" max="5394" width="14.5703125" style="316" customWidth="1"/>
    <col min="5395" max="5395" width="11.42578125" style="316" customWidth="1"/>
    <col min="5396" max="5632" width="9.140625" style="316"/>
    <col min="5633" max="5633" width="67" style="316" bestFit="1" customWidth="1"/>
    <col min="5634" max="5634" width="18.28515625" style="316" customWidth="1"/>
    <col min="5635" max="5635" width="14.5703125" style="316" customWidth="1"/>
    <col min="5636" max="5636" width="11.42578125" style="316" customWidth="1"/>
    <col min="5637" max="5637" width="18.28515625" style="316" customWidth="1"/>
    <col min="5638" max="5638" width="14.5703125" style="316" customWidth="1"/>
    <col min="5639" max="5639" width="11.28515625" style="316" customWidth="1"/>
    <col min="5640" max="5640" width="18.28515625" style="316" customWidth="1"/>
    <col min="5641" max="5641" width="14.5703125" style="316" customWidth="1"/>
    <col min="5642" max="5642" width="11.28515625" style="316" customWidth="1"/>
    <col min="5643" max="5643" width="18.28515625" style="316" customWidth="1"/>
    <col min="5644" max="5644" width="14.5703125" style="316" customWidth="1"/>
    <col min="5645" max="5645" width="11.28515625" style="316" customWidth="1"/>
    <col min="5646" max="5646" width="18.28515625" style="316" customWidth="1"/>
    <col min="5647" max="5647" width="14.5703125" style="316" customWidth="1"/>
    <col min="5648" max="5648" width="11.28515625" style="316" customWidth="1"/>
    <col min="5649" max="5649" width="18.28515625" style="316" customWidth="1"/>
    <col min="5650" max="5650" width="14.5703125" style="316" customWidth="1"/>
    <col min="5651" max="5651" width="11.42578125" style="316" customWidth="1"/>
    <col min="5652" max="5888" width="9.140625" style="316"/>
    <col min="5889" max="5889" width="67" style="316" bestFit="1" customWidth="1"/>
    <col min="5890" max="5890" width="18.28515625" style="316" customWidth="1"/>
    <col min="5891" max="5891" width="14.5703125" style="316" customWidth="1"/>
    <col min="5892" max="5892" width="11.42578125" style="316" customWidth="1"/>
    <col min="5893" max="5893" width="18.28515625" style="316" customWidth="1"/>
    <col min="5894" max="5894" width="14.5703125" style="316" customWidth="1"/>
    <col min="5895" max="5895" width="11.28515625" style="316" customWidth="1"/>
    <col min="5896" max="5896" width="18.28515625" style="316" customWidth="1"/>
    <col min="5897" max="5897" width="14.5703125" style="316" customWidth="1"/>
    <col min="5898" max="5898" width="11.28515625" style="316" customWidth="1"/>
    <col min="5899" max="5899" width="18.28515625" style="316" customWidth="1"/>
    <col min="5900" max="5900" width="14.5703125" style="316" customWidth="1"/>
    <col min="5901" max="5901" width="11.28515625" style="316" customWidth="1"/>
    <col min="5902" max="5902" width="18.28515625" style="316" customWidth="1"/>
    <col min="5903" max="5903" width="14.5703125" style="316" customWidth="1"/>
    <col min="5904" max="5904" width="11.28515625" style="316" customWidth="1"/>
    <col min="5905" max="5905" width="18.28515625" style="316" customWidth="1"/>
    <col min="5906" max="5906" width="14.5703125" style="316" customWidth="1"/>
    <col min="5907" max="5907" width="11.42578125" style="316" customWidth="1"/>
    <col min="5908" max="6144" width="9.140625" style="316"/>
    <col min="6145" max="6145" width="67" style="316" bestFit="1" customWidth="1"/>
    <col min="6146" max="6146" width="18.28515625" style="316" customWidth="1"/>
    <col min="6147" max="6147" width="14.5703125" style="316" customWidth="1"/>
    <col min="6148" max="6148" width="11.42578125" style="316" customWidth="1"/>
    <col min="6149" max="6149" width="18.28515625" style="316" customWidth="1"/>
    <col min="6150" max="6150" width="14.5703125" style="316" customWidth="1"/>
    <col min="6151" max="6151" width="11.28515625" style="316" customWidth="1"/>
    <col min="6152" max="6152" width="18.28515625" style="316" customWidth="1"/>
    <col min="6153" max="6153" width="14.5703125" style="316" customWidth="1"/>
    <col min="6154" max="6154" width="11.28515625" style="316" customWidth="1"/>
    <col min="6155" max="6155" width="18.28515625" style="316" customWidth="1"/>
    <col min="6156" max="6156" width="14.5703125" style="316" customWidth="1"/>
    <col min="6157" max="6157" width="11.28515625" style="316" customWidth="1"/>
    <col min="6158" max="6158" width="18.28515625" style="316" customWidth="1"/>
    <col min="6159" max="6159" width="14.5703125" style="316" customWidth="1"/>
    <col min="6160" max="6160" width="11.28515625" style="316" customWidth="1"/>
    <col min="6161" max="6161" width="18.28515625" style="316" customWidth="1"/>
    <col min="6162" max="6162" width="14.5703125" style="316" customWidth="1"/>
    <col min="6163" max="6163" width="11.42578125" style="316" customWidth="1"/>
    <col min="6164" max="6400" width="9.140625" style="316"/>
    <col min="6401" max="6401" width="67" style="316" bestFit="1" customWidth="1"/>
    <col min="6402" max="6402" width="18.28515625" style="316" customWidth="1"/>
    <col min="6403" max="6403" width="14.5703125" style="316" customWidth="1"/>
    <col min="6404" max="6404" width="11.42578125" style="316" customWidth="1"/>
    <col min="6405" max="6405" width="18.28515625" style="316" customWidth="1"/>
    <col min="6406" max="6406" width="14.5703125" style="316" customWidth="1"/>
    <col min="6407" max="6407" width="11.28515625" style="316" customWidth="1"/>
    <col min="6408" max="6408" width="18.28515625" style="316" customWidth="1"/>
    <col min="6409" max="6409" width="14.5703125" style="316" customWidth="1"/>
    <col min="6410" max="6410" width="11.28515625" style="316" customWidth="1"/>
    <col min="6411" max="6411" width="18.28515625" style="316" customWidth="1"/>
    <col min="6412" max="6412" width="14.5703125" style="316" customWidth="1"/>
    <col min="6413" max="6413" width="11.28515625" style="316" customWidth="1"/>
    <col min="6414" max="6414" width="18.28515625" style="316" customWidth="1"/>
    <col min="6415" max="6415" width="14.5703125" style="316" customWidth="1"/>
    <col min="6416" max="6416" width="11.28515625" style="316" customWidth="1"/>
    <col min="6417" max="6417" width="18.28515625" style="316" customWidth="1"/>
    <col min="6418" max="6418" width="14.5703125" style="316" customWidth="1"/>
    <col min="6419" max="6419" width="11.42578125" style="316" customWidth="1"/>
    <col min="6420" max="6656" width="9.140625" style="316"/>
    <col min="6657" max="6657" width="67" style="316" bestFit="1" customWidth="1"/>
    <col min="6658" max="6658" width="18.28515625" style="316" customWidth="1"/>
    <col min="6659" max="6659" width="14.5703125" style="316" customWidth="1"/>
    <col min="6660" max="6660" width="11.42578125" style="316" customWidth="1"/>
    <col min="6661" max="6661" width="18.28515625" style="316" customWidth="1"/>
    <col min="6662" max="6662" width="14.5703125" style="316" customWidth="1"/>
    <col min="6663" max="6663" width="11.28515625" style="316" customWidth="1"/>
    <col min="6664" max="6664" width="18.28515625" style="316" customWidth="1"/>
    <col min="6665" max="6665" width="14.5703125" style="316" customWidth="1"/>
    <col min="6666" max="6666" width="11.28515625" style="316" customWidth="1"/>
    <col min="6667" max="6667" width="18.28515625" style="316" customWidth="1"/>
    <col min="6668" max="6668" width="14.5703125" style="316" customWidth="1"/>
    <col min="6669" max="6669" width="11.28515625" style="316" customWidth="1"/>
    <col min="6670" max="6670" width="18.28515625" style="316" customWidth="1"/>
    <col min="6671" max="6671" width="14.5703125" style="316" customWidth="1"/>
    <col min="6672" max="6672" width="11.28515625" style="316" customWidth="1"/>
    <col min="6673" max="6673" width="18.28515625" style="316" customWidth="1"/>
    <col min="6674" max="6674" width="14.5703125" style="316" customWidth="1"/>
    <col min="6675" max="6675" width="11.42578125" style="316" customWidth="1"/>
    <col min="6676" max="6912" width="9.140625" style="316"/>
    <col min="6913" max="6913" width="67" style="316" bestFit="1" customWidth="1"/>
    <col min="6914" max="6914" width="18.28515625" style="316" customWidth="1"/>
    <col min="6915" max="6915" width="14.5703125" style="316" customWidth="1"/>
    <col min="6916" max="6916" width="11.42578125" style="316" customWidth="1"/>
    <col min="6917" max="6917" width="18.28515625" style="316" customWidth="1"/>
    <col min="6918" max="6918" width="14.5703125" style="316" customWidth="1"/>
    <col min="6919" max="6919" width="11.28515625" style="316" customWidth="1"/>
    <col min="6920" max="6920" width="18.28515625" style="316" customWidth="1"/>
    <col min="6921" max="6921" width="14.5703125" style="316" customWidth="1"/>
    <col min="6922" max="6922" width="11.28515625" style="316" customWidth="1"/>
    <col min="6923" max="6923" width="18.28515625" style="316" customWidth="1"/>
    <col min="6924" max="6924" width="14.5703125" style="316" customWidth="1"/>
    <col min="6925" max="6925" width="11.28515625" style="316" customWidth="1"/>
    <col min="6926" max="6926" width="18.28515625" style="316" customWidth="1"/>
    <col min="6927" max="6927" width="14.5703125" style="316" customWidth="1"/>
    <col min="6928" max="6928" width="11.28515625" style="316" customWidth="1"/>
    <col min="6929" max="6929" width="18.28515625" style="316" customWidth="1"/>
    <col min="6930" max="6930" width="14.5703125" style="316" customWidth="1"/>
    <col min="6931" max="6931" width="11.42578125" style="316" customWidth="1"/>
    <col min="6932" max="7168" width="9.140625" style="316"/>
    <col min="7169" max="7169" width="67" style="316" bestFit="1" customWidth="1"/>
    <col min="7170" max="7170" width="18.28515625" style="316" customWidth="1"/>
    <col min="7171" max="7171" width="14.5703125" style="316" customWidth="1"/>
    <col min="7172" max="7172" width="11.42578125" style="316" customWidth="1"/>
    <col min="7173" max="7173" width="18.28515625" style="316" customWidth="1"/>
    <col min="7174" max="7174" width="14.5703125" style="316" customWidth="1"/>
    <col min="7175" max="7175" width="11.28515625" style="316" customWidth="1"/>
    <col min="7176" max="7176" width="18.28515625" style="316" customWidth="1"/>
    <col min="7177" max="7177" width="14.5703125" style="316" customWidth="1"/>
    <col min="7178" max="7178" width="11.28515625" style="316" customWidth="1"/>
    <col min="7179" max="7179" width="18.28515625" style="316" customWidth="1"/>
    <col min="7180" max="7180" width="14.5703125" style="316" customWidth="1"/>
    <col min="7181" max="7181" width="11.28515625" style="316" customWidth="1"/>
    <col min="7182" max="7182" width="18.28515625" style="316" customWidth="1"/>
    <col min="7183" max="7183" width="14.5703125" style="316" customWidth="1"/>
    <col min="7184" max="7184" width="11.28515625" style="316" customWidth="1"/>
    <col min="7185" max="7185" width="18.28515625" style="316" customWidth="1"/>
    <col min="7186" max="7186" width="14.5703125" style="316" customWidth="1"/>
    <col min="7187" max="7187" width="11.42578125" style="316" customWidth="1"/>
    <col min="7188" max="7424" width="9.140625" style="316"/>
    <col min="7425" max="7425" width="67" style="316" bestFit="1" customWidth="1"/>
    <col min="7426" max="7426" width="18.28515625" style="316" customWidth="1"/>
    <col min="7427" max="7427" width="14.5703125" style="316" customWidth="1"/>
    <col min="7428" max="7428" width="11.42578125" style="316" customWidth="1"/>
    <col min="7429" max="7429" width="18.28515625" style="316" customWidth="1"/>
    <col min="7430" max="7430" width="14.5703125" style="316" customWidth="1"/>
    <col min="7431" max="7431" width="11.28515625" style="316" customWidth="1"/>
    <col min="7432" max="7432" width="18.28515625" style="316" customWidth="1"/>
    <col min="7433" max="7433" width="14.5703125" style="316" customWidth="1"/>
    <col min="7434" max="7434" width="11.28515625" style="316" customWidth="1"/>
    <col min="7435" max="7435" width="18.28515625" style="316" customWidth="1"/>
    <col min="7436" max="7436" width="14.5703125" style="316" customWidth="1"/>
    <col min="7437" max="7437" width="11.28515625" style="316" customWidth="1"/>
    <col min="7438" max="7438" width="18.28515625" style="316" customWidth="1"/>
    <col min="7439" max="7439" width="14.5703125" style="316" customWidth="1"/>
    <col min="7440" max="7440" width="11.28515625" style="316" customWidth="1"/>
    <col min="7441" max="7441" width="18.28515625" style="316" customWidth="1"/>
    <col min="7442" max="7442" width="14.5703125" style="316" customWidth="1"/>
    <col min="7443" max="7443" width="11.42578125" style="316" customWidth="1"/>
    <col min="7444" max="7680" width="9.140625" style="316"/>
    <col min="7681" max="7681" width="67" style="316" bestFit="1" customWidth="1"/>
    <col min="7682" max="7682" width="18.28515625" style="316" customWidth="1"/>
    <col min="7683" max="7683" width="14.5703125" style="316" customWidth="1"/>
    <col min="7684" max="7684" width="11.42578125" style="316" customWidth="1"/>
    <col min="7685" max="7685" width="18.28515625" style="316" customWidth="1"/>
    <col min="7686" max="7686" width="14.5703125" style="316" customWidth="1"/>
    <col min="7687" max="7687" width="11.28515625" style="316" customWidth="1"/>
    <col min="7688" max="7688" width="18.28515625" style="316" customWidth="1"/>
    <col min="7689" max="7689" width="14.5703125" style="316" customWidth="1"/>
    <col min="7690" max="7690" width="11.28515625" style="316" customWidth="1"/>
    <col min="7691" max="7691" width="18.28515625" style="316" customWidth="1"/>
    <col min="7692" max="7692" width="14.5703125" style="316" customWidth="1"/>
    <col min="7693" max="7693" width="11.28515625" style="316" customWidth="1"/>
    <col min="7694" max="7694" width="18.28515625" style="316" customWidth="1"/>
    <col min="7695" max="7695" width="14.5703125" style="316" customWidth="1"/>
    <col min="7696" max="7696" width="11.28515625" style="316" customWidth="1"/>
    <col min="7697" max="7697" width="18.28515625" style="316" customWidth="1"/>
    <col min="7698" max="7698" width="14.5703125" style="316" customWidth="1"/>
    <col min="7699" max="7699" width="11.42578125" style="316" customWidth="1"/>
    <col min="7700" max="7936" width="9.140625" style="316"/>
    <col min="7937" max="7937" width="67" style="316" bestFit="1" customWidth="1"/>
    <col min="7938" max="7938" width="18.28515625" style="316" customWidth="1"/>
    <col min="7939" max="7939" width="14.5703125" style="316" customWidth="1"/>
    <col min="7940" max="7940" width="11.42578125" style="316" customWidth="1"/>
    <col min="7941" max="7941" width="18.28515625" style="316" customWidth="1"/>
    <col min="7942" max="7942" width="14.5703125" style="316" customWidth="1"/>
    <col min="7943" max="7943" width="11.28515625" style="316" customWidth="1"/>
    <col min="7944" max="7944" width="18.28515625" style="316" customWidth="1"/>
    <col min="7945" max="7945" width="14.5703125" style="316" customWidth="1"/>
    <col min="7946" max="7946" width="11.28515625" style="316" customWidth="1"/>
    <col min="7947" max="7947" width="18.28515625" style="316" customWidth="1"/>
    <col min="7948" max="7948" width="14.5703125" style="316" customWidth="1"/>
    <col min="7949" max="7949" width="11.28515625" style="316" customWidth="1"/>
    <col min="7950" max="7950" width="18.28515625" style="316" customWidth="1"/>
    <col min="7951" max="7951" width="14.5703125" style="316" customWidth="1"/>
    <col min="7952" max="7952" width="11.28515625" style="316" customWidth="1"/>
    <col min="7953" max="7953" width="18.28515625" style="316" customWidth="1"/>
    <col min="7954" max="7954" width="14.5703125" style="316" customWidth="1"/>
    <col min="7955" max="7955" width="11.42578125" style="316" customWidth="1"/>
    <col min="7956" max="8192" width="9.140625" style="316"/>
    <col min="8193" max="8193" width="67" style="316" bestFit="1" customWidth="1"/>
    <col min="8194" max="8194" width="18.28515625" style="316" customWidth="1"/>
    <col min="8195" max="8195" width="14.5703125" style="316" customWidth="1"/>
    <col min="8196" max="8196" width="11.42578125" style="316" customWidth="1"/>
    <col min="8197" max="8197" width="18.28515625" style="316" customWidth="1"/>
    <col min="8198" max="8198" width="14.5703125" style="316" customWidth="1"/>
    <col min="8199" max="8199" width="11.28515625" style="316" customWidth="1"/>
    <col min="8200" max="8200" width="18.28515625" style="316" customWidth="1"/>
    <col min="8201" max="8201" width="14.5703125" style="316" customWidth="1"/>
    <col min="8202" max="8202" width="11.28515625" style="316" customWidth="1"/>
    <col min="8203" max="8203" width="18.28515625" style="316" customWidth="1"/>
    <col min="8204" max="8204" width="14.5703125" style="316" customWidth="1"/>
    <col min="8205" max="8205" width="11.28515625" style="316" customWidth="1"/>
    <col min="8206" max="8206" width="18.28515625" style="316" customWidth="1"/>
    <col min="8207" max="8207" width="14.5703125" style="316" customWidth="1"/>
    <col min="8208" max="8208" width="11.28515625" style="316" customWidth="1"/>
    <col min="8209" max="8209" width="18.28515625" style="316" customWidth="1"/>
    <col min="8210" max="8210" width="14.5703125" style="316" customWidth="1"/>
    <col min="8211" max="8211" width="11.42578125" style="316" customWidth="1"/>
    <col min="8212" max="8448" width="9.140625" style="316"/>
    <col min="8449" max="8449" width="67" style="316" bestFit="1" customWidth="1"/>
    <col min="8450" max="8450" width="18.28515625" style="316" customWidth="1"/>
    <col min="8451" max="8451" width="14.5703125" style="316" customWidth="1"/>
    <col min="8452" max="8452" width="11.42578125" style="316" customWidth="1"/>
    <col min="8453" max="8453" width="18.28515625" style="316" customWidth="1"/>
    <col min="8454" max="8454" width="14.5703125" style="316" customWidth="1"/>
    <col min="8455" max="8455" width="11.28515625" style="316" customWidth="1"/>
    <col min="8456" max="8456" width="18.28515625" style="316" customWidth="1"/>
    <col min="8457" max="8457" width="14.5703125" style="316" customWidth="1"/>
    <col min="8458" max="8458" width="11.28515625" style="316" customWidth="1"/>
    <col min="8459" max="8459" width="18.28515625" style="316" customWidth="1"/>
    <col min="8460" max="8460" width="14.5703125" style="316" customWidth="1"/>
    <col min="8461" max="8461" width="11.28515625" style="316" customWidth="1"/>
    <col min="8462" max="8462" width="18.28515625" style="316" customWidth="1"/>
    <col min="8463" max="8463" width="14.5703125" style="316" customWidth="1"/>
    <col min="8464" max="8464" width="11.28515625" style="316" customWidth="1"/>
    <col min="8465" max="8465" width="18.28515625" style="316" customWidth="1"/>
    <col min="8466" max="8466" width="14.5703125" style="316" customWidth="1"/>
    <col min="8467" max="8467" width="11.42578125" style="316" customWidth="1"/>
    <col min="8468" max="8704" width="9.140625" style="316"/>
    <col min="8705" max="8705" width="67" style="316" bestFit="1" customWidth="1"/>
    <col min="8706" max="8706" width="18.28515625" style="316" customWidth="1"/>
    <col min="8707" max="8707" width="14.5703125" style="316" customWidth="1"/>
    <col min="8708" max="8708" width="11.42578125" style="316" customWidth="1"/>
    <col min="8709" max="8709" width="18.28515625" style="316" customWidth="1"/>
    <col min="8710" max="8710" width="14.5703125" style="316" customWidth="1"/>
    <col min="8711" max="8711" width="11.28515625" style="316" customWidth="1"/>
    <col min="8712" max="8712" width="18.28515625" style="316" customWidth="1"/>
    <col min="8713" max="8713" width="14.5703125" style="316" customWidth="1"/>
    <col min="8714" max="8714" width="11.28515625" style="316" customWidth="1"/>
    <col min="8715" max="8715" width="18.28515625" style="316" customWidth="1"/>
    <col min="8716" max="8716" width="14.5703125" style="316" customWidth="1"/>
    <col min="8717" max="8717" width="11.28515625" style="316" customWidth="1"/>
    <col min="8718" max="8718" width="18.28515625" style="316" customWidth="1"/>
    <col min="8719" max="8719" width="14.5703125" style="316" customWidth="1"/>
    <col min="8720" max="8720" width="11.28515625" style="316" customWidth="1"/>
    <col min="8721" max="8721" width="18.28515625" style="316" customWidth="1"/>
    <col min="8722" max="8722" width="14.5703125" style="316" customWidth="1"/>
    <col min="8723" max="8723" width="11.42578125" style="316" customWidth="1"/>
    <col min="8724" max="8960" width="9.140625" style="316"/>
    <col min="8961" max="8961" width="67" style="316" bestFit="1" customWidth="1"/>
    <col min="8962" max="8962" width="18.28515625" style="316" customWidth="1"/>
    <col min="8963" max="8963" width="14.5703125" style="316" customWidth="1"/>
    <col min="8964" max="8964" width="11.42578125" style="316" customWidth="1"/>
    <col min="8965" max="8965" width="18.28515625" style="316" customWidth="1"/>
    <col min="8966" max="8966" width="14.5703125" style="316" customWidth="1"/>
    <col min="8967" max="8967" width="11.28515625" style="316" customWidth="1"/>
    <col min="8968" max="8968" width="18.28515625" style="316" customWidth="1"/>
    <col min="8969" max="8969" width="14.5703125" style="316" customWidth="1"/>
    <col min="8970" max="8970" width="11.28515625" style="316" customWidth="1"/>
    <col min="8971" max="8971" width="18.28515625" style="316" customWidth="1"/>
    <col min="8972" max="8972" width="14.5703125" style="316" customWidth="1"/>
    <col min="8973" max="8973" width="11.28515625" style="316" customWidth="1"/>
    <col min="8974" max="8974" width="18.28515625" style="316" customWidth="1"/>
    <col min="8975" max="8975" width="14.5703125" style="316" customWidth="1"/>
    <col min="8976" max="8976" width="11.28515625" style="316" customWidth="1"/>
    <col min="8977" max="8977" width="18.28515625" style="316" customWidth="1"/>
    <col min="8978" max="8978" width="14.5703125" style="316" customWidth="1"/>
    <col min="8979" max="8979" width="11.42578125" style="316" customWidth="1"/>
    <col min="8980" max="9216" width="9.140625" style="316"/>
    <col min="9217" max="9217" width="67" style="316" bestFit="1" customWidth="1"/>
    <col min="9218" max="9218" width="18.28515625" style="316" customWidth="1"/>
    <col min="9219" max="9219" width="14.5703125" style="316" customWidth="1"/>
    <col min="9220" max="9220" width="11.42578125" style="316" customWidth="1"/>
    <col min="9221" max="9221" width="18.28515625" style="316" customWidth="1"/>
    <col min="9222" max="9222" width="14.5703125" style="316" customWidth="1"/>
    <col min="9223" max="9223" width="11.28515625" style="316" customWidth="1"/>
    <col min="9224" max="9224" width="18.28515625" style="316" customWidth="1"/>
    <col min="9225" max="9225" width="14.5703125" style="316" customWidth="1"/>
    <col min="9226" max="9226" width="11.28515625" style="316" customWidth="1"/>
    <col min="9227" max="9227" width="18.28515625" style="316" customWidth="1"/>
    <col min="9228" max="9228" width="14.5703125" style="316" customWidth="1"/>
    <col min="9229" max="9229" width="11.28515625" style="316" customWidth="1"/>
    <col min="9230" max="9230" width="18.28515625" style="316" customWidth="1"/>
    <col min="9231" max="9231" width="14.5703125" style="316" customWidth="1"/>
    <col min="9232" max="9232" width="11.28515625" style="316" customWidth="1"/>
    <col min="9233" max="9233" width="18.28515625" style="316" customWidth="1"/>
    <col min="9234" max="9234" width="14.5703125" style="316" customWidth="1"/>
    <col min="9235" max="9235" width="11.42578125" style="316" customWidth="1"/>
    <col min="9236" max="9472" width="9.140625" style="316"/>
    <col min="9473" max="9473" width="67" style="316" bestFit="1" customWidth="1"/>
    <col min="9474" max="9474" width="18.28515625" style="316" customWidth="1"/>
    <col min="9475" max="9475" width="14.5703125" style="316" customWidth="1"/>
    <col min="9476" max="9476" width="11.42578125" style="316" customWidth="1"/>
    <col min="9477" max="9477" width="18.28515625" style="316" customWidth="1"/>
    <col min="9478" max="9478" width="14.5703125" style="316" customWidth="1"/>
    <col min="9479" max="9479" width="11.28515625" style="316" customWidth="1"/>
    <col min="9480" max="9480" width="18.28515625" style="316" customWidth="1"/>
    <col min="9481" max="9481" width="14.5703125" style="316" customWidth="1"/>
    <col min="9482" max="9482" width="11.28515625" style="316" customWidth="1"/>
    <col min="9483" max="9483" width="18.28515625" style="316" customWidth="1"/>
    <col min="9484" max="9484" width="14.5703125" style="316" customWidth="1"/>
    <col min="9485" max="9485" width="11.28515625" style="316" customWidth="1"/>
    <col min="9486" max="9486" width="18.28515625" style="316" customWidth="1"/>
    <col min="9487" max="9487" width="14.5703125" style="316" customWidth="1"/>
    <col min="9488" max="9488" width="11.28515625" style="316" customWidth="1"/>
    <col min="9489" max="9489" width="18.28515625" style="316" customWidth="1"/>
    <col min="9490" max="9490" width="14.5703125" style="316" customWidth="1"/>
    <col min="9491" max="9491" width="11.42578125" style="316" customWidth="1"/>
    <col min="9492" max="9728" width="9.140625" style="316"/>
    <col min="9729" max="9729" width="67" style="316" bestFit="1" customWidth="1"/>
    <col min="9730" max="9730" width="18.28515625" style="316" customWidth="1"/>
    <col min="9731" max="9731" width="14.5703125" style="316" customWidth="1"/>
    <col min="9732" max="9732" width="11.42578125" style="316" customWidth="1"/>
    <col min="9733" max="9733" width="18.28515625" style="316" customWidth="1"/>
    <col min="9734" max="9734" width="14.5703125" style="316" customWidth="1"/>
    <col min="9735" max="9735" width="11.28515625" style="316" customWidth="1"/>
    <col min="9736" max="9736" width="18.28515625" style="316" customWidth="1"/>
    <col min="9737" max="9737" width="14.5703125" style="316" customWidth="1"/>
    <col min="9738" max="9738" width="11.28515625" style="316" customWidth="1"/>
    <col min="9739" max="9739" width="18.28515625" style="316" customWidth="1"/>
    <col min="9740" max="9740" width="14.5703125" style="316" customWidth="1"/>
    <col min="9741" max="9741" width="11.28515625" style="316" customWidth="1"/>
    <col min="9742" max="9742" width="18.28515625" style="316" customWidth="1"/>
    <col min="9743" max="9743" width="14.5703125" style="316" customWidth="1"/>
    <col min="9744" max="9744" width="11.28515625" style="316" customWidth="1"/>
    <col min="9745" max="9745" width="18.28515625" style="316" customWidth="1"/>
    <col min="9746" max="9746" width="14.5703125" style="316" customWidth="1"/>
    <col min="9747" max="9747" width="11.42578125" style="316" customWidth="1"/>
    <col min="9748" max="9984" width="9.140625" style="316"/>
    <col min="9985" max="9985" width="67" style="316" bestFit="1" customWidth="1"/>
    <col min="9986" max="9986" width="18.28515625" style="316" customWidth="1"/>
    <col min="9987" max="9987" width="14.5703125" style="316" customWidth="1"/>
    <col min="9988" max="9988" width="11.42578125" style="316" customWidth="1"/>
    <col min="9989" max="9989" width="18.28515625" style="316" customWidth="1"/>
    <col min="9990" max="9990" width="14.5703125" style="316" customWidth="1"/>
    <col min="9991" max="9991" width="11.28515625" style="316" customWidth="1"/>
    <col min="9992" max="9992" width="18.28515625" style="316" customWidth="1"/>
    <col min="9993" max="9993" width="14.5703125" style="316" customWidth="1"/>
    <col min="9994" max="9994" width="11.28515625" style="316" customWidth="1"/>
    <col min="9995" max="9995" width="18.28515625" style="316" customWidth="1"/>
    <col min="9996" max="9996" width="14.5703125" style="316" customWidth="1"/>
    <col min="9997" max="9997" width="11.28515625" style="316" customWidth="1"/>
    <col min="9998" max="9998" width="18.28515625" style="316" customWidth="1"/>
    <col min="9999" max="9999" width="14.5703125" style="316" customWidth="1"/>
    <col min="10000" max="10000" width="11.28515625" style="316" customWidth="1"/>
    <col min="10001" max="10001" width="18.28515625" style="316" customWidth="1"/>
    <col min="10002" max="10002" width="14.5703125" style="316" customWidth="1"/>
    <col min="10003" max="10003" width="11.42578125" style="316" customWidth="1"/>
    <col min="10004" max="10240" width="9.140625" style="316"/>
    <col min="10241" max="10241" width="67" style="316" bestFit="1" customWidth="1"/>
    <col min="10242" max="10242" width="18.28515625" style="316" customWidth="1"/>
    <col min="10243" max="10243" width="14.5703125" style="316" customWidth="1"/>
    <col min="10244" max="10244" width="11.42578125" style="316" customWidth="1"/>
    <col min="10245" max="10245" width="18.28515625" style="316" customWidth="1"/>
    <col min="10246" max="10246" width="14.5703125" style="316" customWidth="1"/>
    <col min="10247" max="10247" width="11.28515625" style="316" customWidth="1"/>
    <col min="10248" max="10248" width="18.28515625" style="316" customWidth="1"/>
    <col min="10249" max="10249" width="14.5703125" style="316" customWidth="1"/>
    <col min="10250" max="10250" width="11.28515625" style="316" customWidth="1"/>
    <col min="10251" max="10251" width="18.28515625" style="316" customWidth="1"/>
    <col min="10252" max="10252" width="14.5703125" style="316" customWidth="1"/>
    <col min="10253" max="10253" width="11.28515625" style="316" customWidth="1"/>
    <col min="10254" max="10254" width="18.28515625" style="316" customWidth="1"/>
    <col min="10255" max="10255" width="14.5703125" style="316" customWidth="1"/>
    <col min="10256" max="10256" width="11.28515625" style="316" customWidth="1"/>
    <col min="10257" max="10257" width="18.28515625" style="316" customWidth="1"/>
    <col min="10258" max="10258" width="14.5703125" style="316" customWidth="1"/>
    <col min="10259" max="10259" width="11.42578125" style="316" customWidth="1"/>
    <col min="10260" max="10496" width="9.140625" style="316"/>
    <col min="10497" max="10497" width="67" style="316" bestFit="1" customWidth="1"/>
    <col min="10498" max="10498" width="18.28515625" style="316" customWidth="1"/>
    <col min="10499" max="10499" width="14.5703125" style="316" customWidth="1"/>
    <col min="10500" max="10500" width="11.42578125" style="316" customWidth="1"/>
    <col min="10501" max="10501" width="18.28515625" style="316" customWidth="1"/>
    <col min="10502" max="10502" width="14.5703125" style="316" customWidth="1"/>
    <col min="10503" max="10503" width="11.28515625" style="316" customWidth="1"/>
    <col min="10504" max="10504" width="18.28515625" style="316" customWidth="1"/>
    <col min="10505" max="10505" width="14.5703125" style="316" customWidth="1"/>
    <col min="10506" max="10506" width="11.28515625" style="316" customWidth="1"/>
    <col min="10507" max="10507" width="18.28515625" style="316" customWidth="1"/>
    <col min="10508" max="10508" width="14.5703125" style="316" customWidth="1"/>
    <col min="10509" max="10509" width="11.28515625" style="316" customWidth="1"/>
    <col min="10510" max="10510" width="18.28515625" style="316" customWidth="1"/>
    <col min="10511" max="10511" width="14.5703125" style="316" customWidth="1"/>
    <col min="10512" max="10512" width="11.28515625" style="316" customWidth="1"/>
    <col min="10513" max="10513" width="18.28515625" style="316" customWidth="1"/>
    <col min="10514" max="10514" width="14.5703125" style="316" customWidth="1"/>
    <col min="10515" max="10515" width="11.42578125" style="316" customWidth="1"/>
    <col min="10516" max="10752" width="9.140625" style="316"/>
    <col min="10753" max="10753" width="67" style="316" bestFit="1" customWidth="1"/>
    <col min="10754" max="10754" width="18.28515625" style="316" customWidth="1"/>
    <col min="10755" max="10755" width="14.5703125" style="316" customWidth="1"/>
    <col min="10756" max="10756" width="11.42578125" style="316" customWidth="1"/>
    <col min="10757" max="10757" width="18.28515625" style="316" customWidth="1"/>
    <col min="10758" max="10758" width="14.5703125" style="316" customWidth="1"/>
    <col min="10759" max="10759" width="11.28515625" style="316" customWidth="1"/>
    <col min="10760" max="10760" width="18.28515625" style="316" customWidth="1"/>
    <col min="10761" max="10761" width="14.5703125" style="316" customWidth="1"/>
    <col min="10762" max="10762" width="11.28515625" style="316" customWidth="1"/>
    <col min="10763" max="10763" width="18.28515625" style="316" customWidth="1"/>
    <col min="10764" max="10764" width="14.5703125" style="316" customWidth="1"/>
    <col min="10765" max="10765" width="11.28515625" style="316" customWidth="1"/>
    <col min="10766" max="10766" width="18.28515625" style="316" customWidth="1"/>
    <col min="10767" max="10767" width="14.5703125" style="316" customWidth="1"/>
    <col min="10768" max="10768" width="11.28515625" style="316" customWidth="1"/>
    <col min="10769" max="10769" width="18.28515625" style="316" customWidth="1"/>
    <col min="10770" max="10770" width="14.5703125" style="316" customWidth="1"/>
    <col min="10771" max="10771" width="11.42578125" style="316" customWidth="1"/>
    <col min="10772" max="11008" width="9.140625" style="316"/>
    <col min="11009" max="11009" width="67" style="316" bestFit="1" customWidth="1"/>
    <col min="11010" max="11010" width="18.28515625" style="316" customWidth="1"/>
    <col min="11011" max="11011" width="14.5703125" style="316" customWidth="1"/>
    <col min="11012" max="11012" width="11.42578125" style="316" customWidth="1"/>
    <col min="11013" max="11013" width="18.28515625" style="316" customWidth="1"/>
    <col min="11014" max="11014" width="14.5703125" style="316" customWidth="1"/>
    <col min="11015" max="11015" width="11.28515625" style="316" customWidth="1"/>
    <col min="11016" max="11016" width="18.28515625" style="316" customWidth="1"/>
    <col min="11017" max="11017" width="14.5703125" style="316" customWidth="1"/>
    <col min="11018" max="11018" width="11.28515625" style="316" customWidth="1"/>
    <col min="11019" max="11019" width="18.28515625" style="316" customWidth="1"/>
    <col min="11020" max="11020" width="14.5703125" style="316" customWidth="1"/>
    <col min="11021" max="11021" width="11.28515625" style="316" customWidth="1"/>
    <col min="11022" max="11022" width="18.28515625" style="316" customWidth="1"/>
    <col min="11023" max="11023" width="14.5703125" style="316" customWidth="1"/>
    <col min="11024" max="11024" width="11.28515625" style="316" customWidth="1"/>
    <col min="11025" max="11025" width="18.28515625" style="316" customWidth="1"/>
    <col min="11026" max="11026" width="14.5703125" style="316" customWidth="1"/>
    <col min="11027" max="11027" width="11.42578125" style="316" customWidth="1"/>
    <col min="11028" max="11264" width="9.140625" style="316"/>
    <col min="11265" max="11265" width="67" style="316" bestFit="1" customWidth="1"/>
    <col min="11266" max="11266" width="18.28515625" style="316" customWidth="1"/>
    <col min="11267" max="11267" width="14.5703125" style="316" customWidth="1"/>
    <col min="11268" max="11268" width="11.42578125" style="316" customWidth="1"/>
    <col min="11269" max="11269" width="18.28515625" style="316" customWidth="1"/>
    <col min="11270" max="11270" width="14.5703125" style="316" customWidth="1"/>
    <col min="11271" max="11271" width="11.28515625" style="316" customWidth="1"/>
    <col min="11272" max="11272" width="18.28515625" style="316" customWidth="1"/>
    <col min="11273" max="11273" width="14.5703125" style="316" customWidth="1"/>
    <col min="11274" max="11274" width="11.28515625" style="316" customWidth="1"/>
    <col min="11275" max="11275" width="18.28515625" style="316" customWidth="1"/>
    <col min="11276" max="11276" width="14.5703125" style="316" customWidth="1"/>
    <col min="11277" max="11277" width="11.28515625" style="316" customWidth="1"/>
    <col min="11278" max="11278" width="18.28515625" style="316" customWidth="1"/>
    <col min="11279" max="11279" width="14.5703125" style="316" customWidth="1"/>
    <col min="11280" max="11280" width="11.28515625" style="316" customWidth="1"/>
    <col min="11281" max="11281" width="18.28515625" style="316" customWidth="1"/>
    <col min="11282" max="11282" width="14.5703125" style="316" customWidth="1"/>
    <col min="11283" max="11283" width="11.42578125" style="316" customWidth="1"/>
    <col min="11284" max="11520" width="9.140625" style="316"/>
    <col min="11521" max="11521" width="67" style="316" bestFit="1" customWidth="1"/>
    <col min="11522" max="11522" width="18.28515625" style="316" customWidth="1"/>
    <col min="11523" max="11523" width="14.5703125" style="316" customWidth="1"/>
    <col min="11524" max="11524" width="11.42578125" style="316" customWidth="1"/>
    <col min="11525" max="11525" width="18.28515625" style="316" customWidth="1"/>
    <col min="11526" max="11526" width="14.5703125" style="316" customWidth="1"/>
    <col min="11527" max="11527" width="11.28515625" style="316" customWidth="1"/>
    <col min="11528" max="11528" width="18.28515625" style="316" customWidth="1"/>
    <col min="11529" max="11529" width="14.5703125" style="316" customWidth="1"/>
    <col min="11530" max="11530" width="11.28515625" style="316" customWidth="1"/>
    <col min="11531" max="11531" width="18.28515625" style="316" customWidth="1"/>
    <col min="11532" max="11532" width="14.5703125" style="316" customWidth="1"/>
    <col min="11533" max="11533" width="11.28515625" style="316" customWidth="1"/>
    <col min="11534" max="11534" width="18.28515625" style="316" customWidth="1"/>
    <col min="11535" max="11535" width="14.5703125" style="316" customWidth="1"/>
    <col min="11536" max="11536" width="11.28515625" style="316" customWidth="1"/>
    <col min="11537" max="11537" width="18.28515625" style="316" customWidth="1"/>
    <col min="11538" max="11538" width="14.5703125" style="316" customWidth="1"/>
    <col min="11539" max="11539" width="11.42578125" style="316" customWidth="1"/>
    <col min="11540" max="11776" width="9.140625" style="316"/>
    <col min="11777" max="11777" width="67" style="316" bestFit="1" customWidth="1"/>
    <col min="11778" max="11778" width="18.28515625" style="316" customWidth="1"/>
    <col min="11779" max="11779" width="14.5703125" style="316" customWidth="1"/>
    <col min="11780" max="11780" width="11.42578125" style="316" customWidth="1"/>
    <col min="11781" max="11781" width="18.28515625" style="316" customWidth="1"/>
    <col min="11782" max="11782" width="14.5703125" style="316" customWidth="1"/>
    <col min="11783" max="11783" width="11.28515625" style="316" customWidth="1"/>
    <col min="11784" max="11784" width="18.28515625" style="316" customWidth="1"/>
    <col min="11785" max="11785" width="14.5703125" style="316" customWidth="1"/>
    <col min="11786" max="11786" width="11.28515625" style="316" customWidth="1"/>
    <col min="11787" max="11787" width="18.28515625" style="316" customWidth="1"/>
    <col min="11788" max="11788" width="14.5703125" style="316" customWidth="1"/>
    <col min="11789" max="11789" width="11.28515625" style="316" customWidth="1"/>
    <col min="11790" max="11790" width="18.28515625" style="316" customWidth="1"/>
    <col min="11791" max="11791" width="14.5703125" style="316" customWidth="1"/>
    <col min="11792" max="11792" width="11.28515625" style="316" customWidth="1"/>
    <col min="11793" max="11793" width="18.28515625" style="316" customWidth="1"/>
    <col min="11794" max="11794" width="14.5703125" style="316" customWidth="1"/>
    <col min="11795" max="11795" width="11.42578125" style="316" customWidth="1"/>
    <col min="11796" max="12032" width="9.140625" style="316"/>
    <col min="12033" max="12033" width="67" style="316" bestFit="1" customWidth="1"/>
    <col min="12034" max="12034" width="18.28515625" style="316" customWidth="1"/>
    <col min="12035" max="12035" width="14.5703125" style="316" customWidth="1"/>
    <col min="12036" max="12036" width="11.42578125" style="316" customWidth="1"/>
    <col min="12037" max="12037" width="18.28515625" style="316" customWidth="1"/>
    <col min="12038" max="12038" width="14.5703125" style="316" customWidth="1"/>
    <col min="12039" max="12039" width="11.28515625" style="316" customWidth="1"/>
    <col min="12040" max="12040" width="18.28515625" style="316" customWidth="1"/>
    <col min="12041" max="12041" width="14.5703125" style="316" customWidth="1"/>
    <col min="12042" max="12042" width="11.28515625" style="316" customWidth="1"/>
    <col min="12043" max="12043" width="18.28515625" style="316" customWidth="1"/>
    <col min="12044" max="12044" width="14.5703125" style="316" customWidth="1"/>
    <col min="12045" max="12045" width="11.28515625" style="316" customWidth="1"/>
    <col min="12046" max="12046" width="18.28515625" style="316" customWidth="1"/>
    <col min="12047" max="12047" width="14.5703125" style="316" customWidth="1"/>
    <col min="12048" max="12048" width="11.28515625" style="316" customWidth="1"/>
    <col min="12049" max="12049" width="18.28515625" style="316" customWidth="1"/>
    <col min="12050" max="12050" width="14.5703125" style="316" customWidth="1"/>
    <col min="12051" max="12051" width="11.42578125" style="316" customWidth="1"/>
    <col min="12052" max="12288" width="9.140625" style="316"/>
    <col min="12289" max="12289" width="67" style="316" bestFit="1" customWidth="1"/>
    <col min="12290" max="12290" width="18.28515625" style="316" customWidth="1"/>
    <col min="12291" max="12291" width="14.5703125" style="316" customWidth="1"/>
    <col min="12292" max="12292" width="11.42578125" style="316" customWidth="1"/>
    <col min="12293" max="12293" width="18.28515625" style="316" customWidth="1"/>
    <col min="12294" max="12294" width="14.5703125" style="316" customWidth="1"/>
    <col min="12295" max="12295" width="11.28515625" style="316" customWidth="1"/>
    <col min="12296" max="12296" width="18.28515625" style="316" customWidth="1"/>
    <col min="12297" max="12297" width="14.5703125" style="316" customWidth="1"/>
    <col min="12298" max="12298" width="11.28515625" style="316" customWidth="1"/>
    <col min="12299" max="12299" width="18.28515625" style="316" customWidth="1"/>
    <col min="12300" max="12300" width="14.5703125" style="316" customWidth="1"/>
    <col min="12301" max="12301" width="11.28515625" style="316" customWidth="1"/>
    <col min="12302" max="12302" width="18.28515625" style="316" customWidth="1"/>
    <col min="12303" max="12303" width="14.5703125" style="316" customWidth="1"/>
    <col min="12304" max="12304" width="11.28515625" style="316" customWidth="1"/>
    <col min="12305" max="12305" width="18.28515625" style="316" customWidth="1"/>
    <col min="12306" max="12306" width="14.5703125" style="316" customWidth="1"/>
    <col min="12307" max="12307" width="11.42578125" style="316" customWidth="1"/>
    <col min="12308" max="12544" width="9.140625" style="316"/>
    <col min="12545" max="12545" width="67" style="316" bestFit="1" customWidth="1"/>
    <col min="12546" max="12546" width="18.28515625" style="316" customWidth="1"/>
    <col min="12547" max="12547" width="14.5703125" style="316" customWidth="1"/>
    <col min="12548" max="12548" width="11.42578125" style="316" customWidth="1"/>
    <col min="12549" max="12549" width="18.28515625" style="316" customWidth="1"/>
    <col min="12550" max="12550" width="14.5703125" style="316" customWidth="1"/>
    <col min="12551" max="12551" width="11.28515625" style="316" customWidth="1"/>
    <col min="12552" max="12552" width="18.28515625" style="316" customWidth="1"/>
    <col min="12553" max="12553" width="14.5703125" style="316" customWidth="1"/>
    <col min="12554" max="12554" width="11.28515625" style="316" customWidth="1"/>
    <col min="12555" max="12555" width="18.28515625" style="316" customWidth="1"/>
    <col min="12556" max="12556" width="14.5703125" style="316" customWidth="1"/>
    <col min="12557" max="12557" width="11.28515625" style="316" customWidth="1"/>
    <col min="12558" max="12558" width="18.28515625" style="316" customWidth="1"/>
    <col min="12559" max="12559" width="14.5703125" style="316" customWidth="1"/>
    <col min="12560" max="12560" width="11.28515625" style="316" customWidth="1"/>
    <col min="12561" max="12561" width="18.28515625" style="316" customWidth="1"/>
    <col min="12562" max="12562" width="14.5703125" style="316" customWidth="1"/>
    <col min="12563" max="12563" width="11.42578125" style="316" customWidth="1"/>
    <col min="12564" max="12800" width="9.140625" style="316"/>
    <col min="12801" max="12801" width="67" style="316" bestFit="1" customWidth="1"/>
    <col min="12802" max="12802" width="18.28515625" style="316" customWidth="1"/>
    <col min="12803" max="12803" width="14.5703125" style="316" customWidth="1"/>
    <col min="12804" max="12804" width="11.42578125" style="316" customWidth="1"/>
    <col min="12805" max="12805" width="18.28515625" style="316" customWidth="1"/>
    <col min="12806" max="12806" width="14.5703125" style="316" customWidth="1"/>
    <col min="12807" max="12807" width="11.28515625" style="316" customWidth="1"/>
    <col min="12808" max="12808" width="18.28515625" style="316" customWidth="1"/>
    <col min="12809" max="12809" width="14.5703125" style="316" customWidth="1"/>
    <col min="12810" max="12810" width="11.28515625" style="316" customWidth="1"/>
    <col min="12811" max="12811" width="18.28515625" style="316" customWidth="1"/>
    <col min="12812" max="12812" width="14.5703125" style="316" customWidth="1"/>
    <col min="12813" max="12813" width="11.28515625" style="316" customWidth="1"/>
    <col min="12814" max="12814" width="18.28515625" style="316" customWidth="1"/>
    <col min="12815" max="12815" width="14.5703125" style="316" customWidth="1"/>
    <col min="12816" max="12816" width="11.28515625" style="316" customWidth="1"/>
    <col min="12817" max="12817" width="18.28515625" style="316" customWidth="1"/>
    <col min="12818" max="12818" width="14.5703125" style="316" customWidth="1"/>
    <col min="12819" max="12819" width="11.42578125" style="316" customWidth="1"/>
    <col min="12820" max="13056" width="9.140625" style="316"/>
    <col min="13057" max="13057" width="67" style="316" bestFit="1" customWidth="1"/>
    <col min="13058" max="13058" width="18.28515625" style="316" customWidth="1"/>
    <col min="13059" max="13059" width="14.5703125" style="316" customWidth="1"/>
    <col min="13060" max="13060" width="11.42578125" style="316" customWidth="1"/>
    <col min="13061" max="13061" width="18.28515625" style="316" customWidth="1"/>
    <col min="13062" max="13062" width="14.5703125" style="316" customWidth="1"/>
    <col min="13063" max="13063" width="11.28515625" style="316" customWidth="1"/>
    <col min="13064" max="13064" width="18.28515625" style="316" customWidth="1"/>
    <col min="13065" max="13065" width="14.5703125" style="316" customWidth="1"/>
    <col min="13066" max="13066" width="11.28515625" style="316" customWidth="1"/>
    <col min="13067" max="13067" width="18.28515625" style="316" customWidth="1"/>
    <col min="13068" max="13068" width="14.5703125" style="316" customWidth="1"/>
    <col min="13069" max="13069" width="11.28515625" style="316" customWidth="1"/>
    <col min="13070" max="13070" width="18.28515625" style="316" customWidth="1"/>
    <col min="13071" max="13071" width="14.5703125" style="316" customWidth="1"/>
    <col min="13072" max="13072" width="11.28515625" style="316" customWidth="1"/>
    <col min="13073" max="13073" width="18.28515625" style="316" customWidth="1"/>
    <col min="13074" max="13074" width="14.5703125" style="316" customWidth="1"/>
    <col min="13075" max="13075" width="11.42578125" style="316" customWidth="1"/>
    <col min="13076" max="13312" width="9.140625" style="316"/>
    <col min="13313" max="13313" width="67" style="316" bestFit="1" customWidth="1"/>
    <col min="13314" max="13314" width="18.28515625" style="316" customWidth="1"/>
    <col min="13315" max="13315" width="14.5703125" style="316" customWidth="1"/>
    <col min="13316" max="13316" width="11.42578125" style="316" customWidth="1"/>
    <col min="13317" max="13317" width="18.28515625" style="316" customWidth="1"/>
    <col min="13318" max="13318" width="14.5703125" style="316" customWidth="1"/>
    <col min="13319" max="13319" width="11.28515625" style="316" customWidth="1"/>
    <col min="13320" max="13320" width="18.28515625" style="316" customWidth="1"/>
    <col min="13321" max="13321" width="14.5703125" style="316" customWidth="1"/>
    <col min="13322" max="13322" width="11.28515625" style="316" customWidth="1"/>
    <col min="13323" max="13323" width="18.28515625" style="316" customWidth="1"/>
    <col min="13324" max="13324" width="14.5703125" style="316" customWidth="1"/>
    <col min="13325" max="13325" width="11.28515625" style="316" customWidth="1"/>
    <col min="13326" max="13326" width="18.28515625" style="316" customWidth="1"/>
    <col min="13327" max="13327" width="14.5703125" style="316" customWidth="1"/>
    <col min="13328" max="13328" width="11.28515625" style="316" customWidth="1"/>
    <col min="13329" max="13329" width="18.28515625" style="316" customWidth="1"/>
    <col min="13330" max="13330" width="14.5703125" style="316" customWidth="1"/>
    <col min="13331" max="13331" width="11.42578125" style="316" customWidth="1"/>
    <col min="13332" max="13568" width="9.140625" style="316"/>
    <col min="13569" max="13569" width="67" style="316" bestFit="1" customWidth="1"/>
    <col min="13570" max="13570" width="18.28515625" style="316" customWidth="1"/>
    <col min="13571" max="13571" width="14.5703125" style="316" customWidth="1"/>
    <col min="13572" max="13572" width="11.42578125" style="316" customWidth="1"/>
    <col min="13573" max="13573" width="18.28515625" style="316" customWidth="1"/>
    <col min="13574" max="13574" width="14.5703125" style="316" customWidth="1"/>
    <col min="13575" max="13575" width="11.28515625" style="316" customWidth="1"/>
    <col min="13576" max="13576" width="18.28515625" style="316" customWidth="1"/>
    <col min="13577" max="13577" width="14.5703125" style="316" customWidth="1"/>
    <col min="13578" max="13578" width="11.28515625" style="316" customWidth="1"/>
    <col min="13579" max="13579" width="18.28515625" style="316" customWidth="1"/>
    <col min="13580" max="13580" width="14.5703125" style="316" customWidth="1"/>
    <col min="13581" max="13581" width="11.28515625" style="316" customWidth="1"/>
    <col min="13582" max="13582" width="18.28515625" style="316" customWidth="1"/>
    <col min="13583" max="13583" width="14.5703125" style="316" customWidth="1"/>
    <col min="13584" max="13584" width="11.28515625" style="316" customWidth="1"/>
    <col min="13585" max="13585" width="18.28515625" style="316" customWidth="1"/>
    <col min="13586" max="13586" width="14.5703125" style="316" customWidth="1"/>
    <col min="13587" max="13587" width="11.42578125" style="316" customWidth="1"/>
    <col min="13588" max="13824" width="9.140625" style="316"/>
    <col min="13825" max="13825" width="67" style="316" bestFit="1" customWidth="1"/>
    <col min="13826" max="13826" width="18.28515625" style="316" customWidth="1"/>
    <col min="13827" max="13827" width="14.5703125" style="316" customWidth="1"/>
    <col min="13828" max="13828" width="11.42578125" style="316" customWidth="1"/>
    <col min="13829" max="13829" width="18.28515625" style="316" customWidth="1"/>
    <col min="13830" max="13830" width="14.5703125" style="316" customWidth="1"/>
    <col min="13831" max="13831" width="11.28515625" style="316" customWidth="1"/>
    <col min="13832" max="13832" width="18.28515625" style="316" customWidth="1"/>
    <col min="13833" max="13833" width="14.5703125" style="316" customWidth="1"/>
    <col min="13834" max="13834" width="11.28515625" style="316" customWidth="1"/>
    <col min="13835" max="13835" width="18.28515625" style="316" customWidth="1"/>
    <col min="13836" max="13836" width="14.5703125" style="316" customWidth="1"/>
    <col min="13837" max="13837" width="11.28515625" style="316" customWidth="1"/>
    <col min="13838" max="13838" width="18.28515625" style="316" customWidth="1"/>
    <col min="13839" max="13839" width="14.5703125" style="316" customWidth="1"/>
    <col min="13840" max="13840" width="11.28515625" style="316" customWidth="1"/>
    <col min="13841" max="13841" width="18.28515625" style="316" customWidth="1"/>
    <col min="13842" max="13842" width="14.5703125" style="316" customWidth="1"/>
    <col min="13843" max="13843" width="11.42578125" style="316" customWidth="1"/>
    <col min="13844" max="14080" width="9.140625" style="316"/>
    <col min="14081" max="14081" width="67" style="316" bestFit="1" customWidth="1"/>
    <col min="14082" max="14082" width="18.28515625" style="316" customWidth="1"/>
    <col min="14083" max="14083" width="14.5703125" style="316" customWidth="1"/>
    <col min="14084" max="14084" width="11.42578125" style="316" customWidth="1"/>
    <col min="14085" max="14085" width="18.28515625" style="316" customWidth="1"/>
    <col min="14086" max="14086" width="14.5703125" style="316" customWidth="1"/>
    <col min="14087" max="14087" width="11.28515625" style="316" customWidth="1"/>
    <col min="14088" max="14088" width="18.28515625" style="316" customWidth="1"/>
    <col min="14089" max="14089" width="14.5703125" style="316" customWidth="1"/>
    <col min="14090" max="14090" width="11.28515625" style="316" customWidth="1"/>
    <col min="14091" max="14091" width="18.28515625" style="316" customWidth="1"/>
    <col min="14092" max="14092" width="14.5703125" style="316" customWidth="1"/>
    <col min="14093" max="14093" width="11.28515625" style="316" customWidth="1"/>
    <col min="14094" max="14094" width="18.28515625" style="316" customWidth="1"/>
    <col min="14095" max="14095" width="14.5703125" style="316" customWidth="1"/>
    <col min="14096" max="14096" width="11.28515625" style="316" customWidth="1"/>
    <col min="14097" max="14097" width="18.28515625" style="316" customWidth="1"/>
    <col min="14098" max="14098" width="14.5703125" style="316" customWidth="1"/>
    <col min="14099" max="14099" width="11.42578125" style="316" customWidth="1"/>
    <col min="14100" max="14336" width="9.140625" style="316"/>
    <col min="14337" max="14337" width="67" style="316" bestFit="1" customWidth="1"/>
    <col min="14338" max="14338" width="18.28515625" style="316" customWidth="1"/>
    <col min="14339" max="14339" width="14.5703125" style="316" customWidth="1"/>
    <col min="14340" max="14340" width="11.42578125" style="316" customWidth="1"/>
    <col min="14341" max="14341" width="18.28515625" style="316" customWidth="1"/>
    <col min="14342" max="14342" width="14.5703125" style="316" customWidth="1"/>
    <col min="14343" max="14343" width="11.28515625" style="316" customWidth="1"/>
    <col min="14344" max="14344" width="18.28515625" style="316" customWidth="1"/>
    <col min="14345" max="14345" width="14.5703125" style="316" customWidth="1"/>
    <col min="14346" max="14346" width="11.28515625" style="316" customWidth="1"/>
    <col min="14347" max="14347" width="18.28515625" style="316" customWidth="1"/>
    <col min="14348" max="14348" width="14.5703125" style="316" customWidth="1"/>
    <col min="14349" max="14349" width="11.28515625" style="316" customWidth="1"/>
    <col min="14350" max="14350" width="18.28515625" style="316" customWidth="1"/>
    <col min="14351" max="14351" width="14.5703125" style="316" customWidth="1"/>
    <col min="14352" max="14352" width="11.28515625" style="316" customWidth="1"/>
    <col min="14353" max="14353" width="18.28515625" style="316" customWidth="1"/>
    <col min="14354" max="14354" width="14.5703125" style="316" customWidth="1"/>
    <col min="14355" max="14355" width="11.42578125" style="316" customWidth="1"/>
    <col min="14356" max="14592" width="9.140625" style="316"/>
    <col min="14593" max="14593" width="67" style="316" bestFit="1" customWidth="1"/>
    <col min="14594" max="14594" width="18.28515625" style="316" customWidth="1"/>
    <col min="14595" max="14595" width="14.5703125" style="316" customWidth="1"/>
    <col min="14596" max="14596" width="11.42578125" style="316" customWidth="1"/>
    <col min="14597" max="14597" width="18.28515625" style="316" customWidth="1"/>
    <col min="14598" max="14598" width="14.5703125" style="316" customWidth="1"/>
    <col min="14599" max="14599" width="11.28515625" style="316" customWidth="1"/>
    <col min="14600" max="14600" width="18.28515625" style="316" customWidth="1"/>
    <col min="14601" max="14601" width="14.5703125" style="316" customWidth="1"/>
    <col min="14602" max="14602" width="11.28515625" style="316" customWidth="1"/>
    <col min="14603" max="14603" width="18.28515625" style="316" customWidth="1"/>
    <col min="14604" max="14604" width="14.5703125" style="316" customWidth="1"/>
    <col min="14605" max="14605" width="11.28515625" style="316" customWidth="1"/>
    <col min="14606" max="14606" width="18.28515625" style="316" customWidth="1"/>
    <col min="14607" max="14607" width="14.5703125" style="316" customWidth="1"/>
    <col min="14608" max="14608" width="11.28515625" style="316" customWidth="1"/>
    <col min="14609" max="14609" width="18.28515625" style="316" customWidth="1"/>
    <col min="14610" max="14610" width="14.5703125" style="316" customWidth="1"/>
    <col min="14611" max="14611" width="11.42578125" style="316" customWidth="1"/>
    <col min="14612" max="14848" width="9.140625" style="316"/>
    <col min="14849" max="14849" width="67" style="316" bestFit="1" customWidth="1"/>
    <col min="14850" max="14850" width="18.28515625" style="316" customWidth="1"/>
    <col min="14851" max="14851" width="14.5703125" style="316" customWidth="1"/>
    <col min="14852" max="14852" width="11.42578125" style="316" customWidth="1"/>
    <col min="14853" max="14853" width="18.28515625" style="316" customWidth="1"/>
    <col min="14854" max="14854" width="14.5703125" style="316" customWidth="1"/>
    <col min="14855" max="14855" width="11.28515625" style="316" customWidth="1"/>
    <col min="14856" max="14856" width="18.28515625" style="316" customWidth="1"/>
    <col min="14857" max="14857" width="14.5703125" style="316" customWidth="1"/>
    <col min="14858" max="14858" width="11.28515625" style="316" customWidth="1"/>
    <col min="14859" max="14859" width="18.28515625" style="316" customWidth="1"/>
    <col min="14860" max="14860" width="14.5703125" style="316" customWidth="1"/>
    <col min="14861" max="14861" width="11.28515625" style="316" customWidth="1"/>
    <col min="14862" max="14862" width="18.28515625" style="316" customWidth="1"/>
    <col min="14863" max="14863" width="14.5703125" style="316" customWidth="1"/>
    <col min="14864" max="14864" width="11.28515625" style="316" customWidth="1"/>
    <col min="14865" max="14865" width="18.28515625" style="316" customWidth="1"/>
    <col min="14866" max="14866" width="14.5703125" style="316" customWidth="1"/>
    <col min="14867" max="14867" width="11.42578125" style="316" customWidth="1"/>
    <col min="14868" max="15104" width="9.140625" style="316"/>
    <col min="15105" max="15105" width="67" style="316" bestFit="1" customWidth="1"/>
    <col min="15106" max="15106" width="18.28515625" style="316" customWidth="1"/>
    <col min="15107" max="15107" width="14.5703125" style="316" customWidth="1"/>
    <col min="15108" max="15108" width="11.42578125" style="316" customWidth="1"/>
    <col min="15109" max="15109" width="18.28515625" style="316" customWidth="1"/>
    <col min="15110" max="15110" width="14.5703125" style="316" customWidth="1"/>
    <col min="15111" max="15111" width="11.28515625" style="316" customWidth="1"/>
    <col min="15112" max="15112" width="18.28515625" style="316" customWidth="1"/>
    <col min="15113" max="15113" width="14.5703125" style="316" customWidth="1"/>
    <col min="15114" max="15114" width="11.28515625" style="316" customWidth="1"/>
    <col min="15115" max="15115" width="18.28515625" style="316" customWidth="1"/>
    <col min="15116" max="15116" width="14.5703125" style="316" customWidth="1"/>
    <col min="15117" max="15117" width="11.28515625" style="316" customWidth="1"/>
    <col min="15118" max="15118" width="18.28515625" style="316" customWidth="1"/>
    <col min="15119" max="15119" width="14.5703125" style="316" customWidth="1"/>
    <col min="15120" max="15120" width="11.28515625" style="316" customWidth="1"/>
    <col min="15121" max="15121" width="18.28515625" style="316" customWidth="1"/>
    <col min="15122" max="15122" width="14.5703125" style="316" customWidth="1"/>
    <col min="15123" max="15123" width="11.42578125" style="316" customWidth="1"/>
    <col min="15124" max="15360" width="9.140625" style="316"/>
    <col min="15361" max="15361" width="67" style="316" bestFit="1" customWidth="1"/>
    <col min="15362" max="15362" width="18.28515625" style="316" customWidth="1"/>
    <col min="15363" max="15363" width="14.5703125" style="316" customWidth="1"/>
    <col min="15364" max="15364" width="11.42578125" style="316" customWidth="1"/>
    <col min="15365" max="15365" width="18.28515625" style="316" customWidth="1"/>
    <col min="15366" max="15366" width="14.5703125" style="316" customWidth="1"/>
    <col min="15367" max="15367" width="11.28515625" style="316" customWidth="1"/>
    <col min="15368" max="15368" width="18.28515625" style="316" customWidth="1"/>
    <col min="15369" max="15369" width="14.5703125" style="316" customWidth="1"/>
    <col min="15370" max="15370" width="11.28515625" style="316" customWidth="1"/>
    <col min="15371" max="15371" width="18.28515625" style="316" customWidth="1"/>
    <col min="15372" max="15372" width="14.5703125" style="316" customWidth="1"/>
    <col min="15373" max="15373" width="11.28515625" style="316" customWidth="1"/>
    <col min="15374" max="15374" width="18.28515625" style="316" customWidth="1"/>
    <col min="15375" max="15375" width="14.5703125" style="316" customWidth="1"/>
    <col min="15376" max="15376" width="11.28515625" style="316" customWidth="1"/>
    <col min="15377" max="15377" width="18.28515625" style="316" customWidth="1"/>
    <col min="15378" max="15378" width="14.5703125" style="316" customWidth="1"/>
    <col min="15379" max="15379" width="11.42578125" style="316" customWidth="1"/>
    <col min="15380" max="15616" width="9.140625" style="316"/>
    <col min="15617" max="15617" width="67" style="316" bestFit="1" customWidth="1"/>
    <col min="15618" max="15618" width="18.28515625" style="316" customWidth="1"/>
    <col min="15619" max="15619" width="14.5703125" style="316" customWidth="1"/>
    <col min="15620" max="15620" width="11.42578125" style="316" customWidth="1"/>
    <col min="15621" max="15621" width="18.28515625" style="316" customWidth="1"/>
    <col min="15622" max="15622" width="14.5703125" style="316" customWidth="1"/>
    <col min="15623" max="15623" width="11.28515625" style="316" customWidth="1"/>
    <col min="15624" max="15624" width="18.28515625" style="316" customWidth="1"/>
    <col min="15625" max="15625" width="14.5703125" style="316" customWidth="1"/>
    <col min="15626" max="15626" width="11.28515625" style="316" customWidth="1"/>
    <col min="15627" max="15627" width="18.28515625" style="316" customWidth="1"/>
    <col min="15628" max="15628" width="14.5703125" style="316" customWidth="1"/>
    <col min="15629" max="15629" width="11.28515625" style="316" customWidth="1"/>
    <col min="15630" max="15630" width="18.28515625" style="316" customWidth="1"/>
    <col min="15631" max="15631" width="14.5703125" style="316" customWidth="1"/>
    <col min="15632" max="15632" width="11.28515625" style="316" customWidth="1"/>
    <col min="15633" max="15633" width="18.28515625" style="316" customWidth="1"/>
    <col min="15634" max="15634" width="14.5703125" style="316" customWidth="1"/>
    <col min="15635" max="15635" width="11.42578125" style="316" customWidth="1"/>
    <col min="15636" max="15872" width="9.140625" style="316"/>
    <col min="15873" max="15873" width="67" style="316" bestFit="1" customWidth="1"/>
    <col min="15874" max="15874" width="18.28515625" style="316" customWidth="1"/>
    <col min="15875" max="15875" width="14.5703125" style="316" customWidth="1"/>
    <col min="15876" max="15876" width="11.42578125" style="316" customWidth="1"/>
    <col min="15877" max="15877" width="18.28515625" style="316" customWidth="1"/>
    <col min="15878" max="15878" width="14.5703125" style="316" customWidth="1"/>
    <col min="15879" max="15879" width="11.28515625" style="316" customWidth="1"/>
    <col min="15880" max="15880" width="18.28515625" style="316" customWidth="1"/>
    <col min="15881" max="15881" width="14.5703125" style="316" customWidth="1"/>
    <col min="15882" max="15882" width="11.28515625" style="316" customWidth="1"/>
    <col min="15883" max="15883" width="18.28515625" style="316" customWidth="1"/>
    <col min="15884" max="15884" width="14.5703125" style="316" customWidth="1"/>
    <col min="15885" max="15885" width="11.28515625" style="316" customWidth="1"/>
    <col min="15886" max="15886" width="18.28515625" style="316" customWidth="1"/>
    <col min="15887" max="15887" width="14.5703125" style="316" customWidth="1"/>
    <col min="15888" max="15888" width="11.28515625" style="316" customWidth="1"/>
    <col min="15889" max="15889" width="18.28515625" style="316" customWidth="1"/>
    <col min="15890" max="15890" width="14.5703125" style="316" customWidth="1"/>
    <col min="15891" max="15891" width="11.42578125" style="316" customWidth="1"/>
    <col min="15892" max="16128" width="9.140625" style="316"/>
    <col min="16129" max="16129" width="67" style="316" bestFit="1" customWidth="1"/>
    <col min="16130" max="16130" width="18.28515625" style="316" customWidth="1"/>
    <col min="16131" max="16131" width="14.5703125" style="316" customWidth="1"/>
    <col min="16132" max="16132" width="11.42578125" style="316" customWidth="1"/>
    <col min="16133" max="16133" width="18.28515625" style="316" customWidth="1"/>
    <col min="16134" max="16134" width="14.5703125" style="316" customWidth="1"/>
    <col min="16135" max="16135" width="11.28515625" style="316" customWidth="1"/>
    <col min="16136" max="16136" width="18.28515625" style="316" customWidth="1"/>
    <col min="16137" max="16137" width="14.5703125" style="316" customWidth="1"/>
    <col min="16138" max="16138" width="11.28515625" style="316" customWidth="1"/>
    <col min="16139" max="16139" width="18.28515625" style="316" customWidth="1"/>
    <col min="16140" max="16140" width="14.5703125" style="316" customWidth="1"/>
    <col min="16141" max="16141" width="11.28515625" style="316" customWidth="1"/>
    <col min="16142" max="16142" width="18.28515625" style="316" customWidth="1"/>
    <col min="16143" max="16143" width="14.5703125" style="316" customWidth="1"/>
    <col min="16144" max="16144" width="11.28515625" style="316" customWidth="1"/>
    <col min="16145" max="16145" width="18.28515625" style="316" customWidth="1"/>
    <col min="16146" max="16146" width="14.5703125" style="316" customWidth="1"/>
    <col min="16147" max="16147" width="11.42578125" style="316" customWidth="1"/>
    <col min="16148" max="16384" width="9.140625" style="316"/>
  </cols>
  <sheetData>
    <row r="1" spans="1:19">
      <c r="A1" s="5979" t="s">
        <v>392</v>
      </c>
      <c r="B1" s="5979"/>
      <c r="C1" s="5979"/>
      <c r="D1" s="5979"/>
      <c r="E1" s="5979"/>
      <c r="F1" s="5979"/>
      <c r="G1" s="5979"/>
      <c r="H1" s="5979"/>
      <c r="I1" s="5979"/>
      <c r="J1" s="5979"/>
      <c r="K1" s="5979"/>
      <c r="L1" s="5979"/>
      <c r="M1" s="5979"/>
      <c r="N1" s="5979"/>
      <c r="O1" s="5979"/>
      <c r="P1" s="5979"/>
      <c r="Q1" s="5979"/>
      <c r="R1" s="5979"/>
      <c r="S1" s="5979"/>
    </row>
    <row r="2" spans="1:19" ht="20.25" customHeight="1">
      <c r="A2" s="5979"/>
      <c r="B2" s="5979"/>
      <c r="C2" s="5979"/>
      <c r="D2" s="5979"/>
      <c r="E2" s="5979"/>
      <c r="F2" s="5979"/>
      <c r="G2" s="5979"/>
      <c r="H2" s="5979"/>
      <c r="I2" s="5979"/>
      <c r="J2" s="5979"/>
      <c r="K2" s="5979"/>
      <c r="L2" s="5979"/>
      <c r="M2" s="5979"/>
      <c r="N2" s="5979"/>
      <c r="O2" s="5979"/>
      <c r="P2" s="5979"/>
      <c r="Q2" s="5979"/>
      <c r="R2" s="5979"/>
      <c r="S2" s="5979"/>
    </row>
    <row r="3" spans="1:19" ht="20.25" customHeight="1">
      <c r="A3" s="5979"/>
      <c r="B3" s="5979"/>
      <c r="C3" s="5979"/>
      <c r="D3" s="5979"/>
      <c r="E3" s="5979"/>
      <c r="F3" s="5979"/>
      <c r="G3" s="5979"/>
      <c r="H3" s="5979"/>
      <c r="I3" s="5979"/>
      <c r="J3" s="5979"/>
      <c r="K3" s="5979"/>
      <c r="L3" s="5979"/>
      <c r="M3" s="5979"/>
      <c r="N3" s="5979"/>
      <c r="O3" s="5979"/>
      <c r="P3" s="5979"/>
      <c r="Q3" s="5979"/>
      <c r="R3" s="5979"/>
      <c r="S3" s="5979"/>
    </row>
    <row r="4" spans="1:19">
      <c r="A4" s="5979"/>
      <c r="B4" s="5979"/>
      <c r="C4" s="5979"/>
      <c r="D4" s="5979"/>
      <c r="E4" s="5979"/>
      <c r="F4" s="5979"/>
      <c r="G4" s="5979"/>
      <c r="H4" s="5979"/>
      <c r="I4" s="5979"/>
      <c r="J4" s="5979"/>
      <c r="K4" s="5979"/>
      <c r="L4" s="5979"/>
      <c r="M4" s="5979"/>
      <c r="N4" s="5979"/>
      <c r="O4" s="5979"/>
      <c r="P4" s="5979"/>
      <c r="Q4" s="5979"/>
      <c r="R4" s="5979"/>
      <c r="S4" s="5979"/>
    </row>
    <row r="5" spans="1:19" ht="25.5" customHeight="1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</row>
    <row r="6" spans="1:19" ht="42" customHeight="1">
      <c r="A6" s="1862" t="s">
        <v>182</v>
      </c>
      <c r="B6" s="5980" t="s">
        <v>36</v>
      </c>
      <c r="C6" s="5981"/>
      <c r="D6" s="5982"/>
      <c r="E6" s="5980" t="s">
        <v>37</v>
      </c>
      <c r="F6" s="5981"/>
      <c r="G6" s="5982"/>
      <c r="H6" s="5980" t="s">
        <v>45</v>
      </c>
      <c r="I6" s="5981"/>
      <c r="J6" s="5982"/>
      <c r="K6" s="5980" t="s">
        <v>183</v>
      </c>
      <c r="L6" s="5981"/>
      <c r="M6" s="5982"/>
      <c r="N6" s="5980" t="s">
        <v>188</v>
      </c>
      <c r="O6" s="5981"/>
      <c r="P6" s="5982"/>
      <c r="Q6" s="5976" t="s">
        <v>189</v>
      </c>
      <c r="R6" s="5977"/>
      <c r="S6" s="5978"/>
    </row>
    <row r="7" spans="1:19" ht="59.25" customHeight="1">
      <c r="A7" s="1863"/>
      <c r="B7" s="1751" t="s">
        <v>7</v>
      </c>
      <c r="C7" s="1752" t="s">
        <v>8</v>
      </c>
      <c r="D7" s="1753" t="s">
        <v>9</v>
      </c>
      <c r="E7" s="1751" t="s">
        <v>7</v>
      </c>
      <c r="F7" s="1752" t="s">
        <v>8</v>
      </c>
      <c r="G7" s="1753" t="s">
        <v>9</v>
      </c>
      <c r="H7" s="1754" t="s">
        <v>7</v>
      </c>
      <c r="I7" s="1755" t="s">
        <v>8</v>
      </c>
      <c r="J7" s="1756" t="s">
        <v>9</v>
      </c>
      <c r="K7" s="1754" t="s">
        <v>7</v>
      </c>
      <c r="L7" s="1755" t="s">
        <v>8</v>
      </c>
      <c r="M7" s="1756" t="s">
        <v>9</v>
      </c>
      <c r="N7" s="1754" t="s">
        <v>7</v>
      </c>
      <c r="O7" s="1755" t="s">
        <v>8</v>
      </c>
      <c r="P7" s="1756" t="s">
        <v>9</v>
      </c>
      <c r="Q7" s="1864" t="s">
        <v>7</v>
      </c>
      <c r="R7" s="1752" t="s">
        <v>8</v>
      </c>
      <c r="S7" s="1753" t="s">
        <v>9</v>
      </c>
    </row>
    <row r="8" spans="1:19" ht="25.5" customHeight="1">
      <c r="A8" s="1757" t="s">
        <v>10</v>
      </c>
      <c r="B8" s="1758"/>
      <c r="C8" s="1759"/>
      <c r="D8" s="1760"/>
      <c r="E8" s="1758"/>
      <c r="F8" s="1759"/>
      <c r="G8" s="1760"/>
      <c r="H8" s="1758"/>
      <c r="I8" s="1759"/>
      <c r="J8" s="1760"/>
      <c r="K8" s="1758"/>
      <c r="L8" s="1759"/>
      <c r="M8" s="1760"/>
      <c r="N8" s="1758"/>
      <c r="O8" s="1759"/>
      <c r="P8" s="1760"/>
      <c r="Q8" s="1762"/>
      <c r="R8" s="1763"/>
      <c r="S8" s="1764"/>
    </row>
    <row r="9" spans="1:19" ht="27" customHeight="1">
      <c r="A9" s="1765" t="s">
        <v>184</v>
      </c>
      <c r="B9" s="1766">
        <v>25</v>
      </c>
      <c r="C9" s="1767">
        <v>0</v>
      </c>
      <c r="D9" s="1768">
        <v>25</v>
      </c>
      <c r="E9" s="1766">
        <v>20</v>
      </c>
      <c r="F9" s="1767">
        <v>1</v>
      </c>
      <c r="G9" s="1768">
        <v>21</v>
      </c>
      <c r="H9" s="1766">
        <v>8</v>
      </c>
      <c r="I9" s="1767">
        <v>8</v>
      </c>
      <c r="J9" s="1768">
        <v>16</v>
      </c>
      <c r="K9" s="1766">
        <v>13</v>
      </c>
      <c r="L9" s="1767">
        <v>6</v>
      </c>
      <c r="M9" s="1865">
        <v>19</v>
      </c>
      <c r="N9" s="1866">
        <v>13</v>
      </c>
      <c r="O9" s="1867">
        <v>5</v>
      </c>
      <c r="P9" s="1865">
        <v>18</v>
      </c>
      <c r="Q9" s="1770">
        <f t="shared" ref="Q9:R13" si="0">SUM(B9+E9+H9+K9+N9)</f>
        <v>79</v>
      </c>
      <c r="R9" s="1771">
        <f t="shared" si="0"/>
        <v>20</v>
      </c>
      <c r="S9" s="1772">
        <f>SUM(Q9:R9)</f>
        <v>99</v>
      </c>
    </row>
    <row r="10" spans="1:19" ht="27" customHeight="1">
      <c r="A10" s="1773" t="s">
        <v>185</v>
      </c>
      <c r="B10" s="1766">
        <v>0</v>
      </c>
      <c r="C10" s="1767">
        <v>0</v>
      </c>
      <c r="D10" s="1768">
        <v>0</v>
      </c>
      <c r="E10" s="1766">
        <v>0</v>
      </c>
      <c r="F10" s="1767">
        <v>0</v>
      </c>
      <c r="G10" s="1768">
        <v>0</v>
      </c>
      <c r="H10" s="1766">
        <v>8</v>
      </c>
      <c r="I10" s="1767">
        <v>5</v>
      </c>
      <c r="J10" s="1768">
        <v>13</v>
      </c>
      <c r="K10" s="1766">
        <v>0</v>
      </c>
      <c r="L10" s="1767">
        <v>0</v>
      </c>
      <c r="M10" s="1865">
        <v>0</v>
      </c>
      <c r="N10" s="1866">
        <v>0</v>
      </c>
      <c r="O10" s="1867">
        <v>6</v>
      </c>
      <c r="P10" s="1865">
        <v>6</v>
      </c>
      <c r="Q10" s="1770">
        <f t="shared" si="0"/>
        <v>8</v>
      </c>
      <c r="R10" s="1771">
        <f t="shared" si="0"/>
        <v>11</v>
      </c>
      <c r="S10" s="1772">
        <f>SUM(Q10:R10)</f>
        <v>19</v>
      </c>
    </row>
    <row r="11" spans="1:19" ht="27" customHeight="1">
      <c r="A11" s="1765" t="s">
        <v>186</v>
      </c>
      <c r="B11" s="1766">
        <v>0</v>
      </c>
      <c r="C11" s="1767">
        <v>0</v>
      </c>
      <c r="D11" s="1768">
        <v>0</v>
      </c>
      <c r="E11" s="1766">
        <v>0</v>
      </c>
      <c r="F11" s="1767">
        <v>0</v>
      </c>
      <c r="G11" s="1768">
        <v>0</v>
      </c>
      <c r="H11" s="1766">
        <v>7</v>
      </c>
      <c r="I11" s="1767">
        <v>0</v>
      </c>
      <c r="J11" s="1768">
        <v>7</v>
      </c>
      <c r="K11" s="1766">
        <v>13</v>
      </c>
      <c r="L11" s="1767">
        <v>3</v>
      </c>
      <c r="M11" s="1865">
        <v>16</v>
      </c>
      <c r="N11" s="1866">
        <v>6</v>
      </c>
      <c r="O11" s="1867">
        <v>0</v>
      </c>
      <c r="P11" s="1865">
        <v>6</v>
      </c>
      <c r="Q11" s="1770">
        <f t="shared" si="0"/>
        <v>26</v>
      </c>
      <c r="R11" s="1771">
        <f t="shared" si="0"/>
        <v>3</v>
      </c>
      <c r="S11" s="1772">
        <f>SUM(Q11:R11)</f>
        <v>29</v>
      </c>
    </row>
    <row r="12" spans="1:19" ht="26.25" customHeight="1">
      <c r="A12" s="1774" t="s">
        <v>187</v>
      </c>
      <c r="B12" s="1776">
        <v>0</v>
      </c>
      <c r="C12" s="1777">
        <v>0</v>
      </c>
      <c r="D12" s="1868">
        <v>0</v>
      </c>
      <c r="E12" s="1776">
        <v>0</v>
      </c>
      <c r="F12" s="1777">
        <v>0</v>
      </c>
      <c r="G12" s="1868">
        <v>0</v>
      </c>
      <c r="H12" s="1776">
        <v>0</v>
      </c>
      <c r="I12" s="1777">
        <v>0</v>
      </c>
      <c r="J12" s="1868">
        <v>0</v>
      </c>
      <c r="K12" s="1776">
        <v>0</v>
      </c>
      <c r="L12" s="1777">
        <v>0</v>
      </c>
      <c r="M12" s="1869">
        <v>0</v>
      </c>
      <c r="N12" s="1870">
        <v>0</v>
      </c>
      <c r="O12" s="1871">
        <v>0</v>
      </c>
      <c r="P12" s="1872">
        <v>0</v>
      </c>
      <c r="Q12" s="1780">
        <f t="shared" si="0"/>
        <v>0</v>
      </c>
      <c r="R12" s="1781">
        <f t="shared" si="0"/>
        <v>0</v>
      </c>
      <c r="S12" s="1782">
        <f>SUM(Q12:R12)</f>
        <v>0</v>
      </c>
    </row>
    <row r="13" spans="1:19" ht="26.25" customHeight="1">
      <c r="A13" s="1783" t="s">
        <v>27</v>
      </c>
      <c r="B13" s="1873">
        <f t="shared" ref="B13:P13" si="1">SUM(B9:B12)</f>
        <v>25</v>
      </c>
      <c r="C13" s="1873">
        <f t="shared" si="1"/>
        <v>0</v>
      </c>
      <c r="D13" s="1873">
        <f t="shared" si="1"/>
        <v>25</v>
      </c>
      <c r="E13" s="1873">
        <f t="shared" si="1"/>
        <v>20</v>
      </c>
      <c r="F13" s="1873">
        <f t="shared" si="1"/>
        <v>1</v>
      </c>
      <c r="G13" s="1873">
        <f t="shared" si="1"/>
        <v>21</v>
      </c>
      <c r="H13" s="1873">
        <f t="shared" si="1"/>
        <v>23</v>
      </c>
      <c r="I13" s="1873">
        <f t="shared" si="1"/>
        <v>13</v>
      </c>
      <c r="J13" s="1873">
        <f t="shared" si="1"/>
        <v>36</v>
      </c>
      <c r="K13" s="1873">
        <f t="shared" si="1"/>
        <v>26</v>
      </c>
      <c r="L13" s="1873">
        <f t="shared" si="1"/>
        <v>9</v>
      </c>
      <c r="M13" s="1873">
        <f t="shared" si="1"/>
        <v>35</v>
      </c>
      <c r="N13" s="1873">
        <f t="shared" si="1"/>
        <v>19</v>
      </c>
      <c r="O13" s="1873">
        <f t="shared" si="1"/>
        <v>11</v>
      </c>
      <c r="P13" s="1873">
        <f t="shared" si="1"/>
        <v>30</v>
      </c>
      <c r="Q13" s="1874">
        <f t="shared" si="0"/>
        <v>113</v>
      </c>
      <c r="R13" s="1874">
        <f t="shared" si="0"/>
        <v>34</v>
      </c>
      <c r="S13" s="1874">
        <f>SUM(Q13:R13)</f>
        <v>147</v>
      </c>
    </row>
    <row r="14" spans="1:19" ht="19.5">
      <c r="A14" s="1792" t="s">
        <v>15</v>
      </c>
      <c r="B14" s="1793"/>
      <c r="C14" s="1794"/>
      <c r="D14" s="1795"/>
      <c r="E14" s="1793"/>
      <c r="F14" s="1794"/>
      <c r="G14" s="1795"/>
      <c r="H14" s="1793"/>
      <c r="I14" s="1794"/>
      <c r="J14" s="1795"/>
      <c r="K14" s="1793"/>
      <c r="L14" s="1794"/>
      <c r="M14" s="1795"/>
      <c r="N14" s="1793"/>
      <c r="O14" s="1794"/>
      <c r="P14" s="1795"/>
      <c r="Q14" s="1875"/>
      <c r="R14" s="1876"/>
      <c r="S14" s="1877"/>
    </row>
    <row r="15" spans="1:19" ht="25.5" customHeight="1">
      <c r="A15" s="1797" t="s">
        <v>16</v>
      </c>
      <c r="B15" s="1766"/>
      <c r="C15" s="1767"/>
      <c r="D15" s="1768"/>
      <c r="E15" s="1766"/>
      <c r="F15" s="1767"/>
      <c r="G15" s="1768"/>
      <c r="H15" s="1766"/>
      <c r="I15" s="1767"/>
      <c r="J15" s="1768"/>
      <c r="K15" s="1766"/>
      <c r="L15" s="1767"/>
      <c r="M15" s="1768"/>
      <c r="N15" s="1766"/>
      <c r="O15" s="1767"/>
      <c r="P15" s="1768"/>
      <c r="Q15" s="1800"/>
      <c r="R15" s="1801"/>
      <c r="S15" s="1802"/>
    </row>
    <row r="16" spans="1:19" ht="27" customHeight="1">
      <c r="A16" s="1765" t="s">
        <v>184</v>
      </c>
      <c r="B16" s="1766">
        <v>25</v>
      </c>
      <c r="C16" s="1767">
        <v>0</v>
      </c>
      <c r="D16" s="1768">
        <v>25</v>
      </c>
      <c r="E16" s="1766">
        <v>20</v>
      </c>
      <c r="F16" s="1767">
        <v>1</v>
      </c>
      <c r="G16" s="1768">
        <v>21</v>
      </c>
      <c r="H16" s="1766">
        <v>7</v>
      </c>
      <c r="I16" s="1767">
        <v>7</v>
      </c>
      <c r="J16" s="1768">
        <v>14</v>
      </c>
      <c r="K16" s="1766">
        <v>13</v>
      </c>
      <c r="L16" s="1767">
        <v>6</v>
      </c>
      <c r="M16" s="1768">
        <v>19</v>
      </c>
      <c r="N16" s="1766">
        <v>13</v>
      </c>
      <c r="O16" s="1767">
        <v>5</v>
      </c>
      <c r="P16" s="1768">
        <v>18</v>
      </c>
      <c r="Q16" s="1770">
        <f t="shared" ref="Q16:R20" si="2">SUM(B16+E16+H16+K16+N16)</f>
        <v>78</v>
      </c>
      <c r="R16" s="1771">
        <f t="shared" si="2"/>
        <v>19</v>
      </c>
      <c r="S16" s="1772">
        <f>SUM(Q16:R16)</f>
        <v>97</v>
      </c>
    </row>
    <row r="17" spans="1:19" ht="24.75" customHeight="1">
      <c r="A17" s="1773" t="s">
        <v>185</v>
      </c>
      <c r="B17" s="1878">
        <v>0</v>
      </c>
      <c r="C17" s="1879">
        <v>0</v>
      </c>
      <c r="D17" s="1795">
        <v>0</v>
      </c>
      <c r="E17" s="1878">
        <v>0</v>
      </c>
      <c r="F17" s="1879">
        <v>0</v>
      </c>
      <c r="G17" s="1795">
        <v>0</v>
      </c>
      <c r="H17" s="1878">
        <v>8</v>
      </c>
      <c r="I17" s="1879">
        <v>4</v>
      </c>
      <c r="J17" s="1795">
        <v>12</v>
      </c>
      <c r="K17" s="1766">
        <v>0</v>
      </c>
      <c r="L17" s="1767">
        <v>0</v>
      </c>
      <c r="M17" s="1768">
        <v>0</v>
      </c>
      <c r="N17" s="1766">
        <v>0</v>
      </c>
      <c r="O17" s="1767">
        <v>6</v>
      </c>
      <c r="P17" s="1768">
        <v>6</v>
      </c>
      <c r="Q17" s="1770">
        <f t="shared" si="2"/>
        <v>8</v>
      </c>
      <c r="R17" s="1771">
        <f t="shared" si="2"/>
        <v>10</v>
      </c>
      <c r="S17" s="1772">
        <f>SUM(Q17:R17)</f>
        <v>18</v>
      </c>
    </row>
    <row r="18" spans="1:19" ht="24.75" customHeight="1">
      <c r="A18" s="1765" t="s">
        <v>186</v>
      </c>
      <c r="B18" s="1766">
        <v>0</v>
      </c>
      <c r="C18" s="1767">
        <v>0</v>
      </c>
      <c r="D18" s="1768">
        <v>0</v>
      </c>
      <c r="E18" s="1766">
        <v>0</v>
      </c>
      <c r="F18" s="1767">
        <v>0</v>
      </c>
      <c r="G18" s="1768">
        <v>0</v>
      </c>
      <c r="H18" s="1766">
        <v>7</v>
      </c>
      <c r="I18" s="1767">
        <v>0</v>
      </c>
      <c r="J18" s="1768">
        <v>7</v>
      </c>
      <c r="K18" s="1766">
        <v>13</v>
      </c>
      <c r="L18" s="1767">
        <v>3</v>
      </c>
      <c r="M18" s="1768">
        <v>16</v>
      </c>
      <c r="N18" s="1766">
        <v>6</v>
      </c>
      <c r="O18" s="1767">
        <v>0</v>
      </c>
      <c r="P18" s="1768">
        <v>6</v>
      </c>
      <c r="Q18" s="1770">
        <f t="shared" si="2"/>
        <v>26</v>
      </c>
      <c r="R18" s="1771">
        <f t="shared" si="2"/>
        <v>3</v>
      </c>
      <c r="S18" s="1772">
        <f>SUM(Q18:R18)</f>
        <v>29</v>
      </c>
    </row>
    <row r="19" spans="1:19" ht="28.5" customHeight="1">
      <c r="A19" s="1774" t="s">
        <v>187</v>
      </c>
      <c r="B19" s="1776">
        <v>0</v>
      </c>
      <c r="C19" s="1777">
        <v>0</v>
      </c>
      <c r="D19" s="1868">
        <v>0</v>
      </c>
      <c r="E19" s="1776">
        <v>0</v>
      </c>
      <c r="F19" s="1777">
        <v>0</v>
      </c>
      <c r="G19" s="1868">
        <v>0</v>
      </c>
      <c r="H19" s="1776">
        <v>0</v>
      </c>
      <c r="I19" s="1777">
        <v>0</v>
      </c>
      <c r="J19" s="1868">
        <v>0</v>
      </c>
      <c r="K19" s="1776">
        <v>0</v>
      </c>
      <c r="L19" s="1777">
        <v>0</v>
      </c>
      <c r="M19" s="1868">
        <v>0</v>
      </c>
      <c r="N19" s="1776">
        <v>0</v>
      </c>
      <c r="O19" s="1777">
        <v>0</v>
      </c>
      <c r="P19" s="1778">
        <v>0</v>
      </c>
      <c r="Q19" s="1780">
        <f t="shared" si="2"/>
        <v>0</v>
      </c>
      <c r="R19" s="1781">
        <f t="shared" si="2"/>
        <v>0</v>
      </c>
      <c r="S19" s="1782">
        <f>SUM(Q19:R19)</f>
        <v>0</v>
      </c>
    </row>
    <row r="20" spans="1:19" ht="25.5" customHeight="1">
      <c r="A20" s="1803" t="s">
        <v>17</v>
      </c>
      <c r="B20" s="1785">
        <f t="shared" ref="B20:P20" si="3">SUM(B16:B19)</f>
        <v>25</v>
      </c>
      <c r="C20" s="1786">
        <f t="shared" si="3"/>
        <v>0</v>
      </c>
      <c r="D20" s="1787">
        <f t="shared" si="3"/>
        <v>25</v>
      </c>
      <c r="E20" s="1785">
        <f t="shared" si="3"/>
        <v>20</v>
      </c>
      <c r="F20" s="1786">
        <f t="shared" si="3"/>
        <v>1</v>
      </c>
      <c r="G20" s="1787">
        <f t="shared" si="3"/>
        <v>21</v>
      </c>
      <c r="H20" s="1787">
        <f t="shared" si="3"/>
        <v>22</v>
      </c>
      <c r="I20" s="1787">
        <f t="shared" si="3"/>
        <v>11</v>
      </c>
      <c r="J20" s="1787">
        <f t="shared" si="3"/>
        <v>33</v>
      </c>
      <c r="K20" s="1787">
        <f t="shared" si="3"/>
        <v>26</v>
      </c>
      <c r="L20" s="1787">
        <f t="shared" si="3"/>
        <v>9</v>
      </c>
      <c r="M20" s="1787">
        <f t="shared" si="3"/>
        <v>35</v>
      </c>
      <c r="N20" s="1787">
        <f t="shared" si="3"/>
        <v>19</v>
      </c>
      <c r="O20" s="1787">
        <f t="shared" si="3"/>
        <v>11</v>
      </c>
      <c r="P20" s="1787">
        <f t="shared" si="3"/>
        <v>30</v>
      </c>
      <c r="Q20" s="1874">
        <f t="shared" si="2"/>
        <v>112</v>
      </c>
      <c r="R20" s="1874">
        <f t="shared" si="2"/>
        <v>32</v>
      </c>
      <c r="S20" s="1874">
        <f>SUM(Q20:R20)</f>
        <v>144</v>
      </c>
    </row>
    <row r="21" spans="1:19" ht="47.25" customHeight="1">
      <c r="A21" s="1807" t="s">
        <v>18</v>
      </c>
      <c r="B21" s="1758"/>
      <c r="C21" s="1759"/>
      <c r="D21" s="1761"/>
      <c r="E21" s="1758"/>
      <c r="F21" s="1759"/>
      <c r="G21" s="1761"/>
      <c r="H21" s="1758"/>
      <c r="I21" s="1759"/>
      <c r="J21" s="1761"/>
      <c r="K21" s="1758"/>
      <c r="L21" s="1759"/>
      <c r="M21" s="1761"/>
      <c r="N21" s="1758"/>
      <c r="O21" s="1880"/>
      <c r="P21" s="1881"/>
      <c r="Q21" s="1882"/>
      <c r="R21" s="1763"/>
      <c r="S21" s="1764"/>
    </row>
    <row r="22" spans="1:19" ht="28.5" customHeight="1">
      <c r="A22" s="1812" t="s">
        <v>184</v>
      </c>
      <c r="B22" s="1766">
        <v>0</v>
      </c>
      <c r="C22" s="1767">
        <v>0</v>
      </c>
      <c r="D22" s="1769">
        <v>0</v>
      </c>
      <c r="E22" s="1766">
        <v>0</v>
      </c>
      <c r="F22" s="1767">
        <v>0</v>
      </c>
      <c r="G22" s="1769">
        <v>0</v>
      </c>
      <c r="H22" s="1766">
        <v>1</v>
      </c>
      <c r="I22" s="1767">
        <v>1</v>
      </c>
      <c r="J22" s="1769">
        <v>2</v>
      </c>
      <c r="K22" s="1766">
        <v>0</v>
      </c>
      <c r="L22" s="1767">
        <v>0</v>
      </c>
      <c r="M22" s="1769">
        <v>0</v>
      </c>
      <c r="N22" s="1766">
        <v>0</v>
      </c>
      <c r="O22" s="1883">
        <v>0</v>
      </c>
      <c r="P22" s="1884">
        <v>0</v>
      </c>
      <c r="Q22" s="1817">
        <f t="shared" ref="Q22:R26" si="4">SUM(B22+E22+H22+K22+N22)</f>
        <v>1</v>
      </c>
      <c r="R22" s="1771">
        <f t="shared" si="4"/>
        <v>1</v>
      </c>
      <c r="S22" s="1772">
        <f>SUM(Q22:R22)</f>
        <v>2</v>
      </c>
    </row>
    <row r="23" spans="1:19" ht="24.75" customHeight="1">
      <c r="A23" s="1818" t="s">
        <v>185</v>
      </c>
      <c r="B23" s="1766">
        <v>0</v>
      </c>
      <c r="C23" s="1767">
        <v>0</v>
      </c>
      <c r="D23" s="1769">
        <v>0</v>
      </c>
      <c r="E23" s="1766">
        <v>0</v>
      </c>
      <c r="F23" s="1767">
        <v>0</v>
      </c>
      <c r="G23" s="1769">
        <v>0</v>
      </c>
      <c r="H23" s="1766">
        <v>0</v>
      </c>
      <c r="I23" s="1767">
        <v>1</v>
      </c>
      <c r="J23" s="1769">
        <v>1</v>
      </c>
      <c r="K23" s="1766">
        <v>0</v>
      </c>
      <c r="L23" s="1767">
        <v>0</v>
      </c>
      <c r="M23" s="1769">
        <v>0</v>
      </c>
      <c r="N23" s="1766">
        <v>0</v>
      </c>
      <c r="O23" s="1883">
        <v>0</v>
      </c>
      <c r="P23" s="1885">
        <v>0</v>
      </c>
      <c r="Q23" s="1886">
        <f t="shared" si="4"/>
        <v>0</v>
      </c>
      <c r="R23" s="1771">
        <f t="shared" si="4"/>
        <v>1</v>
      </c>
      <c r="S23" s="1772">
        <f>SUM(Q23:R23)</f>
        <v>1</v>
      </c>
    </row>
    <row r="24" spans="1:19" ht="30.75" customHeight="1">
      <c r="A24" s="1812" t="s">
        <v>186</v>
      </c>
      <c r="B24" s="1766">
        <v>0</v>
      </c>
      <c r="C24" s="1767">
        <v>0</v>
      </c>
      <c r="D24" s="1769">
        <v>0</v>
      </c>
      <c r="E24" s="1766">
        <v>0</v>
      </c>
      <c r="F24" s="1767">
        <v>0</v>
      </c>
      <c r="G24" s="1769">
        <v>0</v>
      </c>
      <c r="H24" s="1766">
        <v>0</v>
      </c>
      <c r="I24" s="1767">
        <v>0</v>
      </c>
      <c r="J24" s="1769">
        <v>0</v>
      </c>
      <c r="K24" s="1766">
        <v>0</v>
      </c>
      <c r="L24" s="1767">
        <v>0</v>
      </c>
      <c r="M24" s="1769">
        <v>0</v>
      </c>
      <c r="N24" s="1766">
        <v>0</v>
      </c>
      <c r="O24" s="1883">
        <v>0</v>
      </c>
      <c r="P24" s="1884">
        <v>0</v>
      </c>
      <c r="Q24" s="1817">
        <f t="shared" si="4"/>
        <v>0</v>
      </c>
      <c r="R24" s="1771">
        <f t="shared" si="4"/>
        <v>0</v>
      </c>
      <c r="S24" s="1772">
        <f>SUM(Q24:R24)</f>
        <v>0</v>
      </c>
    </row>
    <row r="25" spans="1:19" ht="26.25" customHeight="1">
      <c r="A25" s="1820" t="s">
        <v>187</v>
      </c>
      <c r="B25" s="1825">
        <v>0</v>
      </c>
      <c r="C25" s="1775">
        <v>0</v>
      </c>
      <c r="D25" s="1779">
        <v>0</v>
      </c>
      <c r="E25" s="1825">
        <v>0</v>
      </c>
      <c r="F25" s="1775">
        <v>0</v>
      </c>
      <c r="G25" s="1779">
        <v>0</v>
      </c>
      <c r="H25" s="1825">
        <v>0</v>
      </c>
      <c r="I25" s="1775">
        <v>0</v>
      </c>
      <c r="J25" s="1779">
        <v>0</v>
      </c>
      <c r="K25" s="1825">
        <v>0</v>
      </c>
      <c r="L25" s="1775">
        <v>0</v>
      </c>
      <c r="M25" s="1779">
        <v>0</v>
      </c>
      <c r="N25" s="1825">
        <v>0</v>
      </c>
      <c r="O25" s="1887">
        <v>0</v>
      </c>
      <c r="P25" s="1888">
        <v>0</v>
      </c>
      <c r="Q25" s="1889">
        <f t="shared" si="4"/>
        <v>0</v>
      </c>
      <c r="R25" s="1781">
        <f t="shared" si="4"/>
        <v>0</v>
      </c>
      <c r="S25" s="1782">
        <f>SUM(Q25:R25)</f>
        <v>0</v>
      </c>
    </row>
    <row r="26" spans="1:19" ht="35.25" customHeight="1">
      <c r="A26" s="1803" t="s">
        <v>19</v>
      </c>
      <c r="B26" s="1873">
        <f t="shared" ref="B26:P26" si="5">SUM(B22:B25)</f>
        <v>0</v>
      </c>
      <c r="C26" s="1873">
        <f t="shared" si="5"/>
        <v>0</v>
      </c>
      <c r="D26" s="1873">
        <f t="shared" si="5"/>
        <v>0</v>
      </c>
      <c r="E26" s="1873">
        <f t="shared" si="5"/>
        <v>0</v>
      </c>
      <c r="F26" s="1873">
        <f t="shared" si="5"/>
        <v>0</v>
      </c>
      <c r="G26" s="1873">
        <f t="shared" si="5"/>
        <v>0</v>
      </c>
      <c r="H26" s="1873">
        <f t="shared" si="5"/>
        <v>1</v>
      </c>
      <c r="I26" s="1873">
        <f t="shared" si="5"/>
        <v>2</v>
      </c>
      <c r="J26" s="1873">
        <f t="shared" si="5"/>
        <v>3</v>
      </c>
      <c r="K26" s="1873">
        <f t="shared" si="5"/>
        <v>0</v>
      </c>
      <c r="L26" s="1873">
        <f t="shared" si="5"/>
        <v>0</v>
      </c>
      <c r="M26" s="1873">
        <f t="shared" si="5"/>
        <v>0</v>
      </c>
      <c r="N26" s="1873">
        <f t="shared" si="5"/>
        <v>0</v>
      </c>
      <c r="O26" s="1873">
        <f t="shared" si="5"/>
        <v>0</v>
      </c>
      <c r="P26" s="1873">
        <f t="shared" si="5"/>
        <v>0</v>
      </c>
      <c r="Q26" s="1874">
        <f t="shared" si="4"/>
        <v>1</v>
      </c>
      <c r="R26" s="1874">
        <f t="shared" si="4"/>
        <v>2</v>
      </c>
      <c r="S26" s="1874">
        <f>SUM(Q26:R26)</f>
        <v>3</v>
      </c>
    </row>
    <row r="27" spans="1:19" ht="29.25" customHeight="1">
      <c r="A27" s="1834" t="s">
        <v>29</v>
      </c>
      <c r="B27" s="1890">
        <f t="shared" ref="B27:P27" si="6">SUM(B20)</f>
        <v>25</v>
      </c>
      <c r="C27" s="1890">
        <f t="shared" si="6"/>
        <v>0</v>
      </c>
      <c r="D27" s="1890">
        <f t="shared" si="6"/>
        <v>25</v>
      </c>
      <c r="E27" s="1890">
        <f t="shared" si="6"/>
        <v>20</v>
      </c>
      <c r="F27" s="1890">
        <f t="shared" si="6"/>
        <v>1</v>
      </c>
      <c r="G27" s="1890">
        <f t="shared" si="6"/>
        <v>21</v>
      </c>
      <c r="H27" s="1890">
        <f t="shared" si="6"/>
        <v>22</v>
      </c>
      <c r="I27" s="1890">
        <f t="shared" si="6"/>
        <v>11</v>
      </c>
      <c r="J27" s="1890">
        <f t="shared" si="6"/>
        <v>33</v>
      </c>
      <c r="K27" s="1890">
        <f t="shared" si="6"/>
        <v>26</v>
      </c>
      <c r="L27" s="1890">
        <f t="shared" si="6"/>
        <v>9</v>
      </c>
      <c r="M27" s="1890">
        <f t="shared" si="6"/>
        <v>35</v>
      </c>
      <c r="N27" s="1890">
        <f t="shared" si="6"/>
        <v>19</v>
      </c>
      <c r="O27" s="1890">
        <f t="shared" si="6"/>
        <v>11</v>
      </c>
      <c r="P27" s="1890">
        <f t="shared" si="6"/>
        <v>30</v>
      </c>
      <c r="Q27" s="1890">
        <f>SUM(Q20)</f>
        <v>112</v>
      </c>
      <c r="R27" s="1890">
        <f>SUM(R20)</f>
        <v>32</v>
      </c>
      <c r="S27" s="1890">
        <f>SUM(S20)</f>
        <v>144</v>
      </c>
    </row>
    <row r="28" spans="1:19" ht="30.75" customHeight="1">
      <c r="A28" s="1834" t="s">
        <v>30</v>
      </c>
      <c r="B28" s="1891">
        <f t="shared" ref="B28:P28" si="7">SUM(B26)</f>
        <v>0</v>
      </c>
      <c r="C28" s="1891">
        <f t="shared" si="7"/>
        <v>0</v>
      </c>
      <c r="D28" s="1891">
        <f t="shared" si="7"/>
        <v>0</v>
      </c>
      <c r="E28" s="1891">
        <f t="shared" si="7"/>
        <v>0</v>
      </c>
      <c r="F28" s="1891">
        <f t="shared" si="7"/>
        <v>0</v>
      </c>
      <c r="G28" s="1891">
        <f t="shared" si="7"/>
        <v>0</v>
      </c>
      <c r="H28" s="1891">
        <f t="shared" si="7"/>
        <v>1</v>
      </c>
      <c r="I28" s="1891">
        <f t="shared" si="7"/>
        <v>2</v>
      </c>
      <c r="J28" s="1891">
        <f t="shared" si="7"/>
        <v>3</v>
      </c>
      <c r="K28" s="1891">
        <f t="shared" si="7"/>
        <v>0</v>
      </c>
      <c r="L28" s="1891">
        <f t="shared" si="7"/>
        <v>0</v>
      </c>
      <c r="M28" s="1891">
        <f t="shared" si="7"/>
        <v>0</v>
      </c>
      <c r="N28" s="1891">
        <f t="shared" si="7"/>
        <v>0</v>
      </c>
      <c r="O28" s="1891">
        <f t="shared" si="7"/>
        <v>0</v>
      </c>
      <c r="P28" s="1891">
        <f t="shared" si="7"/>
        <v>0</v>
      </c>
      <c r="Q28" s="1891">
        <f>SUM(Q26)</f>
        <v>1</v>
      </c>
      <c r="R28" s="1891">
        <f>SUM(R26)</f>
        <v>2</v>
      </c>
      <c r="S28" s="1891">
        <f>SUM(S26)</f>
        <v>3</v>
      </c>
    </row>
    <row r="29" spans="1:19" ht="30.75" customHeight="1">
      <c r="A29" s="1783" t="s">
        <v>31</v>
      </c>
      <c r="B29" s="1891">
        <f t="shared" ref="B29:P29" si="8">SUM(B27:B28)</f>
        <v>25</v>
      </c>
      <c r="C29" s="1891">
        <f t="shared" si="8"/>
        <v>0</v>
      </c>
      <c r="D29" s="1891">
        <f t="shared" si="8"/>
        <v>25</v>
      </c>
      <c r="E29" s="1891">
        <f t="shared" si="8"/>
        <v>20</v>
      </c>
      <c r="F29" s="1891">
        <f t="shared" si="8"/>
        <v>1</v>
      </c>
      <c r="G29" s="1891">
        <f t="shared" si="8"/>
        <v>21</v>
      </c>
      <c r="H29" s="1891">
        <f t="shared" si="8"/>
        <v>23</v>
      </c>
      <c r="I29" s="1891">
        <f t="shared" si="8"/>
        <v>13</v>
      </c>
      <c r="J29" s="1891">
        <f t="shared" si="8"/>
        <v>36</v>
      </c>
      <c r="K29" s="1891">
        <f t="shared" si="8"/>
        <v>26</v>
      </c>
      <c r="L29" s="1891">
        <f t="shared" si="8"/>
        <v>9</v>
      </c>
      <c r="M29" s="1891">
        <f t="shared" si="8"/>
        <v>35</v>
      </c>
      <c r="N29" s="1891">
        <f t="shared" si="8"/>
        <v>19</v>
      </c>
      <c r="O29" s="1891">
        <f t="shared" si="8"/>
        <v>11</v>
      </c>
      <c r="P29" s="1891">
        <f t="shared" si="8"/>
        <v>30</v>
      </c>
      <c r="Q29" s="1891">
        <f>SUM(Q27:Q28)</f>
        <v>113</v>
      </c>
      <c r="R29" s="1891">
        <f>SUM(R27:R28)</f>
        <v>34</v>
      </c>
      <c r="S29" s="1891">
        <f>SUM(S27:S28)</f>
        <v>147</v>
      </c>
    </row>
    <row r="30" spans="1:19">
      <c r="A30" s="379"/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</row>
    <row r="31" spans="1:19">
      <c r="A31" s="379"/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</row>
    <row r="32" spans="1:19">
      <c r="M32" s="379"/>
      <c r="N32" s="379"/>
      <c r="O32" s="379"/>
      <c r="P32" s="379"/>
    </row>
    <row r="33" spans="2:16">
      <c r="M33" s="379"/>
      <c r="N33" s="379"/>
      <c r="O33" s="379"/>
      <c r="P33" s="379"/>
    </row>
    <row r="34" spans="2:16">
      <c r="B34" s="1743"/>
      <c r="C34" s="1743"/>
      <c r="D34" s="1743"/>
      <c r="E34" s="1743"/>
      <c r="F34" s="1743"/>
      <c r="G34" s="1743"/>
      <c r="H34" s="379"/>
      <c r="I34" s="379"/>
      <c r="K34" s="1743"/>
      <c r="L34" s="1743"/>
    </row>
    <row r="35" spans="2:16">
      <c r="J35" s="1743"/>
    </row>
  </sheetData>
  <mergeCells count="7">
    <mergeCell ref="Q6:S6"/>
    <mergeCell ref="A1:S4"/>
    <mergeCell ref="B6:D6"/>
    <mergeCell ref="E6:G6"/>
    <mergeCell ref="H6:J6"/>
    <mergeCell ref="K6:M6"/>
    <mergeCell ref="N6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8"/>
  <sheetViews>
    <sheetView zoomScale="60" zoomScaleNormal="60" workbookViewId="0">
      <selection activeCell="Q12" sqref="Q12"/>
    </sheetView>
  </sheetViews>
  <sheetFormatPr defaultRowHeight="18"/>
  <cols>
    <col min="1" max="1" width="66.5703125" style="378" bestFit="1" customWidth="1"/>
    <col min="2" max="2" width="19.85546875" style="378" customWidth="1"/>
    <col min="3" max="3" width="14.28515625" style="378" customWidth="1"/>
    <col min="4" max="4" width="10.85546875" style="378" bestFit="1" customWidth="1"/>
    <col min="5" max="5" width="18.42578125" style="378" customWidth="1"/>
    <col min="6" max="6" width="12.85546875" style="378" bestFit="1" customWidth="1"/>
    <col min="7" max="7" width="10.85546875" style="378" bestFit="1" customWidth="1"/>
    <col min="8" max="8" width="18.42578125" style="378" customWidth="1"/>
    <col min="9" max="9" width="16.7109375" style="378" bestFit="1" customWidth="1"/>
    <col min="10" max="10" width="10.85546875" style="378" bestFit="1" customWidth="1"/>
    <col min="11" max="11" width="9.140625" style="378" customWidth="1"/>
    <col min="12" max="256" width="9.140625" style="378"/>
    <col min="257" max="257" width="66.5703125" style="378" bestFit="1" customWidth="1"/>
    <col min="258" max="258" width="19.85546875" style="378" customWidth="1"/>
    <col min="259" max="259" width="12.85546875" style="378" bestFit="1" customWidth="1"/>
    <col min="260" max="260" width="10.85546875" style="378" bestFit="1" customWidth="1"/>
    <col min="261" max="261" width="18.42578125" style="378" customWidth="1"/>
    <col min="262" max="262" width="12.85546875" style="378" bestFit="1" customWidth="1"/>
    <col min="263" max="263" width="10.85546875" style="378" bestFit="1" customWidth="1"/>
    <col min="264" max="264" width="18.42578125" style="378" customWidth="1"/>
    <col min="265" max="265" width="16.7109375" style="378" bestFit="1" customWidth="1"/>
    <col min="266" max="266" width="10.85546875" style="378" bestFit="1" customWidth="1"/>
    <col min="267" max="267" width="9.140625" style="378" customWidth="1"/>
    <col min="268" max="512" width="9.140625" style="378"/>
    <col min="513" max="513" width="66.5703125" style="378" bestFit="1" customWidth="1"/>
    <col min="514" max="514" width="19.85546875" style="378" customWidth="1"/>
    <col min="515" max="515" width="12.85546875" style="378" bestFit="1" customWidth="1"/>
    <col min="516" max="516" width="10.85546875" style="378" bestFit="1" customWidth="1"/>
    <col min="517" max="517" width="18.42578125" style="378" customWidth="1"/>
    <col min="518" max="518" width="12.85546875" style="378" bestFit="1" customWidth="1"/>
    <col min="519" max="519" width="10.85546875" style="378" bestFit="1" customWidth="1"/>
    <col min="520" max="520" width="18.42578125" style="378" customWidth="1"/>
    <col min="521" max="521" width="16.7109375" style="378" bestFit="1" customWidth="1"/>
    <col min="522" max="522" width="10.85546875" style="378" bestFit="1" customWidth="1"/>
    <col min="523" max="523" width="9.140625" style="378" customWidth="1"/>
    <col min="524" max="768" width="9.140625" style="378"/>
    <col min="769" max="769" width="66.5703125" style="378" bestFit="1" customWidth="1"/>
    <col min="770" max="770" width="19.85546875" style="378" customWidth="1"/>
    <col min="771" max="771" width="12.85546875" style="378" bestFit="1" customWidth="1"/>
    <col min="772" max="772" width="10.85546875" style="378" bestFit="1" customWidth="1"/>
    <col min="773" max="773" width="18.42578125" style="378" customWidth="1"/>
    <col min="774" max="774" width="12.85546875" style="378" bestFit="1" customWidth="1"/>
    <col min="775" max="775" width="10.85546875" style="378" bestFit="1" customWidth="1"/>
    <col min="776" max="776" width="18.42578125" style="378" customWidth="1"/>
    <col min="777" max="777" width="16.7109375" style="378" bestFit="1" customWidth="1"/>
    <col min="778" max="778" width="10.85546875" style="378" bestFit="1" customWidth="1"/>
    <col min="779" max="779" width="9.140625" style="378" customWidth="1"/>
    <col min="780" max="1024" width="9.140625" style="378"/>
    <col min="1025" max="1025" width="66.5703125" style="378" bestFit="1" customWidth="1"/>
    <col min="1026" max="1026" width="19.85546875" style="378" customWidth="1"/>
    <col min="1027" max="1027" width="12.85546875" style="378" bestFit="1" customWidth="1"/>
    <col min="1028" max="1028" width="10.85546875" style="378" bestFit="1" customWidth="1"/>
    <col min="1029" max="1029" width="18.42578125" style="378" customWidth="1"/>
    <col min="1030" max="1030" width="12.85546875" style="378" bestFit="1" customWidth="1"/>
    <col min="1031" max="1031" width="10.85546875" style="378" bestFit="1" customWidth="1"/>
    <col min="1032" max="1032" width="18.42578125" style="378" customWidth="1"/>
    <col min="1033" max="1033" width="16.7109375" style="378" bestFit="1" customWidth="1"/>
    <col min="1034" max="1034" width="10.85546875" style="378" bestFit="1" customWidth="1"/>
    <col min="1035" max="1035" width="9.140625" style="378" customWidth="1"/>
    <col min="1036" max="1280" width="9.140625" style="378"/>
    <col min="1281" max="1281" width="66.5703125" style="378" bestFit="1" customWidth="1"/>
    <col min="1282" max="1282" width="19.85546875" style="378" customWidth="1"/>
    <col min="1283" max="1283" width="12.85546875" style="378" bestFit="1" customWidth="1"/>
    <col min="1284" max="1284" width="10.85546875" style="378" bestFit="1" customWidth="1"/>
    <col min="1285" max="1285" width="18.42578125" style="378" customWidth="1"/>
    <col min="1286" max="1286" width="12.85546875" style="378" bestFit="1" customWidth="1"/>
    <col min="1287" max="1287" width="10.85546875" style="378" bestFit="1" customWidth="1"/>
    <col min="1288" max="1288" width="18.42578125" style="378" customWidth="1"/>
    <col min="1289" max="1289" width="16.7109375" style="378" bestFit="1" customWidth="1"/>
    <col min="1290" max="1290" width="10.85546875" style="378" bestFit="1" customWidth="1"/>
    <col min="1291" max="1291" width="9.140625" style="378" customWidth="1"/>
    <col min="1292" max="1536" width="9.140625" style="378"/>
    <col min="1537" max="1537" width="66.5703125" style="378" bestFit="1" customWidth="1"/>
    <col min="1538" max="1538" width="19.85546875" style="378" customWidth="1"/>
    <col min="1539" max="1539" width="12.85546875" style="378" bestFit="1" customWidth="1"/>
    <col min="1540" max="1540" width="10.85546875" style="378" bestFit="1" customWidth="1"/>
    <col min="1541" max="1541" width="18.42578125" style="378" customWidth="1"/>
    <col min="1542" max="1542" width="12.85546875" style="378" bestFit="1" customWidth="1"/>
    <col min="1543" max="1543" width="10.85546875" style="378" bestFit="1" customWidth="1"/>
    <col min="1544" max="1544" width="18.42578125" style="378" customWidth="1"/>
    <col min="1545" max="1545" width="16.7109375" style="378" bestFit="1" customWidth="1"/>
    <col min="1546" max="1546" width="10.85546875" style="378" bestFit="1" customWidth="1"/>
    <col min="1547" max="1547" width="9.140625" style="378" customWidth="1"/>
    <col min="1548" max="1792" width="9.140625" style="378"/>
    <col min="1793" max="1793" width="66.5703125" style="378" bestFit="1" customWidth="1"/>
    <col min="1794" max="1794" width="19.85546875" style="378" customWidth="1"/>
    <col min="1795" max="1795" width="12.85546875" style="378" bestFit="1" customWidth="1"/>
    <col min="1796" max="1796" width="10.85546875" style="378" bestFit="1" customWidth="1"/>
    <col min="1797" max="1797" width="18.42578125" style="378" customWidth="1"/>
    <col min="1798" max="1798" width="12.85546875" style="378" bestFit="1" customWidth="1"/>
    <col min="1799" max="1799" width="10.85546875" style="378" bestFit="1" customWidth="1"/>
    <col min="1800" max="1800" width="18.42578125" style="378" customWidth="1"/>
    <col min="1801" max="1801" width="16.7109375" style="378" bestFit="1" customWidth="1"/>
    <col min="1802" max="1802" width="10.85546875" style="378" bestFit="1" customWidth="1"/>
    <col min="1803" max="1803" width="9.140625" style="378" customWidth="1"/>
    <col min="1804" max="2048" width="9.140625" style="378"/>
    <col min="2049" max="2049" width="66.5703125" style="378" bestFit="1" customWidth="1"/>
    <col min="2050" max="2050" width="19.85546875" style="378" customWidth="1"/>
    <col min="2051" max="2051" width="12.85546875" style="378" bestFit="1" customWidth="1"/>
    <col min="2052" max="2052" width="10.85546875" style="378" bestFit="1" customWidth="1"/>
    <col min="2053" max="2053" width="18.42578125" style="378" customWidth="1"/>
    <col min="2054" max="2054" width="12.85546875" style="378" bestFit="1" customWidth="1"/>
    <col min="2055" max="2055" width="10.85546875" style="378" bestFit="1" customWidth="1"/>
    <col min="2056" max="2056" width="18.42578125" style="378" customWidth="1"/>
    <col min="2057" max="2057" width="16.7109375" style="378" bestFit="1" customWidth="1"/>
    <col min="2058" max="2058" width="10.85546875" style="378" bestFit="1" customWidth="1"/>
    <col min="2059" max="2059" width="9.140625" style="378" customWidth="1"/>
    <col min="2060" max="2304" width="9.140625" style="378"/>
    <col min="2305" max="2305" width="66.5703125" style="378" bestFit="1" customWidth="1"/>
    <col min="2306" max="2306" width="19.85546875" style="378" customWidth="1"/>
    <col min="2307" max="2307" width="12.85546875" style="378" bestFit="1" customWidth="1"/>
    <col min="2308" max="2308" width="10.85546875" style="378" bestFit="1" customWidth="1"/>
    <col min="2309" max="2309" width="18.42578125" style="378" customWidth="1"/>
    <col min="2310" max="2310" width="12.85546875" style="378" bestFit="1" customWidth="1"/>
    <col min="2311" max="2311" width="10.85546875" style="378" bestFit="1" customWidth="1"/>
    <col min="2312" max="2312" width="18.42578125" style="378" customWidth="1"/>
    <col min="2313" max="2313" width="16.7109375" style="378" bestFit="1" customWidth="1"/>
    <col min="2314" max="2314" width="10.85546875" style="378" bestFit="1" customWidth="1"/>
    <col min="2315" max="2315" width="9.140625" style="378" customWidth="1"/>
    <col min="2316" max="2560" width="9.140625" style="378"/>
    <col min="2561" max="2561" width="66.5703125" style="378" bestFit="1" customWidth="1"/>
    <col min="2562" max="2562" width="19.85546875" style="378" customWidth="1"/>
    <col min="2563" max="2563" width="12.85546875" style="378" bestFit="1" customWidth="1"/>
    <col min="2564" max="2564" width="10.85546875" style="378" bestFit="1" customWidth="1"/>
    <col min="2565" max="2565" width="18.42578125" style="378" customWidth="1"/>
    <col min="2566" max="2566" width="12.85546875" style="378" bestFit="1" customWidth="1"/>
    <col min="2567" max="2567" width="10.85546875" style="378" bestFit="1" customWidth="1"/>
    <col min="2568" max="2568" width="18.42578125" style="378" customWidth="1"/>
    <col min="2569" max="2569" width="16.7109375" style="378" bestFit="1" customWidth="1"/>
    <col min="2570" max="2570" width="10.85546875" style="378" bestFit="1" customWidth="1"/>
    <col min="2571" max="2571" width="9.140625" style="378" customWidth="1"/>
    <col min="2572" max="2816" width="9.140625" style="378"/>
    <col min="2817" max="2817" width="66.5703125" style="378" bestFit="1" customWidth="1"/>
    <col min="2818" max="2818" width="19.85546875" style="378" customWidth="1"/>
    <col min="2819" max="2819" width="12.85546875" style="378" bestFit="1" customWidth="1"/>
    <col min="2820" max="2820" width="10.85546875" style="378" bestFit="1" customWidth="1"/>
    <col min="2821" max="2821" width="18.42578125" style="378" customWidth="1"/>
    <col min="2822" max="2822" width="12.85546875" style="378" bestFit="1" customWidth="1"/>
    <col min="2823" max="2823" width="10.85546875" style="378" bestFit="1" customWidth="1"/>
    <col min="2824" max="2824" width="18.42578125" style="378" customWidth="1"/>
    <col min="2825" max="2825" width="16.7109375" style="378" bestFit="1" customWidth="1"/>
    <col min="2826" max="2826" width="10.85546875" style="378" bestFit="1" customWidth="1"/>
    <col min="2827" max="2827" width="9.140625" style="378" customWidth="1"/>
    <col min="2828" max="3072" width="9.140625" style="378"/>
    <col min="3073" max="3073" width="66.5703125" style="378" bestFit="1" customWidth="1"/>
    <col min="3074" max="3074" width="19.85546875" style="378" customWidth="1"/>
    <col min="3075" max="3075" width="12.85546875" style="378" bestFit="1" customWidth="1"/>
    <col min="3076" max="3076" width="10.85546875" style="378" bestFit="1" customWidth="1"/>
    <col min="3077" max="3077" width="18.42578125" style="378" customWidth="1"/>
    <col min="3078" max="3078" width="12.85546875" style="378" bestFit="1" customWidth="1"/>
    <col min="3079" max="3079" width="10.85546875" style="378" bestFit="1" customWidth="1"/>
    <col min="3080" max="3080" width="18.42578125" style="378" customWidth="1"/>
    <col min="3081" max="3081" width="16.7109375" style="378" bestFit="1" customWidth="1"/>
    <col min="3082" max="3082" width="10.85546875" style="378" bestFit="1" customWidth="1"/>
    <col min="3083" max="3083" width="9.140625" style="378" customWidth="1"/>
    <col min="3084" max="3328" width="9.140625" style="378"/>
    <col min="3329" max="3329" width="66.5703125" style="378" bestFit="1" customWidth="1"/>
    <col min="3330" max="3330" width="19.85546875" style="378" customWidth="1"/>
    <col min="3331" max="3331" width="12.85546875" style="378" bestFit="1" customWidth="1"/>
    <col min="3332" max="3332" width="10.85546875" style="378" bestFit="1" customWidth="1"/>
    <col min="3333" max="3333" width="18.42578125" style="378" customWidth="1"/>
    <col min="3334" max="3334" width="12.85546875" style="378" bestFit="1" customWidth="1"/>
    <col min="3335" max="3335" width="10.85546875" style="378" bestFit="1" customWidth="1"/>
    <col min="3336" max="3336" width="18.42578125" style="378" customWidth="1"/>
    <col min="3337" max="3337" width="16.7109375" style="378" bestFit="1" customWidth="1"/>
    <col min="3338" max="3338" width="10.85546875" style="378" bestFit="1" customWidth="1"/>
    <col min="3339" max="3339" width="9.140625" style="378" customWidth="1"/>
    <col min="3340" max="3584" width="9.140625" style="378"/>
    <col min="3585" max="3585" width="66.5703125" style="378" bestFit="1" customWidth="1"/>
    <col min="3586" max="3586" width="19.85546875" style="378" customWidth="1"/>
    <col min="3587" max="3587" width="12.85546875" style="378" bestFit="1" customWidth="1"/>
    <col min="3588" max="3588" width="10.85546875" style="378" bestFit="1" customWidth="1"/>
    <col min="3589" max="3589" width="18.42578125" style="378" customWidth="1"/>
    <col min="3590" max="3590" width="12.85546875" style="378" bestFit="1" customWidth="1"/>
    <col min="3591" max="3591" width="10.85546875" style="378" bestFit="1" customWidth="1"/>
    <col min="3592" max="3592" width="18.42578125" style="378" customWidth="1"/>
    <col min="3593" max="3593" width="16.7109375" style="378" bestFit="1" customWidth="1"/>
    <col min="3594" max="3594" width="10.85546875" style="378" bestFit="1" customWidth="1"/>
    <col min="3595" max="3595" width="9.140625" style="378" customWidth="1"/>
    <col min="3596" max="3840" width="9.140625" style="378"/>
    <col min="3841" max="3841" width="66.5703125" style="378" bestFit="1" customWidth="1"/>
    <col min="3842" max="3842" width="19.85546875" style="378" customWidth="1"/>
    <col min="3843" max="3843" width="12.85546875" style="378" bestFit="1" customWidth="1"/>
    <col min="3844" max="3844" width="10.85546875" style="378" bestFit="1" customWidth="1"/>
    <col min="3845" max="3845" width="18.42578125" style="378" customWidth="1"/>
    <col min="3846" max="3846" width="12.85546875" style="378" bestFit="1" customWidth="1"/>
    <col min="3847" max="3847" width="10.85546875" style="378" bestFit="1" customWidth="1"/>
    <col min="3848" max="3848" width="18.42578125" style="378" customWidth="1"/>
    <col min="3849" max="3849" width="16.7109375" style="378" bestFit="1" customWidth="1"/>
    <col min="3850" max="3850" width="10.85546875" style="378" bestFit="1" customWidth="1"/>
    <col min="3851" max="3851" width="9.140625" style="378" customWidth="1"/>
    <col min="3852" max="4096" width="9.140625" style="378"/>
    <col min="4097" max="4097" width="66.5703125" style="378" bestFit="1" customWidth="1"/>
    <col min="4098" max="4098" width="19.85546875" style="378" customWidth="1"/>
    <col min="4099" max="4099" width="12.85546875" style="378" bestFit="1" customWidth="1"/>
    <col min="4100" max="4100" width="10.85546875" style="378" bestFit="1" customWidth="1"/>
    <col min="4101" max="4101" width="18.42578125" style="378" customWidth="1"/>
    <col min="4102" max="4102" width="12.85546875" style="378" bestFit="1" customWidth="1"/>
    <col min="4103" max="4103" width="10.85546875" style="378" bestFit="1" customWidth="1"/>
    <col min="4104" max="4104" width="18.42578125" style="378" customWidth="1"/>
    <col min="4105" max="4105" width="16.7109375" style="378" bestFit="1" customWidth="1"/>
    <col min="4106" max="4106" width="10.85546875" style="378" bestFit="1" customWidth="1"/>
    <col min="4107" max="4107" width="9.140625" style="378" customWidth="1"/>
    <col min="4108" max="4352" width="9.140625" style="378"/>
    <col min="4353" max="4353" width="66.5703125" style="378" bestFit="1" customWidth="1"/>
    <col min="4354" max="4354" width="19.85546875" style="378" customWidth="1"/>
    <col min="4355" max="4355" width="12.85546875" style="378" bestFit="1" customWidth="1"/>
    <col min="4356" max="4356" width="10.85546875" style="378" bestFit="1" customWidth="1"/>
    <col min="4357" max="4357" width="18.42578125" style="378" customWidth="1"/>
    <col min="4358" max="4358" width="12.85546875" style="378" bestFit="1" customWidth="1"/>
    <col min="4359" max="4359" width="10.85546875" style="378" bestFit="1" customWidth="1"/>
    <col min="4360" max="4360" width="18.42578125" style="378" customWidth="1"/>
    <col min="4361" max="4361" width="16.7109375" style="378" bestFit="1" customWidth="1"/>
    <col min="4362" max="4362" width="10.85546875" style="378" bestFit="1" customWidth="1"/>
    <col min="4363" max="4363" width="9.140625" style="378" customWidth="1"/>
    <col min="4364" max="4608" width="9.140625" style="378"/>
    <col min="4609" max="4609" width="66.5703125" style="378" bestFit="1" customWidth="1"/>
    <col min="4610" max="4610" width="19.85546875" style="378" customWidth="1"/>
    <col min="4611" max="4611" width="12.85546875" style="378" bestFit="1" customWidth="1"/>
    <col min="4612" max="4612" width="10.85546875" style="378" bestFit="1" customWidth="1"/>
    <col min="4613" max="4613" width="18.42578125" style="378" customWidth="1"/>
    <col min="4614" max="4614" width="12.85546875" style="378" bestFit="1" customWidth="1"/>
    <col min="4615" max="4615" width="10.85546875" style="378" bestFit="1" customWidth="1"/>
    <col min="4616" max="4616" width="18.42578125" style="378" customWidth="1"/>
    <col min="4617" max="4617" width="16.7109375" style="378" bestFit="1" customWidth="1"/>
    <col min="4618" max="4618" width="10.85546875" style="378" bestFit="1" customWidth="1"/>
    <col min="4619" max="4619" width="9.140625" style="378" customWidth="1"/>
    <col min="4620" max="4864" width="9.140625" style="378"/>
    <col min="4865" max="4865" width="66.5703125" style="378" bestFit="1" customWidth="1"/>
    <col min="4866" max="4866" width="19.85546875" style="378" customWidth="1"/>
    <col min="4867" max="4867" width="12.85546875" style="378" bestFit="1" customWidth="1"/>
    <col min="4868" max="4868" width="10.85546875" style="378" bestFit="1" customWidth="1"/>
    <col min="4869" max="4869" width="18.42578125" style="378" customWidth="1"/>
    <col min="4870" max="4870" width="12.85546875" style="378" bestFit="1" customWidth="1"/>
    <col min="4871" max="4871" width="10.85546875" style="378" bestFit="1" customWidth="1"/>
    <col min="4872" max="4872" width="18.42578125" style="378" customWidth="1"/>
    <col min="4873" max="4873" width="16.7109375" style="378" bestFit="1" customWidth="1"/>
    <col min="4874" max="4874" width="10.85546875" style="378" bestFit="1" customWidth="1"/>
    <col min="4875" max="4875" width="9.140625" style="378" customWidth="1"/>
    <col min="4876" max="5120" width="9.140625" style="378"/>
    <col min="5121" max="5121" width="66.5703125" style="378" bestFit="1" customWidth="1"/>
    <col min="5122" max="5122" width="19.85546875" style="378" customWidth="1"/>
    <col min="5123" max="5123" width="12.85546875" style="378" bestFit="1" customWidth="1"/>
    <col min="5124" max="5124" width="10.85546875" style="378" bestFit="1" customWidth="1"/>
    <col min="5125" max="5125" width="18.42578125" style="378" customWidth="1"/>
    <col min="5126" max="5126" width="12.85546875" style="378" bestFit="1" customWidth="1"/>
    <col min="5127" max="5127" width="10.85546875" style="378" bestFit="1" customWidth="1"/>
    <col min="5128" max="5128" width="18.42578125" style="378" customWidth="1"/>
    <col min="5129" max="5129" width="16.7109375" style="378" bestFit="1" customWidth="1"/>
    <col min="5130" max="5130" width="10.85546875" style="378" bestFit="1" customWidth="1"/>
    <col min="5131" max="5131" width="9.140625" style="378" customWidth="1"/>
    <col min="5132" max="5376" width="9.140625" style="378"/>
    <col min="5377" max="5377" width="66.5703125" style="378" bestFit="1" customWidth="1"/>
    <col min="5378" max="5378" width="19.85546875" style="378" customWidth="1"/>
    <col min="5379" max="5379" width="12.85546875" style="378" bestFit="1" customWidth="1"/>
    <col min="5380" max="5380" width="10.85546875" style="378" bestFit="1" customWidth="1"/>
    <col min="5381" max="5381" width="18.42578125" style="378" customWidth="1"/>
    <col min="5382" max="5382" width="12.85546875" style="378" bestFit="1" customWidth="1"/>
    <col min="5383" max="5383" width="10.85546875" style="378" bestFit="1" customWidth="1"/>
    <col min="5384" max="5384" width="18.42578125" style="378" customWidth="1"/>
    <col min="5385" max="5385" width="16.7109375" style="378" bestFit="1" customWidth="1"/>
    <col min="5386" max="5386" width="10.85546875" style="378" bestFit="1" customWidth="1"/>
    <col min="5387" max="5387" width="9.140625" style="378" customWidth="1"/>
    <col min="5388" max="5632" width="9.140625" style="378"/>
    <col min="5633" max="5633" width="66.5703125" style="378" bestFit="1" customWidth="1"/>
    <col min="5634" max="5634" width="19.85546875" style="378" customWidth="1"/>
    <col min="5635" max="5635" width="12.85546875" style="378" bestFit="1" customWidth="1"/>
    <col min="5636" max="5636" width="10.85546875" style="378" bestFit="1" customWidth="1"/>
    <col min="5637" max="5637" width="18.42578125" style="378" customWidth="1"/>
    <col min="5638" max="5638" width="12.85546875" style="378" bestFit="1" customWidth="1"/>
    <col min="5639" max="5639" width="10.85546875" style="378" bestFit="1" customWidth="1"/>
    <col min="5640" max="5640" width="18.42578125" style="378" customWidth="1"/>
    <col min="5641" max="5641" width="16.7109375" style="378" bestFit="1" customWidth="1"/>
    <col min="5642" max="5642" width="10.85546875" style="378" bestFit="1" customWidth="1"/>
    <col min="5643" max="5643" width="9.140625" style="378" customWidth="1"/>
    <col min="5644" max="5888" width="9.140625" style="378"/>
    <col min="5889" max="5889" width="66.5703125" style="378" bestFit="1" customWidth="1"/>
    <col min="5890" max="5890" width="19.85546875" style="378" customWidth="1"/>
    <col min="5891" max="5891" width="12.85546875" style="378" bestFit="1" customWidth="1"/>
    <col min="5892" max="5892" width="10.85546875" style="378" bestFit="1" customWidth="1"/>
    <col min="5893" max="5893" width="18.42578125" style="378" customWidth="1"/>
    <col min="5894" max="5894" width="12.85546875" style="378" bestFit="1" customWidth="1"/>
    <col min="5895" max="5895" width="10.85546875" style="378" bestFit="1" customWidth="1"/>
    <col min="5896" max="5896" width="18.42578125" style="378" customWidth="1"/>
    <col min="5897" max="5897" width="16.7109375" style="378" bestFit="1" customWidth="1"/>
    <col min="5898" max="5898" width="10.85546875" style="378" bestFit="1" customWidth="1"/>
    <col min="5899" max="5899" width="9.140625" style="378" customWidth="1"/>
    <col min="5900" max="6144" width="9.140625" style="378"/>
    <col min="6145" max="6145" width="66.5703125" style="378" bestFit="1" customWidth="1"/>
    <col min="6146" max="6146" width="19.85546875" style="378" customWidth="1"/>
    <col min="6147" max="6147" width="12.85546875" style="378" bestFit="1" customWidth="1"/>
    <col min="6148" max="6148" width="10.85546875" style="378" bestFit="1" customWidth="1"/>
    <col min="6149" max="6149" width="18.42578125" style="378" customWidth="1"/>
    <col min="6150" max="6150" width="12.85546875" style="378" bestFit="1" customWidth="1"/>
    <col min="6151" max="6151" width="10.85546875" style="378" bestFit="1" customWidth="1"/>
    <col min="6152" max="6152" width="18.42578125" style="378" customWidth="1"/>
    <col min="6153" max="6153" width="16.7109375" style="378" bestFit="1" customWidth="1"/>
    <col min="6154" max="6154" width="10.85546875" style="378" bestFit="1" customWidth="1"/>
    <col min="6155" max="6155" width="9.140625" style="378" customWidth="1"/>
    <col min="6156" max="6400" width="9.140625" style="378"/>
    <col min="6401" max="6401" width="66.5703125" style="378" bestFit="1" customWidth="1"/>
    <col min="6402" max="6402" width="19.85546875" style="378" customWidth="1"/>
    <col min="6403" max="6403" width="12.85546875" style="378" bestFit="1" customWidth="1"/>
    <col min="6404" max="6404" width="10.85546875" style="378" bestFit="1" customWidth="1"/>
    <col min="6405" max="6405" width="18.42578125" style="378" customWidth="1"/>
    <col min="6406" max="6406" width="12.85546875" style="378" bestFit="1" customWidth="1"/>
    <col min="6407" max="6407" width="10.85546875" style="378" bestFit="1" customWidth="1"/>
    <col min="6408" max="6408" width="18.42578125" style="378" customWidth="1"/>
    <col min="6409" max="6409" width="16.7109375" style="378" bestFit="1" customWidth="1"/>
    <col min="6410" max="6410" width="10.85546875" style="378" bestFit="1" customWidth="1"/>
    <col min="6411" max="6411" width="9.140625" style="378" customWidth="1"/>
    <col min="6412" max="6656" width="9.140625" style="378"/>
    <col min="6657" max="6657" width="66.5703125" style="378" bestFit="1" customWidth="1"/>
    <col min="6658" max="6658" width="19.85546875" style="378" customWidth="1"/>
    <col min="6659" max="6659" width="12.85546875" style="378" bestFit="1" customWidth="1"/>
    <col min="6660" max="6660" width="10.85546875" style="378" bestFit="1" customWidth="1"/>
    <col min="6661" max="6661" width="18.42578125" style="378" customWidth="1"/>
    <col min="6662" max="6662" width="12.85546875" style="378" bestFit="1" customWidth="1"/>
    <col min="6663" max="6663" width="10.85546875" style="378" bestFit="1" customWidth="1"/>
    <col min="6664" max="6664" width="18.42578125" style="378" customWidth="1"/>
    <col min="6665" max="6665" width="16.7109375" style="378" bestFit="1" customWidth="1"/>
    <col min="6666" max="6666" width="10.85546875" style="378" bestFit="1" customWidth="1"/>
    <col min="6667" max="6667" width="9.140625" style="378" customWidth="1"/>
    <col min="6668" max="6912" width="9.140625" style="378"/>
    <col min="6913" max="6913" width="66.5703125" style="378" bestFit="1" customWidth="1"/>
    <col min="6914" max="6914" width="19.85546875" style="378" customWidth="1"/>
    <col min="6915" max="6915" width="12.85546875" style="378" bestFit="1" customWidth="1"/>
    <col min="6916" max="6916" width="10.85546875" style="378" bestFit="1" customWidth="1"/>
    <col min="6917" max="6917" width="18.42578125" style="378" customWidth="1"/>
    <col min="6918" max="6918" width="12.85546875" style="378" bestFit="1" customWidth="1"/>
    <col min="6919" max="6919" width="10.85546875" style="378" bestFit="1" customWidth="1"/>
    <col min="6920" max="6920" width="18.42578125" style="378" customWidth="1"/>
    <col min="6921" max="6921" width="16.7109375" style="378" bestFit="1" customWidth="1"/>
    <col min="6922" max="6922" width="10.85546875" style="378" bestFit="1" customWidth="1"/>
    <col min="6923" max="6923" width="9.140625" style="378" customWidth="1"/>
    <col min="6924" max="7168" width="9.140625" style="378"/>
    <col min="7169" max="7169" width="66.5703125" style="378" bestFit="1" customWidth="1"/>
    <col min="7170" max="7170" width="19.85546875" style="378" customWidth="1"/>
    <col min="7171" max="7171" width="12.85546875" style="378" bestFit="1" customWidth="1"/>
    <col min="7172" max="7172" width="10.85546875" style="378" bestFit="1" customWidth="1"/>
    <col min="7173" max="7173" width="18.42578125" style="378" customWidth="1"/>
    <col min="7174" max="7174" width="12.85546875" style="378" bestFit="1" customWidth="1"/>
    <col min="7175" max="7175" width="10.85546875" style="378" bestFit="1" customWidth="1"/>
    <col min="7176" max="7176" width="18.42578125" style="378" customWidth="1"/>
    <col min="7177" max="7177" width="16.7109375" style="378" bestFit="1" customWidth="1"/>
    <col min="7178" max="7178" width="10.85546875" style="378" bestFit="1" customWidth="1"/>
    <col min="7179" max="7179" width="9.140625" style="378" customWidth="1"/>
    <col min="7180" max="7424" width="9.140625" style="378"/>
    <col min="7425" max="7425" width="66.5703125" style="378" bestFit="1" customWidth="1"/>
    <col min="7426" max="7426" width="19.85546875" style="378" customWidth="1"/>
    <col min="7427" max="7427" width="12.85546875" style="378" bestFit="1" customWidth="1"/>
    <col min="7428" max="7428" width="10.85546875" style="378" bestFit="1" customWidth="1"/>
    <col min="7429" max="7429" width="18.42578125" style="378" customWidth="1"/>
    <col min="7430" max="7430" width="12.85546875" style="378" bestFit="1" customWidth="1"/>
    <col min="7431" max="7431" width="10.85546875" style="378" bestFit="1" customWidth="1"/>
    <col min="7432" max="7432" width="18.42578125" style="378" customWidth="1"/>
    <col min="7433" max="7433" width="16.7109375" style="378" bestFit="1" customWidth="1"/>
    <col min="7434" max="7434" width="10.85546875" style="378" bestFit="1" customWidth="1"/>
    <col min="7435" max="7435" width="9.140625" style="378" customWidth="1"/>
    <col min="7436" max="7680" width="9.140625" style="378"/>
    <col min="7681" max="7681" width="66.5703125" style="378" bestFit="1" customWidth="1"/>
    <col min="7682" max="7682" width="19.85546875" style="378" customWidth="1"/>
    <col min="7683" max="7683" width="12.85546875" style="378" bestFit="1" customWidth="1"/>
    <col min="7684" max="7684" width="10.85546875" style="378" bestFit="1" customWidth="1"/>
    <col min="7685" max="7685" width="18.42578125" style="378" customWidth="1"/>
    <col min="7686" max="7686" width="12.85546875" style="378" bestFit="1" customWidth="1"/>
    <col min="7687" max="7687" width="10.85546875" style="378" bestFit="1" customWidth="1"/>
    <col min="7688" max="7688" width="18.42578125" style="378" customWidth="1"/>
    <col min="7689" max="7689" width="16.7109375" style="378" bestFit="1" customWidth="1"/>
    <col min="7690" max="7690" width="10.85546875" style="378" bestFit="1" customWidth="1"/>
    <col min="7691" max="7691" width="9.140625" style="378" customWidth="1"/>
    <col min="7692" max="7936" width="9.140625" style="378"/>
    <col min="7937" max="7937" width="66.5703125" style="378" bestFit="1" customWidth="1"/>
    <col min="7938" max="7938" width="19.85546875" style="378" customWidth="1"/>
    <col min="7939" max="7939" width="12.85546875" style="378" bestFit="1" customWidth="1"/>
    <col min="7940" max="7940" width="10.85546875" style="378" bestFit="1" customWidth="1"/>
    <col min="7941" max="7941" width="18.42578125" style="378" customWidth="1"/>
    <col min="7942" max="7942" width="12.85546875" style="378" bestFit="1" customWidth="1"/>
    <col min="7943" max="7943" width="10.85546875" style="378" bestFit="1" customWidth="1"/>
    <col min="7944" max="7944" width="18.42578125" style="378" customWidth="1"/>
    <col min="7945" max="7945" width="16.7109375" style="378" bestFit="1" customWidth="1"/>
    <col min="7946" max="7946" width="10.85546875" style="378" bestFit="1" customWidth="1"/>
    <col min="7947" max="7947" width="9.140625" style="378" customWidth="1"/>
    <col min="7948" max="8192" width="9.140625" style="378"/>
    <col min="8193" max="8193" width="66.5703125" style="378" bestFit="1" customWidth="1"/>
    <col min="8194" max="8194" width="19.85546875" style="378" customWidth="1"/>
    <col min="8195" max="8195" width="12.85546875" style="378" bestFit="1" customWidth="1"/>
    <col min="8196" max="8196" width="10.85546875" style="378" bestFit="1" customWidth="1"/>
    <col min="8197" max="8197" width="18.42578125" style="378" customWidth="1"/>
    <col min="8198" max="8198" width="12.85546875" style="378" bestFit="1" customWidth="1"/>
    <col min="8199" max="8199" width="10.85546875" style="378" bestFit="1" customWidth="1"/>
    <col min="8200" max="8200" width="18.42578125" style="378" customWidth="1"/>
    <col min="8201" max="8201" width="16.7109375" style="378" bestFit="1" customWidth="1"/>
    <col min="8202" max="8202" width="10.85546875" style="378" bestFit="1" customWidth="1"/>
    <col min="8203" max="8203" width="9.140625" style="378" customWidth="1"/>
    <col min="8204" max="8448" width="9.140625" style="378"/>
    <col min="8449" max="8449" width="66.5703125" style="378" bestFit="1" customWidth="1"/>
    <col min="8450" max="8450" width="19.85546875" style="378" customWidth="1"/>
    <col min="8451" max="8451" width="12.85546875" style="378" bestFit="1" customWidth="1"/>
    <col min="8452" max="8452" width="10.85546875" style="378" bestFit="1" customWidth="1"/>
    <col min="8453" max="8453" width="18.42578125" style="378" customWidth="1"/>
    <col min="8454" max="8454" width="12.85546875" style="378" bestFit="1" customWidth="1"/>
    <col min="8455" max="8455" width="10.85546875" style="378" bestFit="1" customWidth="1"/>
    <col min="8456" max="8456" width="18.42578125" style="378" customWidth="1"/>
    <col min="8457" max="8457" width="16.7109375" style="378" bestFit="1" customWidth="1"/>
    <col min="8458" max="8458" width="10.85546875" style="378" bestFit="1" customWidth="1"/>
    <col min="8459" max="8459" width="9.140625" style="378" customWidth="1"/>
    <col min="8460" max="8704" width="9.140625" style="378"/>
    <col min="8705" max="8705" width="66.5703125" style="378" bestFit="1" customWidth="1"/>
    <col min="8706" max="8706" width="19.85546875" style="378" customWidth="1"/>
    <col min="8707" max="8707" width="12.85546875" style="378" bestFit="1" customWidth="1"/>
    <col min="8708" max="8708" width="10.85546875" style="378" bestFit="1" customWidth="1"/>
    <col min="8709" max="8709" width="18.42578125" style="378" customWidth="1"/>
    <col min="8710" max="8710" width="12.85546875" style="378" bestFit="1" customWidth="1"/>
    <col min="8711" max="8711" width="10.85546875" style="378" bestFit="1" customWidth="1"/>
    <col min="8712" max="8712" width="18.42578125" style="378" customWidth="1"/>
    <col min="8713" max="8713" width="16.7109375" style="378" bestFit="1" customWidth="1"/>
    <col min="8714" max="8714" width="10.85546875" style="378" bestFit="1" customWidth="1"/>
    <col min="8715" max="8715" width="9.140625" style="378" customWidth="1"/>
    <col min="8716" max="8960" width="9.140625" style="378"/>
    <col min="8961" max="8961" width="66.5703125" style="378" bestFit="1" customWidth="1"/>
    <col min="8962" max="8962" width="19.85546875" style="378" customWidth="1"/>
    <col min="8963" max="8963" width="12.85546875" style="378" bestFit="1" customWidth="1"/>
    <col min="8964" max="8964" width="10.85546875" style="378" bestFit="1" customWidth="1"/>
    <col min="8965" max="8965" width="18.42578125" style="378" customWidth="1"/>
    <col min="8966" max="8966" width="12.85546875" style="378" bestFit="1" customWidth="1"/>
    <col min="8967" max="8967" width="10.85546875" style="378" bestFit="1" customWidth="1"/>
    <col min="8968" max="8968" width="18.42578125" style="378" customWidth="1"/>
    <col min="8969" max="8969" width="16.7109375" style="378" bestFit="1" customWidth="1"/>
    <col min="8970" max="8970" width="10.85546875" style="378" bestFit="1" customWidth="1"/>
    <col min="8971" max="8971" width="9.140625" style="378" customWidth="1"/>
    <col min="8972" max="9216" width="9.140625" style="378"/>
    <col min="9217" max="9217" width="66.5703125" style="378" bestFit="1" customWidth="1"/>
    <col min="9218" max="9218" width="19.85546875" style="378" customWidth="1"/>
    <col min="9219" max="9219" width="12.85546875" style="378" bestFit="1" customWidth="1"/>
    <col min="9220" max="9220" width="10.85546875" style="378" bestFit="1" customWidth="1"/>
    <col min="9221" max="9221" width="18.42578125" style="378" customWidth="1"/>
    <col min="9222" max="9222" width="12.85546875" style="378" bestFit="1" customWidth="1"/>
    <col min="9223" max="9223" width="10.85546875" style="378" bestFit="1" customWidth="1"/>
    <col min="9224" max="9224" width="18.42578125" style="378" customWidth="1"/>
    <col min="9225" max="9225" width="16.7109375" style="378" bestFit="1" customWidth="1"/>
    <col min="9226" max="9226" width="10.85546875" style="378" bestFit="1" customWidth="1"/>
    <col min="9227" max="9227" width="9.140625" style="378" customWidth="1"/>
    <col min="9228" max="9472" width="9.140625" style="378"/>
    <col min="9473" max="9473" width="66.5703125" style="378" bestFit="1" customWidth="1"/>
    <col min="9474" max="9474" width="19.85546875" style="378" customWidth="1"/>
    <col min="9475" max="9475" width="12.85546875" style="378" bestFit="1" customWidth="1"/>
    <col min="9476" max="9476" width="10.85546875" style="378" bestFit="1" customWidth="1"/>
    <col min="9477" max="9477" width="18.42578125" style="378" customWidth="1"/>
    <col min="9478" max="9478" width="12.85546875" style="378" bestFit="1" customWidth="1"/>
    <col min="9479" max="9479" width="10.85546875" style="378" bestFit="1" customWidth="1"/>
    <col min="9480" max="9480" width="18.42578125" style="378" customWidth="1"/>
    <col min="9481" max="9481" width="16.7109375" style="378" bestFit="1" customWidth="1"/>
    <col min="9482" max="9482" width="10.85546875" style="378" bestFit="1" customWidth="1"/>
    <col min="9483" max="9483" width="9.140625" style="378" customWidth="1"/>
    <col min="9484" max="9728" width="9.140625" style="378"/>
    <col min="9729" max="9729" width="66.5703125" style="378" bestFit="1" customWidth="1"/>
    <col min="9730" max="9730" width="19.85546875" style="378" customWidth="1"/>
    <col min="9731" max="9731" width="12.85546875" style="378" bestFit="1" customWidth="1"/>
    <col min="9732" max="9732" width="10.85546875" style="378" bestFit="1" customWidth="1"/>
    <col min="9733" max="9733" width="18.42578125" style="378" customWidth="1"/>
    <col min="9734" max="9734" width="12.85546875" style="378" bestFit="1" customWidth="1"/>
    <col min="9735" max="9735" width="10.85546875" style="378" bestFit="1" customWidth="1"/>
    <col min="9736" max="9736" width="18.42578125" style="378" customWidth="1"/>
    <col min="9737" max="9737" width="16.7109375" style="378" bestFit="1" customWidth="1"/>
    <col min="9738" max="9738" width="10.85546875" style="378" bestFit="1" customWidth="1"/>
    <col min="9739" max="9739" width="9.140625" style="378" customWidth="1"/>
    <col min="9740" max="9984" width="9.140625" style="378"/>
    <col min="9985" max="9985" width="66.5703125" style="378" bestFit="1" customWidth="1"/>
    <col min="9986" max="9986" width="19.85546875" style="378" customWidth="1"/>
    <col min="9987" max="9987" width="12.85546875" style="378" bestFit="1" customWidth="1"/>
    <col min="9988" max="9988" width="10.85546875" style="378" bestFit="1" customWidth="1"/>
    <col min="9989" max="9989" width="18.42578125" style="378" customWidth="1"/>
    <col min="9990" max="9990" width="12.85546875" style="378" bestFit="1" customWidth="1"/>
    <col min="9991" max="9991" width="10.85546875" style="378" bestFit="1" customWidth="1"/>
    <col min="9992" max="9992" width="18.42578125" style="378" customWidth="1"/>
    <col min="9993" max="9993" width="16.7109375" style="378" bestFit="1" customWidth="1"/>
    <col min="9994" max="9994" width="10.85546875" style="378" bestFit="1" customWidth="1"/>
    <col min="9995" max="9995" width="9.140625" style="378" customWidth="1"/>
    <col min="9996" max="10240" width="9.140625" style="378"/>
    <col min="10241" max="10241" width="66.5703125" style="378" bestFit="1" customWidth="1"/>
    <col min="10242" max="10242" width="19.85546875" style="378" customWidth="1"/>
    <col min="10243" max="10243" width="12.85546875" style="378" bestFit="1" customWidth="1"/>
    <col min="10244" max="10244" width="10.85546875" style="378" bestFit="1" customWidth="1"/>
    <col min="10245" max="10245" width="18.42578125" style="378" customWidth="1"/>
    <col min="10246" max="10246" width="12.85546875" style="378" bestFit="1" customWidth="1"/>
    <col min="10247" max="10247" width="10.85546875" style="378" bestFit="1" customWidth="1"/>
    <col min="10248" max="10248" width="18.42578125" style="378" customWidth="1"/>
    <col min="10249" max="10249" width="16.7109375" style="378" bestFit="1" customWidth="1"/>
    <col min="10250" max="10250" width="10.85546875" style="378" bestFit="1" customWidth="1"/>
    <col min="10251" max="10251" width="9.140625" style="378" customWidth="1"/>
    <col min="10252" max="10496" width="9.140625" style="378"/>
    <col min="10497" max="10497" width="66.5703125" style="378" bestFit="1" customWidth="1"/>
    <col min="10498" max="10498" width="19.85546875" style="378" customWidth="1"/>
    <col min="10499" max="10499" width="12.85546875" style="378" bestFit="1" customWidth="1"/>
    <col min="10500" max="10500" width="10.85546875" style="378" bestFit="1" customWidth="1"/>
    <col min="10501" max="10501" width="18.42578125" style="378" customWidth="1"/>
    <col min="10502" max="10502" width="12.85546875" style="378" bestFit="1" customWidth="1"/>
    <col min="10503" max="10503" width="10.85546875" style="378" bestFit="1" customWidth="1"/>
    <col min="10504" max="10504" width="18.42578125" style="378" customWidth="1"/>
    <col min="10505" max="10505" width="16.7109375" style="378" bestFit="1" customWidth="1"/>
    <col min="10506" max="10506" width="10.85546875" style="378" bestFit="1" customWidth="1"/>
    <col min="10507" max="10507" width="9.140625" style="378" customWidth="1"/>
    <col min="10508" max="10752" width="9.140625" style="378"/>
    <col min="10753" max="10753" width="66.5703125" style="378" bestFit="1" customWidth="1"/>
    <col min="10754" max="10754" width="19.85546875" style="378" customWidth="1"/>
    <col min="10755" max="10755" width="12.85546875" style="378" bestFit="1" customWidth="1"/>
    <col min="10756" max="10756" width="10.85546875" style="378" bestFit="1" customWidth="1"/>
    <col min="10757" max="10757" width="18.42578125" style="378" customWidth="1"/>
    <col min="10758" max="10758" width="12.85546875" style="378" bestFit="1" customWidth="1"/>
    <col min="10759" max="10759" width="10.85546875" style="378" bestFit="1" customWidth="1"/>
    <col min="10760" max="10760" width="18.42578125" style="378" customWidth="1"/>
    <col min="10761" max="10761" width="16.7109375" style="378" bestFit="1" customWidth="1"/>
    <col min="10762" max="10762" width="10.85546875" style="378" bestFit="1" customWidth="1"/>
    <col min="10763" max="10763" width="9.140625" style="378" customWidth="1"/>
    <col min="10764" max="11008" width="9.140625" style="378"/>
    <col min="11009" max="11009" width="66.5703125" style="378" bestFit="1" customWidth="1"/>
    <col min="11010" max="11010" width="19.85546875" style="378" customWidth="1"/>
    <col min="11011" max="11011" width="12.85546875" style="378" bestFit="1" customWidth="1"/>
    <col min="11012" max="11012" width="10.85546875" style="378" bestFit="1" customWidth="1"/>
    <col min="11013" max="11013" width="18.42578125" style="378" customWidth="1"/>
    <col min="11014" max="11014" width="12.85546875" style="378" bestFit="1" customWidth="1"/>
    <col min="11015" max="11015" width="10.85546875" style="378" bestFit="1" customWidth="1"/>
    <col min="11016" max="11016" width="18.42578125" style="378" customWidth="1"/>
    <col min="11017" max="11017" width="16.7109375" style="378" bestFit="1" customWidth="1"/>
    <col min="11018" max="11018" width="10.85546875" style="378" bestFit="1" customWidth="1"/>
    <col min="11019" max="11019" width="9.140625" style="378" customWidth="1"/>
    <col min="11020" max="11264" width="9.140625" style="378"/>
    <col min="11265" max="11265" width="66.5703125" style="378" bestFit="1" customWidth="1"/>
    <col min="11266" max="11266" width="19.85546875" style="378" customWidth="1"/>
    <col min="11267" max="11267" width="12.85546875" style="378" bestFit="1" customWidth="1"/>
    <col min="11268" max="11268" width="10.85546875" style="378" bestFit="1" customWidth="1"/>
    <col min="11269" max="11269" width="18.42578125" style="378" customWidth="1"/>
    <col min="11270" max="11270" width="12.85546875" style="378" bestFit="1" customWidth="1"/>
    <col min="11271" max="11271" width="10.85546875" style="378" bestFit="1" customWidth="1"/>
    <col min="11272" max="11272" width="18.42578125" style="378" customWidth="1"/>
    <col min="11273" max="11273" width="16.7109375" style="378" bestFit="1" customWidth="1"/>
    <col min="11274" max="11274" width="10.85546875" style="378" bestFit="1" customWidth="1"/>
    <col min="11275" max="11275" width="9.140625" style="378" customWidth="1"/>
    <col min="11276" max="11520" width="9.140625" style="378"/>
    <col min="11521" max="11521" width="66.5703125" style="378" bestFit="1" customWidth="1"/>
    <col min="11522" max="11522" width="19.85546875" style="378" customWidth="1"/>
    <col min="11523" max="11523" width="12.85546875" style="378" bestFit="1" customWidth="1"/>
    <col min="11524" max="11524" width="10.85546875" style="378" bestFit="1" customWidth="1"/>
    <col min="11525" max="11525" width="18.42578125" style="378" customWidth="1"/>
    <col min="11526" max="11526" width="12.85546875" style="378" bestFit="1" customWidth="1"/>
    <col min="11527" max="11527" width="10.85546875" style="378" bestFit="1" customWidth="1"/>
    <col min="11528" max="11528" width="18.42578125" style="378" customWidth="1"/>
    <col min="11529" max="11529" width="16.7109375" style="378" bestFit="1" customWidth="1"/>
    <col min="11530" max="11530" width="10.85546875" style="378" bestFit="1" customWidth="1"/>
    <col min="11531" max="11531" width="9.140625" style="378" customWidth="1"/>
    <col min="11532" max="11776" width="9.140625" style="378"/>
    <col min="11777" max="11777" width="66.5703125" style="378" bestFit="1" customWidth="1"/>
    <col min="11778" max="11778" width="19.85546875" style="378" customWidth="1"/>
    <col min="11779" max="11779" width="12.85546875" style="378" bestFit="1" customWidth="1"/>
    <col min="11780" max="11780" width="10.85546875" style="378" bestFit="1" customWidth="1"/>
    <col min="11781" max="11781" width="18.42578125" style="378" customWidth="1"/>
    <col min="11782" max="11782" width="12.85546875" style="378" bestFit="1" customWidth="1"/>
    <col min="11783" max="11783" width="10.85546875" style="378" bestFit="1" customWidth="1"/>
    <col min="11784" max="11784" width="18.42578125" style="378" customWidth="1"/>
    <col min="11785" max="11785" width="16.7109375" style="378" bestFit="1" customWidth="1"/>
    <col min="11786" max="11786" width="10.85546875" style="378" bestFit="1" customWidth="1"/>
    <col min="11787" max="11787" width="9.140625" style="378" customWidth="1"/>
    <col min="11788" max="12032" width="9.140625" style="378"/>
    <col min="12033" max="12033" width="66.5703125" style="378" bestFit="1" customWidth="1"/>
    <col min="12034" max="12034" width="19.85546875" style="378" customWidth="1"/>
    <col min="12035" max="12035" width="12.85546875" style="378" bestFit="1" customWidth="1"/>
    <col min="12036" max="12036" width="10.85546875" style="378" bestFit="1" customWidth="1"/>
    <col min="12037" max="12037" width="18.42578125" style="378" customWidth="1"/>
    <col min="12038" max="12038" width="12.85546875" style="378" bestFit="1" customWidth="1"/>
    <col min="12039" max="12039" width="10.85546875" style="378" bestFit="1" customWidth="1"/>
    <col min="12040" max="12040" width="18.42578125" style="378" customWidth="1"/>
    <col min="12041" max="12041" width="16.7109375" style="378" bestFit="1" customWidth="1"/>
    <col min="12042" max="12042" width="10.85546875" style="378" bestFit="1" customWidth="1"/>
    <col min="12043" max="12043" width="9.140625" style="378" customWidth="1"/>
    <col min="12044" max="12288" width="9.140625" style="378"/>
    <col min="12289" max="12289" width="66.5703125" style="378" bestFit="1" customWidth="1"/>
    <col min="12290" max="12290" width="19.85546875" style="378" customWidth="1"/>
    <col min="12291" max="12291" width="12.85546875" style="378" bestFit="1" customWidth="1"/>
    <col min="12292" max="12292" width="10.85546875" style="378" bestFit="1" customWidth="1"/>
    <col min="12293" max="12293" width="18.42578125" style="378" customWidth="1"/>
    <col min="12294" max="12294" width="12.85546875" style="378" bestFit="1" customWidth="1"/>
    <col min="12295" max="12295" width="10.85546875" style="378" bestFit="1" customWidth="1"/>
    <col min="12296" max="12296" width="18.42578125" style="378" customWidth="1"/>
    <col min="12297" max="12297" width="16.7109375" style="378" bestFit="1" customWidth="1"/>
    <col min="12298" max="12298" width="10.85546875" style="378" bestFit="1" customWidth="1"/>
    <col min="12299" max="12299" width="9.140625" style="378" customWidth="1"/>
    <col min="12300" max="12544" width="9.140625" style="378"/>
    <col min="12545" max="12545" width="66.5703125" style="378" bestFit="1" customWidth="1"/>
    <col min="12546" max="12546" width="19.85546875" style="378" customWidth="1"/>
    <col min="12547" max="12547" width="12.85546875" style="378" bestFit="1" customWidth="1"/>
    <col min="12548" max="12548" width="10.85546875" style="378" bestFit="1" customWidth="1"/>
    <col min="12549" max="12549" width="18.42578125" style="378" customWidth="1"/>
    <col min="12550" max="12550" width="12.85546875" style="378" bestFit="1" customWidth="1"/>
    <col min="12551" max="12551" width="10.85546875" style="378" bestFit="1" customWidth="1"/>
    <col min="12552" max="12552" width="18.42578125" style="378" customWidth="1"/>
    <col min="12553" max="12553" width="16.7109375" style="378" bestFit="1" customWidth="1"/>
    <col min="12554" max="12554" width="10.85546875" style="378" bestFit="1" customWidth="1"/>
    <col min="12555" max="12555" width="9.140625" style="378" customWidth="1"/>
    <col min="12556" max="12800" width="9.140625" style="378"/>
    <col min="12801" max="12801" width="66.5703125" style="378" bestFit="1" customWidth="1"/>
    <col min="12802" max="12802" width="19.85546875" style="378" customWidth="1"/>
    <col min="12803" max="12803" width="12.85546875" style="378" bestFit="1" customWidth="1"/>
    <col min="12804" max="12804" width="10.85546875" style="378" bestFit="1" customWidth="1"/>
    <col min="12805" max="12805" width="18.42578125" style="378" customWidth="1"/>
    <col min="12806" max="12806" width="12.85546875" style="378" bestFit="1" customWidth="1"/>
    <col min="12807" max="12807" width="10.85546875" style="378" bestFit="1" customWidth="1"/>
    <col min="12808" max="12808" width="18.42578125" style="378" customWidth="1"/>
    <col min="12809" max="12809" width="16.7109375" style="378" bestFit="1" customWidth="1"/>
    <col min="12810" max="12810" width="10.85546875" style="378" bestFit="1" customWidth="1"/>
    <col min="12811" max="12811" width="9.140625" style="378" customWidth="1"/>
    <col min="12812" max="13056" width="9.140625" style="378"/>
    <col min="13057" max="13057" width="66.5703125" style="378" bestFit="1" customWidth="1"/>
    <col min="13058" max="13058" width="19.85546875" style="378" customWidth="1"/>
    <col min="13059" max="13059" width="12.85546875" style="378" bestFit="1" customWidth="1"/>
    <col min="13060" max="13060" width="10.85546875" style="378" bestFit="1" customWidth="1"/>
    <col min="13061" max="13061" width="18.42578125" style="378" customWidth="1"/>
    <col min="13062" max="13062" width="12.85546875" style="378" bestFit="1" customWidth="1"/>
    <col min="13063" max="13063" width="10.85546875" style="378" bestFit="1" customWidth="1"/>
    <col min="13064" max="13064" width="18.42578125" style="378" customWidth="1"/>
    <col min="13065" max="13065" width="16.7109375" style="378" bestFit="1" customWidth="1"/>
    <col min="13066" max="13066" width="10.85546875" style="378" bestFit="1" customWidth="1"/>
    <col min="13067" max="13067" width="9.140625" style="378" customWidth="1"/>
    <col min="13068" max="13312" width="9.140625" style="378"/>
    <col min="13313" max="13313" width="66.5703125" style="378" bestFit="1" customWidth="1"/>
    <col min="13314" max="13314" width="19.85546875" style="378" customWidth="1"/>
    <col min="13315" max="13315" width="12.85546875" style="378" bestFit="1" customWidth="1"/>
    <col min="13316" max="13316" width="10.85546875" style="378" bestFit="1" customWidth="1"/>
    <col min="13317" max="13317" width="18.42578125" style="378" customWidth="1"/>
    <col min="13318" max="13318" width="12.85546875" style="378" bestFit="1" customWidth="1"/>
    <col min="13319" max="13319" width="10.85546875" style="378" bestFit="1" customWidth="1"/>
    <col min="13320" max="13320" width="18.42578125" style="378" customWidth="1"/>
    <col min="13321" max="13321" width="16.7109375" style="378" bestFit="1" customWidth="1"/>
    <col min="13322" max="13322" width="10.85546875" style="378" bestFit="1" customWidth="1"/>
    <col min="13323" max="13323" width="9.140625" style="378" customWidth="1"/>
    <col min="13324" max="13568" width="9.140625" style="378"/>
    <col min="13569" max="13569" width="66.5703125" style="378" bestFit="1" customWidth="1"/>
    <col min="13570" max="13570" width="19.85546875" style="378" customWidth="1"/>
    <col min="13571" max="13571" width="12.85546875" style="378" bestFit="1" customWidth="1"/>
    <col min="13572" max="13572" width="10.85546875" style="378" bestFit="1" customWidth="1"/>
    <col min="13573" max="13573" width="18.42578125" style="378" customWidth="1"/>
    <col min="13574" max="13574" width="12.85546875" style="378" bestFit="1" customWidth="1"/>
    <col min="13575" max="13575" width="10.85546875" style="378" bestFit="1" customWidth="1"/>
    <col min="13576" max="13576" width="18.42578125" style="378" customWidth="1"/>
    <col min="13577" max="13577" width="16.7109375" style="378" bestFit="1" customWidth="1"/>
    <col min="13578" max="13578" width="10.85546875" style="378" bestFit="1" customWidth="1"/>
    <col min="13579" max="13579" width="9.140625" style="378" customWidth="1"/>
    <col min="13580" max="13824" width="9.140625" style="378"/>
    <col min="13825" max="13825" width="66.5703125" style="378" bestFit="1" customWidth="1"/>
    <col min="13826" max="13826" width="19.85546875" style="378" customWidth="1"/>
    <col min="13827" max="13827" width="12.85546875" style="378" bestFit="1" customWidth="1"/>
    <col min="13828" max="13828" width="10.85546875" style="378" bestFit="1" customWidth="1"/>
    <col min="13829" max="13829" width="18.42578125" style="378" customWidth="1"/>
    <col min="13830" max="13830" width="12.85546875" style="378" bestFit="1" customWidth="1"/>
    <col min="13831" max="13831" width="10.85546875" style="378" bestFit="1" customWidth="1"/>
    <col min="13832" max="13832" width="18.42578125" style="378" customWidth="1"/>
    <col min="13833" max="13833" width="16.7109375" style="378" bestFit="1" customWidth="1"/>
    <col min="13834" max="13834" width="10.85546875" style="378" bestFit="1" customWidth="1"/>
    <col min="13835" max="13835" width="9.140625" style="378" customWidth="1"/>
    <col min="13836" max="14080" width="9.140625" style="378"/>
    <col min="14081" max="14081" width="66.5703125" style="378" bestFit="1" customWidth="1"/>
    <col min="14082" max="14082" width="19.85546875" style="378" customWidth="1"/>
    <col min="14083" max="14083" width="12.85546875" style="378" bestFit="1" customWidth="1"/>
    <col min="14084" max="14084" width="10.85546875" style="378" bestFit="1" customWidth="1"/>
    <col min="14085" max="14085" width="18.42578125" style="378" customWidth="1"/>
    <col min="14086" max="14086" width="12.85546875" style="378" bestFit="1" customWidth="1"/>
    <col min="14087" max="14087" width="10.85546875" style="378" bestFit="1" customWidth="1"/>
    <col min="14088" max="14088" width="18.42578125" style="378" customWidth="1"/>
    <col min="14089" max="14089" width="16.7109375" style="378" bestFit="1" customWidth="1"/>
    <col min="14090" max="14090" width="10.85546875" style="378" bestFit="1" customWidth="1"/>
    <col min="14091" max="14091" width="9.140625" style="378" customWidth="1"/>
    <col min="14092" max="14336" width="9.140625" style="378"/>
    <col min="14337" max="14337" width="66.5703125" style="378" bestFit="1" customWidth="1"/>
    <col min="14338" max="14338" width="19.85546875" style="378" customWidth="1"/>
    <col min="14339" max="14339" width="12.85546875" style="378" bestFit="1" customWidth="1"/>
    <col min="14340" max="14340" width="10.85546875" style="378" bestFit="1" customWidth="1"/>
    <col min="14341" max="14341" width="18.42578125" style="378" customWidth="1"/>
    <col min="14342" max="14342" width="12.85546875" style="378" bestFit="1" customWidth="1"/>
    <col min="14343" max="14343" width="10.85546875" style="378" bestFit="1" customWidth="1"/>
    <col min="14344" max="14344" width="18.42578125" style="378" customWidth="1"/>
    <col min="14345" max="14345" width="16.7109375" style="378" bestFit="1" customWidth="1"/>
    <col min="14346" max="14346" width="10.85546875" style="378" bestFit="1" customWidth="1"/>
    <col min="14347" max="14347" width="9.140625" style="378" customWidth="1"/>
    <col min="14348" max="14592" width="9.140625" style="378"/>
    <col min="14593" max="14593" width="66.5703125" style="378" bestFit="1" customWidth="1"/>
    <col min="14594" max="14594" width="19.85546875" style="378" customWidth="1"/>
    <col min="14595" max="14595" width="12.85546875" style="378" bestFit="1" customWidth="1"/>
    <col min="14596" max="14596" width="10.85546875" style="378" bestFit="1" customWidth="1"/>
    <col min="14597" max="14597" width="18.42578125" style="378" customWidth="1"/>
    <col min="14598" max="14598" width="12.85546875" style="378" bestFit="1" customWidth="1"/>
    <col min="14599" max="14599" width="10.85546875" style="378" bestFit="1" customWidth="1"/>
    <col min="14600" max="14600" width="18.42578125" style="378" customWidth="1"/>
    <col min="14601" max="14601" width="16.7109375" style="378" bestFit="1" customWidth="1"/>
    <col min="14602" max="14602" width="10.85546875" style="378" bestFit="1" customWidth="1"/>
    <col min="14603" max="14603" width="9.140625" style="378" customWidth="1"/>
    <col min="14604" max="14848" width="9.140625" style="378"/>
    <col min="14849" max="14849" width="66.5703125" style="378" bestFit="1" customWidth="1"/>
    <col min="14850" max="14850" width="19.85546875" style="378" customWidth="1"/>
    <col min="14851" max="14851" width="12.85546875" style="378" bestFit="1" customWidth="1"/>
    <col min="14852" max="14852" width="10.85546875" style="378" bestFit="1" customWidth="1"/>
    <col min="14853" max="14853" width="18.42578125" style="378" customWidth="1"/>
    <col min="14854" max="14854" width="12.85546875" style="378" bestFit="1" customWidth="1"/>
    <col min="14855" max="14855" width="10.85546875" style="378" bestFit="1" customWidth="1"/>
    <col min="14856" max="14856" width="18.42578125" style="378" customWidth="1"/>
    <col min="14857" max="14857" width="16.7109375" style="378" bestFit="1" customWidth="1"/>
    <col min="14858" max="14858" width="10.85546875" style="378" bestFit="1" customWidth="1"/>
    <col min="14859" max="14859" width="9.140625" style="378" customWidth="1"/>
    <col min="14860" max="15104" width="9.140625" style="378"/>
    <col min="15105" max="15105" width="66.5703125" style="378" bestFit="1" customWidth="1"/>
    <col min="15106" max="15106" width="19.85546875" style="378" customWidth="1"/>
    <col min="15107" max="15107" width="12.85546875" style="378" bestFit="1" customWidth="1"/>
    <col min="15108" max="15108" width="10.85546875" style="378" bestFit="1" customWidth="1"/>
    <col min="15109" max="15109" width="18.42578125" style="378" customWidth="1"/>
    <col min="15110" max="15110" width="12.85546875" style="378" bestFit="1" customWidth="1"/>
    <col min="15111" max="15111" width="10.85546875" style="378" bestFit="1" customWidth="1"/>
    <col min="15112" max="15112" width="18.42578125" style="378" customWidth="1"/>
    <col min="15113" max="15113" width="16.7109375" style="378" bestFit="1" customWidth="1"/>
    <col min="15114" max="15114" width="10.85546875" style="378" bestFit="1" customWidth="1"/>
    <col min="15115" max="15115" width="9.140625" style="378" customWidth="1"/>
    <col min="15116" max="15360" width="9.140625" style="378"/>
    <col min="15361" max="15361" width="66.5703125" style="378" bestFit="1" customWidth="1"/>
    <col min="15362" max="15362" width="19.85546875" style="378" customWidth="1"/>
    <col min="15363" max="15363" width="12.85546875" style="378" bestFit="1" customWidth="1"/>
    <col min="15364" max="15364" width="10.85546875" style="378" bestFit="1" customWidth="1"/>
    <col min="15365" max="15365" width="18.42578125" style="378" customWidth="1"/>
    <col min="15366" max="15366" width="12.85546875" style="378" bestFit="1" customWidth="1"/>
    <col min="15367" max="15367" width="10.85546875" style="378" bestFit="1" customWidth="1"/>
    <col min="15368" max="15368" width="18.42578125" style="378" customWidth="1"/>
    <col min="15369" max="15369" width="16.7109375" style="378" bestFit="1" customWidth="1"/>
    <col min="15370" max="15370" width="10.85546875" style="378" bestFit="1" customWidth="1"/>
    <col min="15371" max="15371" width="9.140625" style="378" customWidth="1"/>
    <col min="15372" max="15616" width="9.140625" style="378"/>
    <col min="15617" max="15617" width="66.5703125" style="378" bestFit="1" customWidth="1"/>
    <col min="15618" max="15618" width="19.85546875" style="378" customWidth="1"/>
    <col min="15619" max="15619" width="12.85546875" style="378" bestFit="1" customWidth="1"/>
    <col min="15620" max="15620" width="10.85546875" style="378" bestFit="1" customWidth="1"/>
    <col min="15621" max="15621" width="18.42578125" style="378" customWidth="1"/>
    <col min="15622" max="15622" width="12.85546875" style="378" bestFit="1" customWidth="1"/>
    <col min="15623" max="15623" width="10.85546875" style="378" bestFit="1" customWidth="1"/>
    <col min="15624" max="15624" width="18.42578125" style="378" customWidth="1"/>
    <col min="15625" max="15625" width="16.7109375" style="378" bestFit="1" customWidth="1"/>
    <col min="15626" max="15626" width="10.85546875" style="378" bestFit="1" customWidth="1"/>
    <col min="15627" max="15627" width="9.140625" style="378" customWidth="1"/>
    <col min="15628" max="15872" width="9.140625" style="378"/>
    <col min="15873" max="15873" width="66.5703125" style="378" bestFit="1" customWidth="1"/>
    <col min="15874" max="15874" width="19.85546875" style="378" customWidth="1"/>
    <col min="15875" max="15875" width="12.85546875" style="378" bestFit="1" customWidth="1"/>
    <col min="15876" max="15876" width="10.85546875" style="378" bestFit="1" customWidth="1"/>
    <col min="15877" max="15877" width="18.42578125" style="378" customWidth="1"/>
    <col min="15878" max="15878" width="12.85546875" style="378" bestFit="1" customWidth="1"/>
    <col min="15879" max="15879" width="10.85546875" style="378" bestFit="1" customWidth="1"/>
    <col min="15880" max="15880" width="18.42578125" style="378" customWidth="1"/>
    <col min="15881" max="15881" width="16.7109375" style="378" bestFit="1" customWidth="1"/>
    <col min="15882" max="15882" width="10.85546875" style="378" bestFit="1" customWidth="1"/>
    <col min="15883" max="15883" width="9.140625" style="378" customWidth="1"/>
    <col min="15884" max="16128" width="9.140625" style="378"/>
    <col min="16129" max="16129" width="66.5703125" style="378" bestFit="1" customWidth="1"/>
    <col min="16130" max="16130" width="19.85546875" style="378" customWidth="1"/>
    <col min="16131" max="16131" width="12.85546875" style="378" bestFit="1" customWidth="1"/>
    <col min="16132" max="16132" width="10.85546875" style="378" bestFit="1" customWidth="1"/>
    <col min="16133" max="16133" width="18.42578125" style="378" customWidth="1"/>
    <col min="16134" max="16134" width="12.85546875" style="378" bestFit="1" customWidth="1"/>
    <col min="16135" max="16135" width="10.85546875" style="378" bestFit="1" customWidth="1"/>
    <col min="16136" max="16136" width="18.42578125" style="378" customWidth="1"/>
    <col min="16137" max="16137" width="16.7109375" style="378" bestFit="1" customWidth="1"/>
    <col min="16138" max="16138" width="10.85546875" style="378" bestFit="1" customWidth="1"/>
    <col min="16139" max="16139" width="9.140625" style="378" customWidth="1"/>
    <col min="16140" max="16384" width="9.140625" style="378"/>
  </cols>
  <sheetData>
    <row r="1" spans="1:10" ht="18.75">
      <c r="A1" s="5983"/>
      <c r="B1" s="5983"/>
      <c r="C1" s="5983"/>
      <c r="D1" s="5983"/>
      <c r="E1" s="5983"/>
      <c r="F1" s="5983"/>
      <c r="G1" s="5983"/>
      <c r="H1" s="5983"/>
      <c r="I1" s="5983"/>
      <c r="J1" s="5983"/>
    </row>
    <row r="2" spans="1:10" ht="18.75">
      <c r="A2" s="5979" t="s">
        <v>181</v>
      </c>
      <c r="B2" s="5979"/>
      <c r="C2" s="5979"/>
      <c r="D2" s="5979"/>
      <c r="E2" s="5979"/>
      <c r="F2" s="5979"/>
      <c r="G2" s="5979"/>
      <c r="H2" s="5979"/>
      <c r="I2" s="5979"/>
      <c r="J2" s="5979"/>
    </row>
    <row r="3" spans="1:10" ht="18.75">
      <c r="A3" s="5979" t="s">
        <v>393</v>
      </c>
      <c r="B3" s="5979"/>
      <c r="C3" s="5979"/>
      <c r="D3" s="5979"/>
      <c r="E3" s="5979"/>
      <c r="F3" s="5979"/>
      <c r="G3" s="5979"/>
      <c r="H3" s="5979"/>
      <c r="I3" s="5979"/>
      <c r="J3" s="5979"/>
    </row>
    <row r="4" spans="1:10" ht="27" customHeight="1">
      <c r="A4" s="5984"/>
      <c r="B4" s="5984"/>
      <c r="C4" s="5984"/>
      <c r="D4" s="5984"/>
      <c r="E4" s="5984"/>
      <c r="F4" s="5984"/>
      <c r="G4" s="5984"/>
      <c r="H4" s="5984"/>
      <c r="I4" s="5984"/>
      <c r="J4" s="5984"/>
    </row>
    <row r="5" spans="1:10" ht="32.25" customHeight="1">
      <c r="A5" s="1749" t="s">
        <v>182</v>
      </c>
      <c r="B5" s="5970" t="s">
        <v>36</v>
      </c>
      <c r="C5" s="5971"/>
      <c r="D5" s="5972"/>
      <c r="E5" s="5970" t="s">
        <v>37</v>
      </c>
      <c r="F5" s="5971"/>
      <c r="G5" s="5972"/>
      <c r="H5" s="5985" t="s">
        <v>38</v>
      </c>
      <c r="I5" s="5974"/>
      <c r="J5" s="5975"/>
    </row>
    <row r="6" spans="1:10" ht="67.5" customHeight="1">
      <c r="A6" s="1750"/>
      <c r="B6" s="3450" t="s">
        <v>7</v>
      </c>
      <c r="C6" s="3451" t="s">
        <v>8</v>
      </c>
      <c r="D6" s="3452" t="s">
        <v>9</v>
      </c>
      <c r="E6" s="3450" t="s">
        <v>7</v>
      </c>
      <c r="F6" s="3451" t="s">
        <v>8</v>
      </c>
      <c r="G6" s="3452" t="s">
        <v>9</v>
      </c>
      <c r="H6" s="3450" t="s">
        <v>7</v>
      </c>
      <c r="I6" s="3451" t="s">
        <v>8</v>
      </c>
      <c r="J6" s="3452" t="s">
        <v>9</v>
      </c>
    </row>
    <row r="7" spans="1:10" ht="27" customHeight="1">
      <c r="A7" s="1757" t="s">
        <v>10</v>
      </c>
      <c r="B7" s="1758"/>
      <c r="C7" s="1759"/>
      <c r="D7" s="1760"/>
      <c r="E7" s="1758"/>
      <c r="F7" s="1759"/>
      <c r="G7" s="1760"/>
      <c r="H7" s="1762"/>
      <c r="I7" s="1763"/>
      <c r="J7" s="1764"/>
    </row>
    <row r="8" spans="1:10" ht="25.5" customHeight="1">
      <c r="A8" s="1773" t="s">
        <v>190</v>
      </c>
      <c r="B8" s="1766">
        <v>16</v>
      </c>
      <c r="C8" s="1767">
        <v>1</v>
      </c>
      <c r="D8" s="1768">
        <f>SUM(B8:C8)</f>
        <v>17</v>
      </c>
      <c r="E8" s="1766">
        <v>11</v>
      </c>
      <c r="F8" s="1767">
        <v>1</v>
      </c>
      <c r="G8" s="1768">
        <f>SUM(E8:F8)</f>
        <v>12</v>
      </c>
      <c r="H8" s="1770">
        <f>B8+E8</f>
        <v>27</v>
      </c>
      <c r="I8" s="1771">
        <f>C8+F8</f>
        <v>2</v>
      </c>
      <c r="J8" s="1772">
        <f>H8+I8</f>
        <v>29</v>
      </c>
    </row>
    <row r="9" spans="1:10" ht="29.25" customHeight="1">
      <c r="A9" s="1765" t="s">
        <v>191</v>
      </c>
      <c r="B9" s="1766">
        <v>0</v>
      </c>
      <c r="C9" s="1767">
        <v>0</v>
      </c>
      <c r="D9" s="1768">
        <v>0</v>
      </c>
      <c r="E9" s="1766">
        <v>10</v>
      </c>
      <c r="F9" s="1767">
        <v>0</v>
      </c>
      <c r="G9" s="1768">
        <f>SUM(E9:F9)</f>
        <v>10</v>
      </c>
      <c r="H9" s="1770">
        <f>B9+E9</f>
        <v>10</v>
      </c>
      <c r="I9" s="1771">
        <f>C9+F9</f>
        <v>0</v>
      </c>
      <c r="J9" s="1772">
        <f>H9+I9</f>
        <v>10</v>
      </c>
    </row>
    <row r="10" spans="1:10" ht="24" customHeight="1">
      <c r="A10" s="1892" t="s">
        <v>27</v>
      </c>
      <c r="B10" s="1893">
        <f>SUM(B8:B9)</f>
        <v>16</v>
      </c>
      <c r="C10" s="1894">
        <f>SUM(C8:C9)</f>
        <v>1</v>
      </c>
      <c r="D10" s="1895">
        <f>SUM(D8:D9)</f>
        <v>17</v>
      </c>
      <c r="E10" s="1893">
        <f>SUM(E8:E9)</f>
        <v>21</v>
      </c>
      <c r="F10" s="1894">
        <v>0</v>
      </c>
      <c r="G10" s="1895">
        <f>SUM(G8:G9)</f>
        <v>22</v>
      </c>
      <c r="H10" s="1896">
        <f>SUM(H8:H9)</f>
        <v>37</v>
      </c>
      <c r="I10" s="1897">
        <f>SUM(I8:I9)</f>
        <v>2</v>
      </c>
      <c r="J10" s="1782">
        <f>SUM(H10:I10)</f>
        <v>39</v>
      </c>
    </row>
    <row r="11" spans="1:10" ht="25.5" customHeight="1">
      <c r="A11" s="1898" t="s">
        <v>15</v>
      </c>
      <c r="B11" s="1793"/>
      <c r="C11" s="1794"/>
      <c r="D11" s="1795"/>
      <c r="E11" s="1793"/>
      <c r="F11" s="1794"/>
      <c r="G11" s="1795"/>
      <c r="H11" s="1875"/>
      <c r="I11" s="1876"/>
      <c r="J11" s="1877"/>
    </row>
    <row r="12" spans="1:10" ht="24.75" customHeight="1">
      <c r="A12" s="1797" t="s">
        <v>16</v>
      </c>
      <c r="B12" s="1766"/>
      <c r="C12" s="1767"/>
      <c r="D12" s="1768"/>
      <c r="E12" s="1766"/>
      <c r="F12" s="1767"/>
      <c r="G12" s="1768"/>
      <c r="H12" s="1800"/>
      <c r="I12" s="1801"/>
      <c r="J12" s="1802"/>
    </row>
    <row r="13" spans="1:10" ht="27" customHeight="1">
      <c r="A13" s="1773" t="s">
        <v>190</v>
      </c>
      <c r="B13" s="1766">
        <v>16</v>
      </c>
      <c r="C13" s="1767">
        <v>1</v>
      </c>
      <c r="D13" s="1768">
        <f>SUM(B13:C13)</f>
        <v>17</v>
      </c>
      <c r="E13" s="1766">
        <v>11</v>
      </c>
      <c r="F13" s="1767">
        <v>1</v>
      </c>
      <c r="G13" s="1768">
        <f>SUM(E13:F13)</f>
        <v>12</v>
      </c>
      <c r="H13" s="1770">
        <f>B13+E13</f>
        <v>27</v>
      </c>
      <c r="I13" s="1771">
        <f>C13+F13</f>
        <v>2</v>
      </c>
      <c r="J13" s="1772">
        <f>H13+I13</f>
        <v>29</v>
      </c>
    </row>
    <row r="14" spans="1:10" ht="27" customHeight="1">
      <c r="A14" s="1765" t="s">
        <v>191</v>
      </c>
      <c r="B14" s="1766">
        <v>0</v>
      </c>
      <c r="C14" s="1767">
        <v>0</v>
      </c>
      <c r="D14" s="1768">
        <v>0</v>
      </c>
      <c r="E14" s="1766">
        <v>10</v>
      </c>
      <c r="F14" s="1767">
        <v>0</v>
      </c>
      <c r="G14" s="1768">
        <f>SUM(E14:F14)</f>
        <v>10</v>
      </c>
      <c r="H14" s="1770">
        <f>B14+E14</f>
        <v>10</v>
      </c>
      <c r="I14" s="1771">
        <f>C14+F14</f>
        <v>0</v>
      </c>
      <c r="J14" s="1772">
        <f>H14+I14</f>
        <v>10</v>
      </c>
    </row>
    <row r="15" spans="1:10" ht="26.25" customHeight="1">
      <c r="A15" s="1899" t="s">
        <v>17</v>
      </c>
      <c r="B15" s="1893">
        <f>SUM(B13:B14)</f>
        <v>16</v>
      </c>
      <c r="C15" s="1894">
        <f>SUM(C13:C14)</f>
        <v>1</v>
      </c>
      <c r="D15" s="1895">
        <f>SUM(D13:D14)</f>
        <v>17</v>
      </c>
      <c r="E15" s="1893">
        <f>SUM(E13:E14)</f>
        <v>21</v>
      </c>
      <c r="F15" s="1894">
        <v>0</v>
      </c>
      <c r="G15" s="1895">
        <f>SUM(G13:G14)</f>
        <v>22</v>
      </c>
      <c r="H15" s="1900">
        <f>SUM(H13:H14)</f>
        <v>37</v>
      </c>
      <c r="I15" s="1901">
        <f>SUM(I13:I14)</f>
        <v>2</v>
      </c>
      <c r="J15" s="1902">
        <f>SUM(H15:I15)</f>
        <v>39</v>
      </c>
    </row>
    <row r="16" spans="1:10" ht="30.75" customHeight="1">
      <c r="A16" s="1807" t="s">
        <v>18</v>
      </c>
      <c r="B16" s="1758"/>
      <c r="C16" s="1759"/>
      <c r="D16" s="1761"/>
      <c r="E16" s="1758"/>
      <c r="F16" s="1759"/>
      <c r="G16" s="1760"/>
      <c r="H16" s="1762"/>
      <c r="I16" s="1763"/>
      <c r="J16" s="1764"/>
    </row>
    <row r="17" spans="1:16" ht="27.75" customHeight="1">
      <c r="A17" s="1818" t="s">
        <v>190</v>
      </c>
      <c r="B17" s="1766">
        <v>0</v>
      </c>
      <c r="C17" s="1767">
        <v>0</v>
      </c>
      <c r="D17" s="1769">
        <f t="shared" ref="D17:G18" si="0">SUM(B17:C17)</f>
        <v>0</v>
      </c>
      <c r="E17" s="1903">
        <f t="shared" si="0"/>
        <v>0</v>
      </c>
      <c r="F17" s="1769">
        <f t="shared" si="0"/>
        <v>0</v>
      </c>
      <c r="G17" s="1768">
        <f t="shared" si="0"/>
        <v>0</v>
      </c>
      <c r="H17" s="1770">
        <f>B17+E17</f>
        <v>0</v>
      </c>
      <c r="I17" s="1771">
        <f>C17+F17</f>
        <v>0</v>
      </c>
      <c r="J17" s="1772">
        <f t="shared" ref="J17:J22" si="1">SUM(H17:I17)</f>
        <v>0</v>
      </c>
    </row>
    <row r="18" spans="1:16" ht="27.75" customHeight="1">
      <c r="A18" s="1812" t="s">
        <v>191</v>
      </c>
      <c r="B18" s="1766">
        <v>0</v>
      </c>
      <c r="C18" s="1767">
        <v>0</v>
      </c>
      <c r="D18" s="1769">
        <f t="shared" si="0"/>
        <v>0</v>
      </c>
      <c r="E18" s="1903">
        <f t="shared" si="0"/>
        <v>0</v>
      </c>
      <c r="F18" s="1769">
        <f t="shared" si="0"/>
        <v>0</v>
      </c>
      <c r="G18" s="1768">
        <f t="shared" si="0"/>
        <v>0</v>
      </c>
      <c r="H18" s="1770">
        <v>0</v>
      </c>
      <c r="I18" s="1771">
        <f>C18+F18</f>
        <v>0</v>
      </c>
      <c r="J18" s="1772">
        <f t="shared" si="1"/>
        <v>0</v>
      </c>
    </row>
    <row r="19" spans="1:16" ht="21.75" customHeight="1">
      <c r="A19" s="1904" t="s">
        <v>19</v>
      </c>
      <c r="B19" s="1905">
        <v>0</v>
      </c>
      <c r="C19" s="1906">
        <v>0</v>
      </c>
      <c r="D19" s="1907">
        <f>SUM(D17:D18)</f>
        <v>0</v>
      </c>
      <c r="E19" s="1908">
        <f>SUM(C19:D19)</f>
        <v>0</v>
      </c>
      <c r="F19" s="1909">
        <f>SUM(D19:E19)</f>
        <v>0</v>
      </c>
      <c r="G19" s="1910">
        <f>SUM(E19:F19)</f>
        <v>0</v>
      </c>
      <c r="H19" s="1911">
        <f>SUM(H17:H18)</f>
        <v>0</v>
      </c>
      <c r="I19" s="1912">
        <f>SUM(I17:I18)</f>
        <v>0</v>
      </c>
      <c r="J19" s="1902">
        <f t="shared" si="1"/>
        <v>0</v>
      </c>
    </row>
    <row r="20" spans="1:16" ht="27.75" customHeight="1">
      <c r="A20" s="1834" t="s">
        <v>29</v>
      </c>
      <c r="B20" s="1785">
        <f>B15</f>
        <v>16</v>
      </c>
      <c r="C20" s="1786">
        <f>C15</f>
        <v>1</v>
      </c>
      <c r="D20" s="1787">
        <f>D15</f>
        <v>17</v>
      </c>
      <c r="E20" s="1785">
        <f>SUM(E13:E14)</f>
        <v>21</v>
      </c>
      <c r="F20" s="1786">
        <v>0</v>
      </c>
      <c r="G20" s="1787">
        <f>SUM(G15)</f>
        <v>22</v>
      </c>
      <c r="H20" s="1835">
        <f>B20+E20</f>
        <v>37</v>
      </c>
      <c r="I20" s="1786">
        <f>I8+I9</f>
        <v>2</v>
      </c>
      <c r="J20" s="1787">
        <f t="shared" si="1"/>
        <v>39</v>
      </c>
    </row>
    <row r="21" spans="1:16" ht="24" customHeight="1">
      <c r="A21" s="1834" t="s">
        <v>30</v>
      </c>
      <c r="B21" s="1836">
        <f>B19</f>
        <v>0</v>
      </c>
      <c r="C21" s="1837">
        <f>C19</f>
        <v>0</v>
      </c>
      <c r="D21" s="1838">
        <f>D19</f>
        <v>0</v>
      </c>
      <c r="E21" s="1836">
        <v>0</v>
      </c>
      <c r="F21" s="1837">
        <v>0</v>
      </c>
      <c r="G21" s="1838">
        <v>0</v>
      </c>
      <c r="H21" s="1835">
        <f>B21+E21</f>
        <v>0</v>
      </c>
      <c r="I21" s="1786">
        <f>C21+F21</f>
        <v>0</v>
      </c>
      <c r="J21" s="1787">
        <f t="shared" si="1"/>
        <v>0</v>
      </c>
    </row>
    <row r="22" spans="1:16" ht="27.75" customHeight="1">
      <c r="A22" s="1839" t="s">
        <v>31</v>
      </c>
      <c r="B22" s="1840">
        <f>SUM(B20:B21)</f>
        <v>16</v>
      </c>
      <c r="C22" s="1841">
        <f>SUM(C20:C21)</f>
        <v>1</v>
      </c>
      <c r="D22" s="1842">
        <f>SUM(D20:D21)</f>
        <v>17</v>
      </c>
      <c r="E22" s="1840">
        <f>SUM(E20)</f>
        <v>21</v>
      </c>
      <c r="F22" s="1841">
        <v>0</v>
      </c>
      <c r="G22" s="1842">
        <f>SUM(G20)</f>
        <v>22</v>
      </c>
      <c r="H22" s="1843">
        <f>SUM(B22+E22)</f>
        <v>37</v>
      </c>
      <c r="I22" s="1841">
        <f>SUM(I20+I21)</f>
        <v>2</v>
      </c>
      <c r="J22" s="1842">
        <f t="shared" si="1"/>
        <v>39</v>
      </c>
    </row>
    <row r="23" spans="1:16" ht="26.25" customHeight="1">
      <c r="A23" s="379"/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</row>
    <row r="24" spans="1:16" ht="30" customHeight="1">
      <c r="A24" s="379"/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</row>
    <row r="25" spans="1:16" ht="26.25" customHeight="1">
      <c r="A25" s="5967"/>
      <c r="B25" s="5967"/>
      <c r="C25" s="5967"/>
      <c r="D25" s="5967"/>
      <c r="E25" s="5967"/>
      <c r="F25" s="5967"/>
      <c r="G25" s="5967"/>
      <c r="H25" s="379"/>
      <c r="I25" s="380"/>
      <c r="J25" s="379"/>
      <c r="L25" s="379"/>
      <c r="M25" s="379"/>
      <c r="N25" s="379"/>
      <c r="O25" s="379"/>
      <c r="P25" s="379"/>
    </row>
    <row r="26" spans="1:16" ht="27.75" customHeight="1">
      <c r="A26" s="379"/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</row>
    <row r="27" spans="1:16" ht="29.25" customHeight="1"/>
    <row r="28" spans="1:16" ht="29.25" customHeight="1"/>
  </sheetData>
  <mergeCells count="8">
    <mergeCell ref="A25:G25"/>
    <mergeCell ref="A1:J1"/>
    <mergeCell ref="A2:J2"/>
    <mergeCell ref="A3:J3"/>
    <mergeCell ref="A4:J4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5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H37" sqref="H37"/>
    </sheetView>
  </sheetViews>
  <sheetFormatPr defaultColWidth="9" defaultRowHeight="18.75"/>
  <cols>
    <col min="1" max="1" width="66" style="316" customWidth="1"/>
    <col min="2" max="2" width="17.42578125" style="316" customWidth="1"/>
    <col min="3" max="3" width="14.5703125" style="316" customWidth="1"/>
    <col min="4" max="4" width="11.42578125" style="316" customWidth="1"/>
    <col min="5" max="5" width="18.140625" style="316" customWidth="1"/>
    <col min="6" max="6" width="14.5703125" style="316" customWidth="1"/>
    <col min="7" max="7" width="11.28515625" style="316" customWidth="1"/>
    <col min="8" max="8" width="17.5703125" style="316" customWidth="1"/>
    <col min="9" max="9" width="14.5703125" style="316" customWidth="1"/>
    <col min="10" max="10" width="11.28515625" style="316" customWidth="1"/>
    <col min="11" max="11" width="17.7109375" style="316" customWidth="1"/>
    <col min="12" max="12" width="14.5703125" style="316" customWidth="1"/>
    <col min="13" max="13" width="13.140625" style="316" customWidth="1"/>
    <col min="14" max="256" width="9.140625" style="316"/>
    <col min="257" max="257" width="66" style="316" customWidth="1"/>
    <col min="258" max="258" width="19.28515625" style="316" customWidth="1"/>
    <col min="259" max="259" width="14.5703125" style="316" customWidth="1"/>
    <col min="260" max="260" width="11.42578125" style="316" customWidth="1"/>
    <col min="261" max="261" width="20" style="316" customWidth="1"/>
    <col min="262" max="262" width="14.5703125" style="316" customWidth="1"/>
    <col min="263" max="263" width="11.28515625" style="316" customWidth="1"/>
    <col min="264" max="264" width="19.42578125" style="316" customWidth="1"/>
    <col min="265" max="265" width="14.5703125" style="316" customWidth="1"/>
    <col min="266" max="266" width="11.28515625" style="316" customWidth="1"/>
    <col min="267" max="267" width="20.140625" style="316" customWidth="1"/>
    <col min="268" max="268" width="14.5703125" style="316" customWidth="1"/>
    <col min="269" max="269" width="11.42578125" style="316" customWidth="1"/>
    <col min="270" max="512" width="9.140625" style="316"/>
    <col min="513" max="513" width="66" style="316" customWidth="1"/>
    <col min="514" max="514" width="19.28515625" style="316" customWidth="1"/>
    <col min="515" max="515" width="14.5703125" style="316" customWidth="1"/>
    <col min="516" max="516" width="11.42578125" style="316" customWidth="1"/>
    <col min="517" max="517" width="20" style="316" customWidth="1"/>
    <col min="518" max="518" width="14.5703125" style="316" customWidth="1"/>
    <col min="519" max="519" width="11.28515625" style="316" customWidth="1"/>
    <col min="520" max="520" width="19.42578125" style="316" customWidth="1"/>
    <col min="521" max="521" width="14.5703125" style="316" customWidth="1"/>
    <col min="522" max="522" width="11.28515625" style="316" customWidth="1"/>
    <col min="523" max="523" width="20.140625" style="316" customWidth="1"/>
    <col min="524" max="524" width="14.5703125" style="316" customWidth="1"/>
    <col min="525" max="525" width="11.42578125" style="316" customWidth="1"/>
    <col min="526" max="768" width="9.140625" style="316"/>
    <col min="769" max="769" width="66" style="316" customWidth="1"/>
    <col min="770" max="770" width="19.28515625" style="316" customWidth="1"/>
    <col min="771" max="771" width="14.5703125" style="316" customWidth="1"/>
    <col min="772" max="772" width="11.42578125" style="316" customWidth="1"/>
    <col min="773" max="773" width="20" style="316" customWidth="1"/>
    <col min="774" max="774" width="14.5703125" style="316" customWidth="1"/>
    <col min="775" max="775" width="11.28515625" style="316" customWidth="1"/>
    <col min="776" max="776" width="19.42578125" style="316" customWidth="1"/>
    <col min="777" max="777" width="14.5703125" style="316" customWidth="1"/>
    <col min="778" max="778" width="11.28515625" style="316" customWidth="1"/>
    <col min="779" max="779" width="20.140625" style="316" customWidth="1"/>
    <col min="780" max="780" width="14.5703125" style="316" customWidth="1"/>
    <col min="781" max="781" width="11.42578125" style="316" customWidth="1"/>
    <col min="782" max="1024" width="9.140625" style="316"/>
    <col min="1025" max="1025" width="66" style="316" customWidth="1"/>
    <col min="1026" max="1026" width="19.28515625" style="316" customWidth="1"/>
    <col min="1027" max="1027" width="14.5703125" style="316" customWidth="1"/>
    <col min="1028" max="1028" width="11.42578125" style="316" customWidth="1"/>
    <col min="1029" max="1029" width="20" style="316" customWidth="1"/>
    <col min="1030" max="1030" width="14.5703125" style="316" customWidth="1"/>
    <col min="1031" max="1031" width="11.28515625" style="316" customWidth="1"/>
    <col min="1032" max="1032" width="19.42578125" style="316" customWidth="1"/>
    <col min="1033" max="1033" width="14.5703125" style="316" customWidth="1"/>
    <col min="1034" max="1034" width="11.28515625" style="316" customWidth="1"/>
    <col min="1035" max="1035" width="20.140625" style="316" customWidth="1"/>
    <col min="1036" max="1036" width="14.5703125" style="316" customWidth="1"/>
    <col min="1037" max="1037" width="11.42578125" style="316" customWidth="1"/>
    <col min="1038" max="1280" width="9.140625" style="316"/>
    <col min="1281" max="1281" width="66" style="316" customWidth="1"/>
    <col min="1282" max="1282" width="19.28515625" style="316" customWidth="1"/>
    <col min="1283" max="1283" width="14.5703125" style="316" customWidth="1"/>
    <col min="1284" max="1284" width="11.42578125" style="316" customWidth="1"/>
    <col min="1285" max="1285" width="20" style="316" customWidth="1"/>
    <col min="1286" max="1286" width="14.5703125" style="316" customWidth="1"/>
    <col min="1287" max="1287" width="11.28515625" style="316" customWidth="1"/>
    <col min="1288" max="1288" width="19.42578125" style="316" customWidth="1"/>
    <col min="1289" max="1289" width="14.5703125" style="316" customWidth="1"/>
    <col min="1290" max="1290" width="11.28515625" style="316" customWidth="1"/>
    <col min="1291" max="1291" width="20.140625" style="316" customWidth="1"/>
    <col min="1292" max="1292" width="14.5703125" style="316" customWidth="1"/>
    <col min="1293" max="1293" width="11.42578125" style="316" customWidth="1"/>
    <col min="1294" max="1536" width="9.140625" style="316"/>
    <col min="1537" max="1537" width="66" style="316" customWidth="1"/>
    <col min="1538" max="1538" width="19.28515625" style="316" customWidth="1"/>
    <col min="1539" max="1539" width="14.5703125" style="316" customWidth="1"/>
    <col min="1540" max="1540" width="11.42578125" style="316" customWidth="1"/>
    <col min="1541" max="1541" width="20" style="316" customWidth="1"/>
    <col min="1542" max="1542" width="14.5703125" style="316" customWidth="1"/>
    <col min="1543" max="1543" width="11.28515625" style="316" customWidth="1"/>
    <col min="1544" max="1544" width="19.42578125" style="316" customWidth="1"/>
    <col min="1545" max="1545" width="14.5703125" style="316" customWidth="1"/>
    <col min="1546" max="1546" width="11.28515625" style="316" customWidth="1"/>
    <col min="1547" max="1547" width="20.140625" style="316" customWidth="1"/>
    <col min="1548" max="1548" width="14.5703125" style="316" customWidth="1"/>
    <col min="1549" max="1549" width="11.42578125" style="316" customWidth="1"/>
    <col min="1550" max="1792" width="9.140625" style="316"/>
    <col min="1793" max="1793" width="66" style="316" customWidth="1"/>
    <col min="1794" max="1794" width="19.28515625" style="316" customWidth="1"/>
    <col min="1795" max="1795" width="14.5703125" style="316" customWidth="1"/>
    <col min="1796" max="1796" width="11.42578125" style="316" customWidth="1"/>
    <col min="1797" max="1797" width="20" style="316" customWidth="1"/>
    <col min="1798" max="1798" width="14.5703125" style="316" customWidth="1"/>
    <col min="1799" max="1799" width="11.28515625" style="316" customWidth="1"/>
    <col min="1800" max="1800" width="19.42578125" style="316" customWidth="1"/>
    <col min="1801" max="1801" width="14.5703125" style="316" customWidth="1"/>
    <col min="1802" max="1802" width="11.28515625" style="316" customWidth="1"/>
    <col min="1803" max="1803" width="20.140625" style="316" customWidth="1"/>
    <col min="1804" max="1804" width="14.5703125" style="316" customWidth="1"/>
    <col min="1805" max="1805" width="11.42578125" style="316" customWidth="1"/>
    <col min="1806" max="2048" width="9.140625" style="316"/>
    <col min="2049" max="2049" width="66" style="316" customWidth="1"/>
    <col min="2050" max="2050" width="19.28515625" style="316" customWidth="1"/>
    <col min="2051" max="2051" width="14.5703125" style="316" customWidth="1"/>
    <col min="2052" max="2052" width="11.42578125" style="316" customWidth="1"/>
    <col min="2053" max="2053" width="20" style="316" customWidth="1"/>
    <col min="2054" max="2054" width="14.5703125" style="316" customWidth="1"/>
    <col min="2055" max="2055" width="11.28515625" style="316" customWidth="1"/>
    <col min="2056" max="2056" width="19.42578125" style="316" customWidth="1"/>
    <col min="2057" max="2057" width="14.5703125" style="316" customWidth="1"/>
    <col min="2058" max="2058" width="11.28515625" style="316" customWidth="1"/>
    <col min="2059" max="2059" width="20.140625" style="316" customWidth="1"/>
    <col min="2060" max="2060" width="14.5703125" style="316" customWidth="1"/>
    <col min="2061" max="2061" width="11.42578125" style="316" customWidth="1"/>
    <col min="2062" max="2304" width="9.140625" style="316"/>
    <col min="2305" max="2305" width="66" style="316" customWidth="1"/>
    <col min="2306" max="2306" width="19.28515625" style="316" customWidth="1"/>
    <col min="2307" max="2307" width="14.5703125" style="316" customWidth="1"/>
    <col min="2308" max="2308" width="11.42578125" style="316" customWidth="1"/>
    <col min="2309" max="2309" width="20" style="316" customWidth="1"/>
    <col min="2310" max="2310" width="14.5703125" style="316" customWidth="1"/>
    <col min="2311" max="2311" width="11.28515625" style="316" customWidth="1"/>
    <col min="2312" max="2312" width="19.42578125" style="316" customWidth="1"/>
    <col min="2313" max="2313" width="14.5703125" style="316" customWidth="1"/>
    <col min="2314" max="2314" width="11.28515625" style="316" customWidth="1"/>
    <col min="2315" max="2315" width="20.140625" style="316" customWidth="1"/>
    <col min="2316" max="2316" width="14.5703125" style="316" customWidth="1"/>
    <col min="2317" max="2317" width="11.42578125" style="316" customWidth="1"/>
    <col min="2318" max="2560" width="9.140625" style="316"/>
    <col min="2561" max="2561" width="66" style="316" customWidth="1"/>
    <col min="2562" max="2562" width="19.28515625" style="316" customWidth="1"/>
    <col min="2563" max="2563" width="14.5703125" style="316" customWidth="1"/>
    <col min="2564" max="2564" width="11.42578125" style="316" customWidth="1"/>
    <col min="2565" max="2565" width="20" style="316" customWidth="1"/>
    <col min="2566" max="2566" width="14.5703125" style="316" customWidth="1"/>
    <col min="2567" max="2567" width="11.28515625" style="316" customWidth="1"/>
    <col min="2568" max="2568" width="19.42578125" style="316" customWidth="1"/>
    <col min="2569" max="2569" width="14.5703125" style="316" customWidth="1"/>
    <col min="2570" max="2570" width="11.28515625" style="316" customWidth="1"/>
    <col min="2571" max="2571" width="20.140625" style="316" customWidth="1"/>
    <col min="2572" max="2572" width="14.5703125" style="316" customWidth="1"/>
    <col min="2573" max="2573" width="11.42578125" style="316" customWidth="1"/>
    <col min="2574" max="2816" width="9.140625" style="316"/>
    <col min="2817" max="2817" width="66" style="316" customWidth="1"/>
    <col min="2818" max="2818" width="19.28515625" style="316" customWidth="1"/>
    <col min="2819" max="2819" width="14.5703125" style="316" customWidth="1"/>
    <col min="2820" max="2820" width="11.42578125" style="316" customWidth="1"/>
    <col min="2821" max="2821" width="20" style="316" customWidth="1"/>
    <col min="2822" max="2822" width="14.5703125" style="316" customWidth="1"/>
    <col min="2823" max="2823" width="11.28515625" style="316" customWidth="1"/>
    <col min="2824" max="2824" width="19.42578125" style="316" customWidth="1"/>
    <col min="2825" max="2825" width="14.5703125" style="316" customWidth="1"/>
    <col min="2826" max="2826" width="11.28515625" style="316" customWidth="1"/>
    <col min="2827" max="2827" width="20.140625" style="316" customWidth="1"/>
    <col min="2828" max="2828" width="14.5703125" style="316" customWidth="1"/>
    <col min="2829" max="2829" width="11.42578125" style="316" customWidth="1"/>
    <col min="2830" max="3072" width="9.140625" style="316"/>
    <col min="3073" max="3073" width="66" style="316" customWidth="1"/>
    <col min="3074" max="3074" width="19.28515625" style="316" customWidth="1"/>
    <col min="3075" max="3075" width="14.5703125" style="316" customWidth="1"/>
    <col min="3076" max="3076" width="11.42578125" style="316" customWidth="1"/>
    <col min="3077" max="3077" width="20" style="316" customWidth="1"/>
    <col min="3078" max="3078" width="14.5703125" style="316" customWidth="1"/>
    <col min="3079" max="3079" width="11.28515625" style="316" customWidth="1"/>
    <col min="3080" max="3080" width="19.42578125" style="316" customWidth="1"/>
    <col min="3081" max="3081" width="14.5703125" style="316" customWidth="1"/>
    <col min="3082" max="3082" width="11.28515625" style="316" customWidth="1"/>
    <col min="3083" max="3083" width="20.140625" style="316" customWidth="1"/>
    <col min="3084" max="3084" width="14.5703125" style="316" customWidth="1"/>
    <col min="3085" max="3085" width="11.42578125" style="316" customWidth="1"/>
    <col min="3086" max="3328" width="9.140625" style="316"/>
    <col min="3329" max="3329" width="66" style="316" customWidth="1"/>
    <col min="3330" max="3330" width="19.28515625" style="316" customWidth="1"/>
    <col min="3331" max="3331" width="14.5703125" style="316" customWidth="1"/>
    <col min="3332" max="3332" width="11.42578125" style="316" customWidth="1"/>
    <col min="3333" max="3333" width="20" style="316" customWidth="1"/>
    <col min="3334" max="3334" width="14.5703125" style="316" customWidth="1"/>
    <col min="3335" max="3335" width="11.28515625" style="316" customWidth="1"/>
    <col min="3336" max="3336" width="19.42578125" style="316" customWidth="1"/>
    <col min="3337" max="3337" width="14.5703125" style="316" customWidth="1"/>
    <col min="3338" max="3338" width="11.28515625" style="316" customWidth="1"/>
    <col min="3339" max="3339" width="20.140625" style="316" customWidth="1"/>
    <col min="3340" max="3340" width="14.5703125" style="316" customWidth="1"/>
    <col min="3341" max="3341" width="11.42578125" style="316" customWidth="1"/>
    <col min="3342" max="3584" width="9.140625" style="316"/>
    <col min="3585" max="3585" width="66" style="316" customWidth="1"/>
    <col min="3586" max="3586" width="19.28515625" style="316" customWidth="1"/>
    <col min="3587" max="3587" width="14.5703125" style="316" customWidth="1"/>
    <col min="3588" max="3588" width="11.42578125" style="316" customWidth="1"/>
    <col min="3589" max="3589" width="20" style="316" customWidth="1"/>
    <col min="3590" max="3590" width="14.5703125" style="316" customWidth="1"/>
    <col min="3591" max="3591" width="11.28515625" style="316" customWidth="1"/>
    <col min="3592" max="3592" width="19.42578125" style="316" customWidth="1"/>
    <col min="3593" max="3593" width="14.5703125" style="316" customWidth="1"/>
    <col min="3594" max="3594" width="11.28515625" style="316" customWidth="1"/>
    <col min="3595" max="3595" width="20.140625" style="316" customWidth="1"/>
    <col min="3596" max="3596" width="14.5703125" style="316" customWidth="1"/>
    <col min="3597" max="3597" width="11.42578125" style="316" customWidth="1"/>
    <col min="3598" max="3840" width="9.140625" style="316"/>
    <col min="3841" max="3841" width="66" style="316" customWidth="1"/>
    <col min="3842" max="3842" width="19.28515625" style="316" customWidth="1"/>
    <col min="3843" max="3843" width="14.5703125" style="316" customWidth="1"/>
    <col min="3844" max="3844" width="11.42578125" style="316" customWidth="1"/>
    <col min="3845" max="3845" width="20" style="316" customWidth="1"/>
    <col min="3846" max="3846" width="14.5703125" style="316" customWidth="1"/>
    <col min="3847" max="3847" width="11.28515625" style="316" customWidth="1"/>
    <col min="3848" max="3848" width="19.42578125" style="316" customWidth="1"/>
    <col min="3849" max="3849" width="14.5703125" style="316" customWidth="1"/>
    <col min="3850" max="3850" width="11.28515625" style="316" customWidth="1"/>
    <col min="3851" max="3851" width="20.140625" style="316" customWidth="1"/>
    <col min="3852" max="3852" width="14.5703125" style="316" customWidth="1"/>
    <col min="3853" max="3853" width="11.42578125" style="316" customWidth="1"/>
    <col min="3854" max="4096" width="9.140625" style="316"/>
    <col min="4097" max="4097" width="66" style="316" customWidth="1"/>
    <col min="4098" max="4098" width="19.28515625" style="316" customWidth="1"/>
    <col min="4099" max="4099" width="14.5703125" style="316" customWidth="1"/>
    <col min="4100" max="4100" width="11.42578125" style="316" customWidth="1"/>
    <col min="4101" max="4101" width="20" style="316" customWidth="1"/>
    <col min="4102" max="4102" width="14.5703125" style="316" customWidth="1"/>
    <col min="4103" max="4103" width="11.28515625" style="316" customWidth="1"/>
    <col min="4104" max="4104" width="19.42578125" style="316" customWidth="1"/>
    <col min="4105" max="4105" width="14.5703125" style="316" customWidth="1"/>
    <col min="4106" max="4106" width="11.28515625" style="316" customWidth="1"/>
    <col min="4107" max="4107" width="20.140625" style="316" customWidth="1"/>
    <col min="4108" max="4108" width="14.5703125" style="316" customWidth="1"/>
    <col min="4109" max="4109" width="11.42578125" style="316" customWidth="1"/>
    <col min="4110" max="4352" width="9.140625" style="316"/>
    <col min="4353" max="4353" width="66" style="316" customWidth="1"/>
    <col min="4354" max="4354" width="19.28515625" style="316" customWidth="1"/>
    <col min="4355" max="4355" width="14.5703125" style="316" customWidth="1"/>
    <col min="4356" max="4356" width="11.42578125" style="316" customWidth="1"/>
    <col min="4357" max="4357" width="20" style="316" customWidth="1"/>
    <col min="4358" max="4358" width="14.5703125" style="316" customWidth="1"/>
    <col min="4359" max="4359" width="11.28515625" style="316" customWidth="1"/>
    <col min="4360" max="4360" width="19.42578125" style="316" customWidth="1"/>
    <col min="4361" max="4361" width="14.5703125" style="316" customWidth="1"/>
    <col min="4362" max="4362" width="11.28515625" style="316" customWidth="1"/>
    <col min="4363" max="4363" width="20.140625" style="316" customWidth="1"/>
    <col min="4364" max="4364" width="14.5703125" style="316" customWidth="1"/>
    <col min="4365" max="4365" width="11.42578125" style="316" customWidth="1"/>
    <col min="4366" max="4608" width="9.140625" style="316"/>
    <col min="4609" max="4609" width="66" style="316" customWidth="1"/>
    <col min="4610" max="4610" width="19.28515625" style="316" customWidth="1"/>
    <col min="4611" max="4611" width="14.5703125" style="316" customWidth="1"/>
    <col min="4612" max="4612" width="11.42578125" style="316" customWidth="1"/>
    <col min="4613" max="4613" width="20" style="316" customWidth="1"/>
    <col min="4614" max="4614" width="14.5703125" style="316" customWidth="1"/>
    <col min="4615" max="4615" width="11.28515625" style="316" customWidth="1"/>
    <col min="4616" max="4616" width="19.42578125" style="316" customWidth="1"/>
    <col min="4617" max="4617" width="14.5703125" style="316" customWidth="1"/>
    <col min="4618" max="4618" width="11.28515625" style="316" customWidth="1"/>
    <col min="4619" max="4619" width="20.140625" style="316" customWidth="1"/>
    <col min="4620" max="4620" width="14.5703125" style="316" customWidth="1"/>
    <col min="4621" max="4621" width="11.42578125" style="316" customWidth="1"/>
    <col min="4622" max="4864" width="9.140625" style="316"/>
    <col min="4865" max="4865" width="66" style="316" customWidth="1"/>
    <col min="4866" max="4866" width="19.28515625" style="316" customWidth="1"/>
    <col min="4867" max="4867" width="14.5703125" style="316" customWidth="1"/>
    <col min="4868" max="4868" width="11.42578125" style="316" customWidth="1"/>
    <col min="4869" max="4869" width="20" style="316" customWidth="1"/>
    <col min="4870" max="4870" width="14.5703125" style="316" customWidth="1"/>
    <col min="4871" max="4871" width="11.28515625" style="316" customWidth="1"/>
    <col min="4872" max="4872" width="19.42578125" style="316" customWidth="1"/>
    <col min="4873" max="4873" width="14.5703125" style="316" customWidth="1"/>
    <col min="4874" max="4874" width="11.28515625" style="316" customWidth="1"/>
    <col min="4875" max="4875" width="20.140625" style="316" customWidth="1"/>
    <col min="4876" max="4876" width="14.5703125" style="316" customWidth="1"/>
    <col min="4877" max="4877" width="11.42578125" style="316" customWidth="1"/>
    <col min="4878" max="5120" width="9.140625" style="316"/>
    <col min="5121" max="5121" width="66" style="316" customWidth="1"/>
    <col min="5122" max="5122" width="19.28515625" style="316" customWidth="1"/>
    <col min="5123" max="5123" width="14.5703125" style="316" customWidth="1"/>
    <col min="5124" max="5124" width="11.42578125" style="316" customWidth="1"/>
    <col min="5125" max="5125" width="20" style="316" customWidth="1"/>
    <col min="5126" max="5126" width="14.5703125" style="316" customWidth="1"/>
    <col min="5127" max="5127" width="11.28515625" style="316" customWidth="1"/>
    <col min="5128" max="5128" width="19.42578125" style="316" customWidth="1"/>
    <col min="5129" max="5129" width="14.5703125" style="316" customWidth="1"/>
    <col min="5130" max="5130" width="11.28515625" style="316" customWidth="1"/>
    <col min="5131" max="5131" width="20.140625" style="316" customWidth="1"/>
    <col min="5132" max="5132" width="14.5703125" style="316" customWidth="1"/>
    <col min="5133" max="5133" width="11.42578125" style="316" customWidth="1"/>
    <col min="5134" max="5376" width="9.140625" style="316"/>
    <col min="5377" max="5377" width="66" style="316" customWidth="1"/>
    <col min="5378" max="5378" width="19.28515625" style="316" customWidth="1"/>
    <col min="5379" max="5379" width="14.5703125" style="316" customWidth="1"/>
    <col min="5380" max="5380" width="11.42578125" style="316" customWidth="1"/>
    <col min="5381" max="5381" width="20" style="316" customWidth="1"/>
    <col min="5382" max="5382" width="14.5703125" style="316" customWidth="1"/>
    <col min="5383" max="5383" width="11.28515625" style="316" customWidth="1"/>
    <col min="5384" max="5384" width="19.42578125" style="316" customWidth="1"/>
    <col min="5385" max="5385" width="14.5703125" style="316" customWidth="1"/>
    <col min="5386" max="5386" width="11.28515625" style="316" customWidth="1"/>
    <col min="5387" max="5387" width="20.140625" style="316" customWidth="1"/>
    <col min="5388" max="5388" width="14.5703125" style="316" customWidth="1"/>
    <col min="5389" max="5389" width="11.42578125" style="316" customWidth="1"/>
    <col min="5390" max="5632" width="9.140625" style="316"/>
    <col min="5633" max="5633" width="66" style="316" customWidth="1"/>
    <col min="5634" max="5634" width="19.28515625" style="316" customWidth="1"/>
    <col min="5635" max="5635" width="14.5703125" style="316" customWidth="1"/>
    <col min="5636" max="5636" width="11.42578125" style="316" customWidth="1"/>
    <col min="5637" max="5637" width="20" style="316" customWidth="1"/>
    <col min="5638" max="5638" width="14.5703125" style="316" customWidth="1"/>
    <col min="5639" max="5639" width="11.28515625" style="316" customWidth="1"/>
    <col min="5640" max="5640" width="19.42578125" style="316" customWidth="1"/>
    <col min="5641" max="5641" width="14.5703125" style="316" customWidth="1"/>
    <col min="5642" max="5642" width="11.28515625" style="316" customWidth="1"/>
    <col min="5643" max="5643" width="20.140625" style="316" customWidth="1"/>
    <col min="5644" max="5644" width="14.5703125" style="316" customWidth="1"/>
    <col min="5645" max="5645" width="11.42578125" style="316" customWidth="1"/>
    <col min="5646" max="5888" width="9.140625" style="316"/>
    <col min="5889" max="5889" width="66" style="316" customWidth="1"/>
    <col min="5890" max="5890" width="19.28515625" style="316" customWidth="1"/>
    <col min="5891" max="5891" width="14.5703125" style="316" customWidth="1"/>
    <col min="5892" max="5892" width="11.42578125" style="316" customWidth="1"/>
    <col min="5893" max="5893" width="20" style="316" customWidth="1"/>
    <col min="5894" max="5894" width="14.5703125" style="316" customWidth="1"/>
    <col min="5895" max="5895" width="11.28515625" style="316" customWidth="1"/>
    <col min="5896" max="5896" width="19.42578125" style="316" customWidth="1"/>
    <col min="5897" max="5897" width="14.5703125" style="316" customWidth="1"/>
    <col min="5898" max="5898" width="11.28515625" style="316" customWidth="1"/>
    <col min="5899" max="5899" width="20.140625" style="316" customWidth="1"/>
    <col min="5900" max="5900" width="14.5703125" style="316" customWidth="1"/>
    <col min="5901" max="5901" width="11.42578125" style="316" customWidth="1"/>
    <col min="5902" max="6144" width="9.140625" style="316"/>
    <col min="6145" max="6145" width="66" style="316" customWidth="1"/>
    <col min="6146" max="6146" width="19.28515625" style="316" customWidth="1"/>
    <col min="6147" max="6147" width="14.5703125" style="316" customWidth="1"/>
    <col min="6148" max="6148" width="11.42578125" style="316" customWidth="1"/>
    <col min="6149" max="6149" width="20" style="316" customWidth="1"/>
    <col min="6150" max="6150" width="14.5703125" style="316" customWidth="1"/>
    <col min="6151" max="6151" width="11.28515625" style="316" customWidth="1"/>
    <col min="6152" max="6152" width="19.42578125" style="316" customWidth="1"/>
    <col min="6153" max="6153" width="14.5703125" style="316" customWidth="1"/>
    <col min="6154" max="6154" width="11.28515625" style="316" customWidth="1"/>
    <col min="6155" max="6155" width="20.140625" style="316" customWidth="1"/>
    <col min="6156" max="6156" width="14.5703125" style="316" customWidth="1"/>
    <col min="6157" max="6157" width="11.42578125" style="316" customWidth="1"/>
    <col min="6158" max="6400" width="9.140625" style="316"/>
    <col min="6401" max="6401" width="66" style="316" customWidth="1"/>
    <col min="6402" max="6402" width="19.28515625" style="316" customWidth="1"/>
    <col min="6403" max="6403" width="14.5703125" style="316" customWidth="1"/>
    <col min="6404" max="6404" width="11.42578125" style="316" customWidth="1"/>
    <col min="6405" max="6405" width="20" style="316" customWidth="1"/>
    <col min="6406" max="6406" width="14.5703125" style="316" customWidth="1"/>
    <col min="6407" max="6407" width="11.28515625" style="316" customWidth="1"/>
    <col min="6408" max="6408" width="19.42578125" style="316" customWidth="1"/>
    <col min="6409" max="6409" width="14.5703125" style="316" customWidth="1"/>
    <col min="6410" max="6410" width="11.28515625" style="316" customWidth="1"/>
    <col min="6411" max="6411" width="20.140625" style="316" customWidth="1"/>
    <col min="6412" max="6412" width="14.5703125" style="316" customWidth="1"/>
    <col min="6413" max="6413" width="11.42578125" style="316" customWidth="1"/>
    <col min="6414" max="6656" width="9.140625" style="316"/>
    <col min="6657" max="6657" width="66" style="316" customWidth="1"/>
    <col min="6658" max="6658" width="19.28515625" style="316" customWidth="1"/>
    <col min="6659" max="6659" width="14.5703125" style="316" customWidth="1"/>
    <col min="6660" max="6660" width="11.42578125" style="316" customWidth="1"/>
    <col min="6661" max="6661" width="20" style="316" customWidth="1"/>
    <col min="6662" max="6662" width="14.5703125" style="316" customWidth="1"/>
    <col min="6663" max="6663" width="11.28515625" style="316" customWidth="1"/>
    <col min="6664" max="6664" width="19.42578125" style="316" customWidth="1"/>
    <col min="6665" max="6665" width="14.5703125" style="316" customWidth="1"/>
    <col min="6666" max="6666" width="11.28515625" style="316" customWidth="1"/>
    <col min="6667" max="6667" width="20.140625" style="316" customWidth="1"/>
    <col min="6668" max="6668" width="14.5703125" style="316" customWidth="1"/>
    <col min="6669" max="6669" width="11.42578125" style="316" customWidth="1"/>
    <col min="6670" max="6912" width="9.140625" style="316"/>
    <col min="6913" max="6913" width="66" style="316" customWidth="1"/>
    <col min="6914" max="6914" width="19.28515625" style="316" customWidth="1"/>
    <col min="6915" max="6915" width="14.5703125" style="316" customWidth="1"/>
    <col min="6916" max="6916" width="11.42578125" style="316" customWidth="1"/>
    <col min="6917" max="6917" width="20" style="316" customWidth="1"/>
    <col min="6918" max="6918" width="14.5703125" style="316" customWidth="1"/>
    <col min="6919" max="6919" width="11.28515625" style="316" customWidth="1"/>
    <col min="6920" max="6920" width="19.42578125" style="316" customWidth="1"/>
    <col min="6921" max="6921" width="14.5703125" style="316" customWidth="1"/>
    <col min="6922" max="6922" width="11.28515625" style="316" customWidth="1"/>
    <col min="6923" max="6923" width="20.140625" style="316" customWidth="1"/>
    <col min="6924" max="6924" width="14.5703125" style="316" customWidth="1"/>
    <col min="6925" max="6925" width="11.42578125" style="316" customWidth="1"/>
    <col min="6926" max="7168" width="9.140625" style="316"/>
    <col min="7169" max="7169" width="66" style="316" customWidth="1"/>
    <col min="7170" max="7170" width="19.28515625" style="316" customWidth="1"/>
    <col min="7171" max="7171" width="14.5703125" style="316" customWidth="1"/>
    <col min="7172" max="7172" width="11.42578125" style="316" customWidth="1"/>
    <col min="7173" max="7173" width="20" style="316" customWidth="1"/>
    <col min="7174" max="7174" width="14.5703125" style="316" customWidth="1"/>
    <col min="7175" max="7175" width="11.28515625" style="316" customWidth="1"/>
    <col min="7176" max="7176" width="19.42578125" style="316" customWidth="1"/>
    <col min="7177" max="7177" width="14.5703125" style="316" customWidth="1"/>
    <col min="7178" max="7178" width="11.28515625" style="316" customWidth="1"/>
    <col min="7179" max="7179" width="20.140625" style="316" customWidth="1"/>
    <col min="7180" max="7180" width="14.5703125" style="316" customWidth="1"/>
    <col min="7181" max="7181" width="11.42578125" style="316" customWidth="1"/>
    <col min="7182" max="7424" width="9.140625" style="316"/>
    <col min="7425" max="7425" width="66" style="316" customWidth="1"/>
    <col min="7426" max="7426" width="19.28515625" style="316" customWidth="1"/>
    <col min="7427" max="7427" width="14.5703125" style="316" customWidth="1"/>
    <col min="7428" max="7428" width="11.42578125" style="316" customWidth="1"/>
    <col min="7429" max="7429" width="20" style="316" customWidth="1"/>
    <col min="7430" max="7430" width="14.5703125" style="316" customWidth="1"/>
    <col min="7431" max="7431" width="11.28515625" style="316" customWidth="1"/>
    <col min="7432" max="7432" width="19.42578125" style="316" customWidth="1"/>
    <col min="7433" max="7433" width="14.5703125" style="316" customWidth="1"/>
    <col min="7434" max="7434" width="11.28515625" style="316" customWidth="1"/>
    <col min="7435" max="7435" width="20.140625" style="316" customWidth="1"/>
    <col min="7436" max="7436" width="14.5703125" style="316" customWidth="1"/>
    <col min="7437" max="7437" width="11.42578125" style="316" customWidth="1"/>
    <col min="7438" max="7680" width="9.140625" style="316"/>
    <col min="7681" max="7681" width="66" style="316" customWidth="1"/>
    <col min="7682" max="7682" width="19.28515625" style="316" customWidth="1"/>
    <col min="7683" max="7683" width="14.5703125" style="316" customWidth="1"/>
    <col min="7684" max="7684" width="11.42578125" style="316" customWidth="1"/>
    <col min="7685" max="7685" width="20" style="316" customWidth="1"/>
    <col min="7686" max="7686" width="14.5703125" style="316" customWidth="1"/>
    <col min="7687" max="7687" width="11.28515625" style="316" customWidth="1"/>
    <col min="7688" max="7688" width="19.42578125" style="316" customWidth="1"/>
    <col min="7689" max="7689" width="14.5703125" style="316" customWidth="1"/>
    <col min="7690" max="7690" width="11.28515625" style="316" customWidth="1"/>
    <col min="7691" max="7691" width="20.140625" style="316" customWidth="1"/>
    <col min="7692" max="7692" width="14.5703125" style="316" customWidth="1"/>
    <col min="7693" max="7693" width="11.42578125" style="316" customWidth="1"/>
    <col min="7694" max="7936" width="9.140625" style="316"/>
    <col min="7937" max="7937" width="66" style="316" customWidth="1"/>
    <col min="7938" max="7938" width="19.28515625" style="316" customWidth="1"/>
    <col min="7939" max="7939" width="14.5703125" style="316" customWidth="1"/>
    <col min="7940" max="7940" width="11.42578125" style="316" customWidth="1"/>
    <col min="7941" max="7941" width="20" style="316" customWidth="1"/>
    <col min="7942" max="7942" width="14.5703125" style="316" customWidth="1"/>
    <col min="7943" max="7943" width="11.28515625" style="316" customWidth="1"/>
    <col min="7944" max="7944" width="19.42578125" style="316" customWidth="1"/>
    <col min="7945" max="7945" width="14.5703125" style="316" customWidth="1"/>
    <col min="7946" max="7946" width="11.28515625" style="316" customWidth="1"/>
    <col min="7947" max="7947" width="20.140625" style="316" customWidth="1"/>
    <col min="7948" max="7948" width="14.5703125" style="316" customWidth="1"/>
    <col min="7949" max="7949" width="11.42578125" style="316" customWidth="1"/>
    <col min="7950" max="8192" width="9.140625" style="316"/>
    <col min="8193" max="8193" width="66" style="316" customWidth="1"/>
    <col min="8194" max="8194" width="19.28515625" style="316" customWidth="1"/>
    <col min="8195" max="8195" width="14.5703125" style="316" customWidth="1"/>
    <col min="8196" max="8196" width="11.42578125" style="316" customWidth="1"/>
    <col min="8197" max="8197" width="20" style="316" customWidth="1"/>
    <col min="8198" max="8198" width="14.5703125" style="316" customWidth="1"/>
    <col min="8199" max="8199" width="11.28515625" style="316" customWidth="1"/>
    <col min="8200" max="8200" width="19.42578125" style="316" customWidth="1"/>
    <col min="8201" max="8201" width="14.5703125" style="316" customWidth="1"/>
    <col min="8202" max="8202" width="11.28515625" style="316" customWidth="1"/>
    <col min="8203" max="8203" width="20.140625" style="316" customWidth="1"/>
    <col min="8204" max="8204" width="14.5703125" style="316" customWidth="1"/>
    <col min="8205" max="8205" width="11.42578125" style="316" customWidth="1"/>
    <col min="8206" max="8448" width="9.140625" style="316"/>
    <col min="8449" max="8449" width="66" style="316" customWidth="1"/>
    <col min="8450" max="8450" width="19.28515625" style="316" customWidth="1"/>
    <col min="8451" max="8451" width="14.5703125" style="316" customWidth="1"/>
    <col min="8452" max="8452" width="11.42578125" style="316" customWidth="1"/>
    <col min="8453" max="8453" width="20" style="316" customWidth="1"/>
    <col min="8454" max="8454" width="14.5703125" style="316" customWidth="1"/>
    <col min="8455" max="8455" width="11.28515625" style="316" customWidth="1"/>
    <col min="8456" max="8456" width="19.42578125" style="316" customWidth="1"/>
    <col min="8457" max="8457" width="14.5703125" style="316" customWidth="1"/>
    <col min="8458" max="8458" width="11.28515625" style="316" customWidth="1"/>
    <col min="8459" max="8459" width="20.140625" style="316" customWidth="1"/>
    <col min="8460" max="8460" width="14.5703125" style="316" customWidth="1"/>
    <col min="8461" max="8461" width="11.42578125" style="316" customWidth="1"/>
    <col min="8462" max="8704" width="9.140625" style="316"/>
    <col min="8705" max="8705" width="66" style="316" customWidth="1"/>
    <col min="8706" max="8706" width="19.28515625" style="316" customWidth="1"/>
    <col min="8707" max="8707" width="14.5703125" style="316" customWidth="1"/>
    <col min="8708" max="8708" width="11.42578125" style="316" customWidth="1"/>
    <col min="8709" max="8709" width="20" style="316" customWidth="1"/>
    <col min="8710" max="8710" width="14.5703125" style="316" customWidth="1"/>
    <col min="8711" max="8711" width="11.28515625" style="316" customWidth="1"/>
    <col min="8712" max="8712" width="19.42578125" style="316" customWidth="1"/>
    <col min="8713" max="8713" width="14.5703125" style="316" customWidth="1"/>
    <col min="8714" max="8714" width="11.28515625" style="316" customWidth="1"/>
    <col min="8715" max="8715" width="20.140625" style="316" customWidth="1"/>
    <col min="8716" max="8716" width="14.5703125" style="316" customWidth="1"/>
    <col min="8717" max="8717" width="11.42578125" style="316" customWidth="1"/>
    <col min="8718" max="8960" width="9.140625" style="316"/>
    <col min="8961" max="8961" width="66" style="316" customWidth="1"/>
    <col min="8962" max="8962" width="19.28515625" style="316" customWidth="1"/>
    <col min="8963" max="8963" width="14.5703125" style="316" customWidth="1"/>
    <col min="8964" max="8964" width="11.42578125" style="316" customWidth="1"/>
    <col min="8965" max="8965" width="20" style="316" customWidth="1"/>
    <col min="8966" max="8966" width="14.5703125" style="316" customWidth="1"/>
    <col min="8967" max="8967" width="11.28515625" style="316" customWidth="1"/>
    <col min="8968" max="8968" width="19.42578125" style="316" customWidth="1"/>
    <col min="8969" max="8969" width="14.5703125" style="316" customWidth="1"/>
    <col min="8970" max="8970" width="11.28515625" style="316" customWidth="1"/>
    <col min="8971" max="8971" width="20.140625" style="316" customWidth="1"/>
    <col min="8972" max="8972" width="14.5703125" style="316" customWidth="1"/>
    <col min="8973" max="8973" width="11.42578125" style="316" customWidth="1"/>
    <col min="8974" max="9216" width="9.140625" style="316"/>
    <col min="9217" max="9217" width="66" style="316" customWidth="1"/>
    <col min="9218" max="9218" width="19.28515625" style="316" customWidth="1"/>
    <col min="9219" max="9219" width="14.5703125" style="316" customWidth="1"/>
    <col min="9220" max="9220" width="11.42578125" style="316" customWidth="1"/>
    <col min="9221" max="9221" width="20" style="316" customWidth="1"/>
    <col min="9222" max="9222" width="14.5703125" style="316" customWidth="1"/>
    <col min="9223" max="9223" width="11.28515625" style="316" customWidth="1"/>
    <col min="9224" max="9224" width="19.42578125" style="316" customWidth="1"/>
    <col min="9225" max="9225" width="14.5703125" style="316" customWidth="1"/>
    <col min="9226" max="9226" width="11.28515625" style="316" customWidth="1"/>
    <col min="9227" max="9227" width="20.140625" style="316" customWidth="1"/>
    <col min="9228" max="9228" width="14.5703125" style="316" customWidth="1"/>
    <col min="9229" max="9229" width="11.42578125" style="316" customWidth="1"/>
    <col min="9230" max="9472" width="9.140625" style="316"/>
    <col min="9473" max="9473" width="66" style="316" customWidth="1"/>
    <col min="9474" max="9474" width="19.28515625" style="316" customWidth="1"/>
    <col min="9475" max="9475" width="14.5703125" style="316" customWidth="1"/>
    <col min="9476" max="9476" width="11.42578125" style="316" customWidth="1"/>
    <col min="9477" max="9477" width="20" style="316" customWidth="1"/>
    <col min="9478" max="9478" width="14.5703125" style="316" customWidth="1"/>
    <col min="9479" max="9479" width="11.28515625" style="316" customWidth="1"/>
    <col min="9480" max="9480" width="19.42578125" style="316" customWidth="1"/>
    <col min="9481" max="9481" width="14.5703125" style="316" customWidth="1"/>
    <col min="9482" max="9482" width="11.28515625" style="316" customWidth="1"/>
    <col min="9483" max="9483" width="20.140625" style="316" customWidth="1"/>
    <col min="9484" max="9484" width="14.5703125" style="316" customWidth="1"/>
    <col min="9485" max="9485" width="11.42578125" style="316" customWidth="1"/>
    <col min="9486" max="9728" width="9.140625" style="316"/>
    <col min="9729" max="9729" width="66" style="316" customWidth="1"/>
    <col min="9730" max="9730" width="19.28515625" style="316" customWidth="1"/>
    <col min="9731" max="9731" width="14.5703125" style="316" customWidth="1"/>
    <col min="9732" max="9732" width="11.42578125" style="316" customWidth="1"/>
    <col min="9733" max="9733" width="20" style="316" customWidth="1"/>
    <col min="9734" max="9734" width="14.5703125" style="316" customWidth="1"/>
    <col min="9735" max="9735" width="11.28515625" style="316" customWidth="1"/>
    <col min="9736" max="9736" width="19.42578125" style="316" customWidth="1"/>
    <col min="9737" max="9737" width="14.5703125" style="316" customWidth="1"/>
    <col min="9738" max="9738" width="11.28515625" style="316" customWidth="1"/>
    <col min="9739" max="9739" width="20.140625" style="316" customWidth="1"/>
    <col min="9740" max="9740" width="14.5703125" style="316" customWidth="1"/>
    <col min="9741" max="9741" width="11.42578125" style="316" customWidth="1"/>
    <col min="9742" max="9984" width="9.140625" style="316"/>
    <col min="9985" max="9985" width="66" style="316" customWidth="1"/>
    <col min="9986" max="9986" width="19.28515625" style="316" customWidth="1"/>
    <col min="9987" max="9987" width="14.5703125" style="316" customWidth="1"/>
    <col min="9988" max="9988" width="11.42578125" style="316" customWidth="1"/>
    <col min="9989" max="9989" width="20" style="316" customWidth="1"/>
    <col min="9990" max="9990" width="14.5703125" style="316" customWidth="1"/>
    <col min="9991" max="9991" width="11.28515625" style="316" customWidth="1"/>
    <col min="9992" max="9992" width="19.42578125" style="316" customWidth="1"/>
    <col min="9993" max="9993" width="14.5703125" style="316" customWidth="1"/>
    <col min="9994" max="9994" width="11.28515625" style="316" customWidth="1"/>
    <col min="9995" max="9995" width="20.140625" style="316" customWidth="1"/>
    <col min="9996" max="9996" width="14.5703125" style="316" customWidth="1"/>
    <col min="9997" max="9997" width="11.42578125" style="316" customWidth="1"/>
    <col min="9998" max="10240" width="9.140625" style="316"/>
    <col min="10241" max="10241" width="66" style="316" customWidth="1"/>
    <col min="10242" max="10242" width="19.28515625" style="316" customWidth="1"/>
    <col min="10243" max="10243" width="14.5703125" style="316" customWidth="1"/>
    <col min="10244" max="10244" width="11.42578125" style="316" customWidth="1"/>
    <col min="10245" max="10245" width="20" style="316" customWidth="1"/>
    <col min="10246" max="10246" width="14.5703125" style="316" customWidth="1"/>
    <col min="10247" max="10247" width="11.28515625" style="316" customWidth="1"/>
    <col min="10248" max="10248" width="19.42578125" style="316" customWidth="1"/>
    <col min="10249" max="10249" width="14.5703125" style="316" customWidth="1"/>
    <col min="10250" max="10250" width="11.28515625" style="316" customWidth="1"/>
    <col min="10251" max="10251" width="20.140625" style="316" customWidth="1"/>
    <col min="10252" max="10252" width="14.5703125" style="316" customWidth="1"/>
    <col min="10253" max="10253" width="11.42578125" style="316" customWidth="1"/>
    <col min="10254" max="10496" width="9.140625" style="316"/>
    <col min="10497" max="10497" width="66" style="316" customWidth="1"/>
    <col min="10498" max="10498" width="19.28515625" style="316" customWidth="1"/>
    <col min="10499" max="10499" width="14.5703125" style="316" customWidth="1"/>
    <col min="10500" max="10500" width="11.42578125" style="316" customWidth="1"/>
    <col min="10501" max="10501" width="20" style="316" customWidth="1"/>
    <col min="10502" max="10502" width="14.5703125" style="316" customWidth="1"/>
    <col min="10503" max="10503" width="11.28515625" style="316" customWidth="1"/>
    <col min="10504" max="10504" width="19.42578125" style="316" customWidth="1"/>
    <col min="10505" max="10505" width="14.5703125" style="316" customWidth="1"/>
    <col min="10506" max="10506" width="11.28515625" style="316" customWidth="1"/>
    <col min="10507" max="10507" width="20.140625" style="316" customWidth="1"/>
    <col min="10508" max="10508" width="14.5703125" style="316" customWidth="1"/>
    <col min="10509" max="10509" width="11.42578125" style="316" customWidth="1"/>
    <col min="10510" max="10752" width="9.140625" style="316"/>
    <col min="10753" max="10753" width="66" style="316" customWidth="1"/>
    <col min="10754" max="10754" width="19.28515625" style="316" customWidth="1"/>
    <col min="10755" max="10755" width="14.5703125" style="316" customWidth="1"/>
    <col min="10756" max="10756" width="11.42578125" style="316" customWidth="1"/>
    <col min="10757" max="10757" width="20" style="316" customWidth="1"/>
    <col min="10758" max="10758" width="14.5703125" style="316" customWidth="1"/>
    <col min="10759" max="10759" width="11.28515625" style="316" customWidth="1"/>
    <col min="10760" max="10760" width="19.42578125" style="316" customWidth="1"/>
    <col min="10761" max="10761" width="14.5703125" style="316" customWidth="1"/>
    <col min="10762" max="10762" width="11.28515625" style="316" customWidth="1"/>
    <col min="10763" max="10763" width="20.140625" style="316" customWidth="1"/>
    <col min="10764" max="10764" width="14.5703125" style="316" customWidth="1"/>
    <col min="10765" max="10765" width="11.42578125" style="316" customWidth="1"/>
    <col min="10766" max="11008" width="9.140625" style="316"/>
    <col min="11009" max="11009" width="66" style="316" customWidth="1"/>
    <col min="11010" max="11010" width="19.28515625" style="316" customWidth="1"/>
    <col min="11011" max="11011" width="14.5703125" style="316" customWidth="1"/>
    <col min="11012" max="11012" width="11.42578125" style="316" customWidth="1"/>
    <col min="11013" max="11013" width="20" style="316" customWidth="1"/>
    <col min="11014" max="11014" width="14.5703125" style="316" customWidth="1"/>
    <col min="11015" max="11015" width="11.28515625" style="316" customWidth="1"/>
    <col min="11016" max="11016" width="19.42578125" style="316" customWidth="1"/>
    <col min="11017" max="11017" width="14.5703125" style="316" customWidth="1"/>
    <col min="11018" max="11018" width="11.28515625" style="316" customWidth="1"/>
    <col min="11019" max="11019" width="20.140625" style="316" customWidth="1"/>
    <col min="11020" max="11020" width="14.5703125" style="316" customWidth="1"/>
    <col min="11021" max="11021" width="11.42578125" style="316" customWidth="1"/>
    <col min="11022" max="11264" width="9.140625" style="316"/>
    <col min="11265" max="11265" width="66" style="316" customWidth="1"/>
    <col min="11266" max="11266" width="19.28515625" style="316" customWidth="1"/>
    <col min="11267" max="11267" width="14.5703125" style="316" customWidth="1"/>
    <col min="11268" max="11268" width="11.42578125" style="316" customWidth="1"/>
    <col min="11269" max="11269" width="20" style="316" customWidth="1"/>
    <col min="11270" max="11270" width="14.5703125" style="316" customWidth="1"/>
    <col min="11271" max="11271" width="11.28515625" style="316" customWidth="1"/>
    <col min="11272" max="11272" width="19.42578125" style="316" customWidth="1"/>
    <col min="11273" max="11273" width="14.5703125" style="316" customWidth="1"/>
    <col min="11274" max="11274" width="11.28515625" style="316" customWidth="1"/>
    <col min="11275" max="11275" width="20.140625" style="316" customWidth="1"/>
    <col min="11276" max="11276" width="14.5703125" style="316" customWidth="1"/>
    <col min="11277" max="11277" width="11.42578125" style="316" customWidth="1"/>
    <col min="11278" max="11520" width="9.140625" style="316"/>
    <col min="11521" max="11521" width="66" style="316" customWidth="1"/>
    <col min="11522" max="11522" width="19.28515625" style="316" customWidth="1"/>
    <col min="11523" max="11523" width="14.5703125" style="316" customWidth="1"/>
    <col min="11524" max="11524" width="11.42578125" style="316" customWidth="1"/>
    <col min="11525" max="11525" width="20" style="316" customWidth="1"/>
    <col min="11526" max="11526" width="14.5703125" style="316" customWidth="1"/>
    <col min="11527" max="11527" width="11.28515625" style="316" customWidth="1"/>
    <col min="11528" max="11528" width="19.42578125" style="316" customWidth="1"/>
    <col min="11529" max="11529" width="14.5703125" style="316" customWidth="1"/>
    <col min="11530" max="11530" width="11.28515625" style="316" customWidth="1"/>
    <col min="11531" max="11531" width="20.140625" style="316" customWidth="1"/>
    <col min="11532" max="11532" width="14.5703125" style="316" customWidth="1"/>
    <col min="11533" max="11533" width="11.42578125" style="316" customWidth="1"/>
    <col min="11534" max="11776" width="9.140625" style="316"/>
    <col min="11777" max="11777" width="66" style="316" customWidth="1"/>
    <col min="11778" max="11778" width="19.28515625" style="316" customWidth="1"/>
    <col min="11779" max="11779" width="14.5703125" style="316" customWidth="1"/>
    <col min="11780" max="11780" width="11.42578125" style="316" customWidth="1"/>
    <col min="11781" max="11781" width="20" style="316" customWidth="1"/>
    <col min="11782" max="11782" width="14.5703125" style="316" customWidth="1"/>
    <col min="11783" max="11783" width="11.28515625" style="316" customWidth="1"/>
    <col min="11784" max="11784" width="19.42578125" style="316" customWidth="1"/>
    <col min="11785" max="11785" width="14.5703125" style="316" customWidth="1"/>
    <col min="11786" max="11786" width="11.28515625" style="316" customWidth="1"/>
    <col min="11787" max="11787" width="20.140625" style="316" customWidth="1"/>
    <col min="11788" max="11788" width="14.5703125" style="316" customWidth="1"/>
    <col min="11789" max="11789" width="11.42578125" style="316" customWidth="1"/>
    <col min="11790" max="12032" width="9.140625" style="316"/>
    <col min="12033" max="12033" width="66" style="316" customWidth="1"/>
    <col min="12034" max="12034" width="19.28515625" style="316" customWidth="1"/>
    <col min="12035" max="12035" width="14.5703125" style="316" customWidth="1"/>
    <col min="12036" max="12036" width="11.42578125" style="316" customWidth="1"/>
    <col min="12037" max="12037" width="20" style="316" customWidth="1"/>
    <col min="12038" max="12038" width="14.5703125" style="316" customWidth="1"/>
    <col min="12039" max="12039" width="11.28515625" style="316" customWidth="1"/>
    <col min="12040" max="12040" width="19.42578125" style="316" customWidth="1"/>
    <col min="12041" max="12041" width="14.5703125" style="316" customWidth="1"/>
    <col min="12042" max="12042" width="11.28515625" style="316" customWidth="1"/>
    <col min="12043" max="12043" width="20.140625" style="316" customWidth="1"/>
    <col min="12044" max="12044" width="14.5703125" style="316" customWidth="1"/>
    <col min="12045" max="12045" width="11.42578125" style="316" customWidth="1"/>
    <col min="12046" max="12288" width="9.140625" style="316"/>
    <col min="12289" max="12289" width="66" style="316" customWidth="1"/>
    <col min="12290" max="12290" width="19.28515625" style="316" customWidth="1"/>
    <col min="12291" max="12291" width="14.5703125" style="316" customWidth="1"/>
    <col min="12292" max="12292" width="11.42578125" style="316" customWidth="1"/>
    <col min="12293" max="12293" width="20" style="316" customWidth="1"/>
    <col min="12294" max="12294" width="14.5703125" style="316" customWidth="1"/>
    <col min="12295" max="12295" width="11.28515625" style="316" customWidth="1"/>
    <col min="12296" max="12296" width="19.42578125" style="316" customWidth="1"/>
    <col min="12297" max="12297" width="14.5703125" style="316" customWidth="1"/>
    <col min="12298" max="12298" width="11.28515625" style="316" customWidth="1"/>
    <col min="12299" max="12299" width="20.140625" style="316" customWidth="1"/>
    <col min="12300" max="12300" width="14.5703125" style="316" customWidth="1"/>
    <col min="12301" max="12301" width="11.42578125" style="316" customWidth="1"/>
    <col min="12302" max="12544" width="9.140625" style="316"/>
    <col min="12545" max="12545" width="66" style="316" customWidth="1"/>
    <col min="12546" max="12546" width="19.28515625" style="316" customWidth="1"/>
    <col min="12547" max="12547" width="14.5703125" style="316" customWidth="1"/>
    <col min="12548" max="12548" width="11.42578125" style="316" customWidth="1"/>
    <col min="12549" max="12549" width="20" style="316" customWidth="1"/>
    <col min="12550" max="12550" width="14.5703125" style="316" customWidth="1"/>
    <col min="12551" max="12551" width="11.28515625" style="316" customWidth="1"/>
    <col min="12552" max="12552" width="19.42578125" style="316" customWidth="1"/>
    <col min="12553" max="12553" width="14.5703125" style="316" customWidth="1"/>
    <col min="12554" max="12554" width="11.28515625" style="316" customWidth="1"/>
    <col min="12555" max="12555" width="20.140625" style="316" customWidth="1"/>
    <col min="12556" max="12556" width="14.5703125" style="316" customWidth="1"/>
    <col min="12557" max="12557" width="11.42578125" style="316" customWidth="1"/>
    <col min="12558" max="12800" width="9.140625" style="316"/>
    <col min="12801" max="12801" width="66" style="316" customWidth="1"/>
    <col min="12802" max="12802" width="19.28515625" style="316" customWidth="1"/>
    <col min="12803" max="12803" width="14.5703125" style="316" customWidth="1"/>
    <col min="12804" max="12804" width="11.42578125" style="316" customWidth="1"/>
    <col min="12805" max="12805" width="20" style="316" customWidth="1"/>
    <col min="12806" max="12806" width="14.5703125" style="316" customWidth="1"/>
    <col min="12807" max="12807" width="11.28515625" style="316" customWidth="1"/>
    <col min="12808" max="12808" width="19.42578125" style="316" customWidth="1"/>
    <col min="12809" max="12809" width="14.5703125" style="316" customWidth="1"/>
    <col min="12810" max="12810" width="11.28515625" style="316" customWidth="1"/>
    <col min="12811" max="12811" width="20.140625" style="316" customWidth="1"/>
    <col min="12812" max="12812" width="14.5703125" style="316" customWidth="1"/>
    <col min="12813" max="12813" width="11.42578125" style="316" customWidth="1"/>
    <col min="12814" max="13056" width="9.140625" style="316"/>
    <col min="13057" max="13057" width="66" style="316" customWidth="1"/>
    <col min="13058" max="13058" width="19.28515625" style="316" customWidth="1"/>
    <col min="13059" max="13059" width="14.5703125" style="316" customWidth="1"/>
    <col min="13060" max="13060" width="11.42578125" style="316" customWidth="1"/>
    <col min="13061" max="13061" width="20" style="316" customWidth="1"/>
    <col min="13062" max="13062" width="14.5703125" style="316" customWidth="1"/>
    <col min="13063" max="13063" width="11.28515625" style="316" customWidth="1"/>
    <col min="13064" max="13064" width="19.42578125" style="316" customWidth="1"/>
    <col min="13065" max="13065" width="14.5703125" style="316" customWidth="1"/>
    <col min="13066" max="13066" width="11.28515625" style="316" customWidth="1"/>
    <col min="13067" max="13067" width="20.140625" style="316" customWidth="1"/>
    <col min="13068" max="13068" width="14.5703125" style="316" customWidth="1"/>
    <col min="13069" max="13069" width="11.42578125" style="316" customWidth="1"/>
    <col min="13070" max="13312" width="9.140625" style="316"/>
    <col min="13313" max="13313" width="66" style="316" customWidth="1"/>
    <col min="13314" max="13314" width="19.28515625" style="316" customWidth="1"/>
    <col min="13315" max="13315" width="14.5703125" style="316" customWidth="1"/>
    <col min="13316" max="13316" width="11.42578125" style="316" customWidth="1"/>
    <col min="13317" max="13317" width="20" style="316" customWidth="1"/>
    <col min="13318" max="13318" width="14.5703125" style="316" customWidth="1"/>
    <col min="13319" max="13319" width="11.28515625" style="316" customWidth="1"/>
    <col min="13320" max="13320" width="19.42578125" style="316" customWidth="1"/>
    <col min="13321" max="13321" width="14.5703125" style="316" customWidth="1"/>
    <col min="13322" max="13322" width="11.28515625" style="316" customWidth="1"/>
    <col min="13323" max="13323" width="20.140625" style="316" customWidth="1"/>
    <col min="13324" max="13324" width="14.5703125" style="316" customWidth="1"/>
    <col min="13325" max="13325" width="11.42578125" style="316" customWidth="1"/>
    <col min="13326" max="13568" width="9.140625" style="316"/>
    <col min="13569" max="13569" width="66" style="316" customWidth="1"/>
    <col min="13570" max="13570" width="19.28515625" style="316" customWidth="1"/>
    <col min="13571" max="13571" width="14.5703125" style="316" customWidth="1"/>
    <col min="13572" max="13572" width="11.42578125" style="316" customWidth="1"/>
    <col min="13573" max="13573" width="20" style="316" customWidth="1"/>
    <col min="13574" max="13574" width="14.5703125" style="316" customWidth="1"/>
    <col min="13575" max="13575" width="11.28515625" style="316" customWidth="1"/>
    <col min="13576" max="13576" width="19.42578125" style="316" customWidth="1"/>
    <col min="13577" max="13577" width="14.5703125" style="316" customWidth="1"/>
    <col min="13578" max="13578" width="11.28515625" style="316" customWidth="1"/>
    <col min="13579" max="13579" width="20.140625" style="316" customWidth="1"/>
    <col min="13580" max="13580" width="14.5703125" style="316" customWidth="1"/>
    <col min="13581" max="13581" width="11.42578125" style="316" customWidth="1"/>
    <col min="13582" max="13824" width="9.140625" style="316"/>
    <col min="13825" max="13825" width="66" style="316" customWidth="1"/>
    <col min="13826" max="13826" width="19.28515625" style="316" customWidth="1"/>
    <col min="13827" max="13827" width="14.5703125" style="316" customWidth="1"/>
    <col min="13828" max="13828" width="11.42578125" style="316" customWidth="1"/>
    <col min="13829" max="13829" width="20" style="316" customWidth="1"/>
    <col min="13830" max="13830" width="14.5703125" style="316" customWidth="1"/>
    <col min="13831" max="13831" width="11.28515625" style="316" customWidth="1"/>
    <col min="13832" max="13832" width="19.42578125" style="316" customWidth="1"/>
    <col min="13833" max="13833" width="14.5703125" style="316" customWidth="1"/>
    <col min="13834" max="13834" width="11.28515625" style="316" customWidth="1"/>
    <col min="13835" max="13835" width="20.140625" style="316" customWidth="1"/>
    <col min="13836" max="13836" width="14.5703125" style="316" customWidth="1"/>
    <col min="13837" max="13837" width="11.42578125" style="316" customWidth="1"/>
    <col min="13838" max="14080" width="9.140625" style="316"/>
    <col min="14081" max="14081" width="66" style="316" customWidth="1"/>
    <col min="14082" max="14082" width="19.28515625" style="316" customWidth="1"/>
    <col min="14083" max="14083" width="14.5703125" style="316" customWidth="1"/>
    <col min="14084" max="14084" width="11.42578125" style="316" customWidth="1"/>
    <col min="14085" max="14085" width="20" style="316" customWidth="1"/>
    <col min="14086" max="14086" width="14.5703125" style="316" customWidth="1"/>
    <col min="14087" max="14087" width="11.28515625" style="316" customWidth="1"/>
    <col min="14088" max="14088" width="19.42578125" style="316" customWidth="1"/>
    <col min="14089" max="14089" width="14.5703125" style="316" customWidth="1"/>
    <col min="14090" max="14090" width="11.28515625" style="316" customWidth="1"/>
    <col min="14091" max="14091" width="20.140625" style="316" customWidth="1"/>
    <col min="14092" max="14092" width="14.5703125" style="316" customWidth="1"/>
    <col min="14093" max="14093" width="11.42578125" style="316" customWidth="1"/>
    <col min="14094" max="14336" width="9.140625" style="316"/>
    <col min="14337" max="14337" width="66" style="316" customWidth="1"/>
    <col min="14338" max="14338" width="19.28515625" style="316" customWidth="1"/>
    <col min="14339" max="14339" width="14.5703125" style="316" customWidth="1"/>
    <col min="14340" max="14340" width="11.42578125" style="316" customWidth="1"/>
    <col min="14341" max="14341" width="20" style="316" customWidth="1"/>
    <col min="14342" max="14342" width="14.5703125" style="316" customWidth="1"/>
    <col min="14343" max="14343" width="11.28515625" style="316" customWidth="1"/>
    <col min="14344" max="14344" width="19.42578125" style="316" customWidth="1"/>
    <col min="14345" max="14345" width="14.5703125" style="316" customWidth="1"/>
    <col min="14346" max="14346" width="11.28515625" style="316" customWidth="1"/>
    <col min="14347" max="14347" width="20.140625" style="316" customWidth="1"/>
    <col min="14348" max="14348" width="14.5703125" style="316" customWidth="1"/>
    <col min="14349" max="14349" width="11.42578125" style="316" customWidth="1"/>
    <col min="14350" max="14592" width="9.140625" style="316"/>
    <col min="14593" max="14593" width="66" style="316" customWidth="1"/>
    <col min="14594" max="14594" width="19.28515625" style="316" customWidth="1"/>
    <col min="14595" max="14595" width="14.5703125" style="316" customWidth="1"/>
    <col min="14596" max="14596" width="11.42578125" style="316" customWidth="1"/>
    <col min="14597" max="14597" width="20" style="316" customWidth="1"/>
    <col min="14598" max="14598" width="14.5703125" style="316" customWidth="1"/>
    <col min="14599" max="14599" width="11.28515625" style="316" customWidth="1"/>
    <col min="14600" max="14600" width="19.42578125" style="316" customWidth="1"/>
    <col min="14601" max="14601" width="14.5703125" style="316" customWidth="1"/>
    <col min="14602" max="14602" width="11.28515625" style="316" customWidth="1"/>
    <col min="14603" max="14603" width="20.140625" style="316" customWidth="1"/>
    <col min="14604" max="14604" width="14.5703125" style="316" customWidth="1"/>
    <col min="14605" max="14605" width="11.42578125" style="316" customWidth="1"/>
    <col min="14606" max="14848" width="9.140625" style="316"/>
    <col min="14849" max="14849" width="66" style="316" customWidth="1"/>
    <col min="14850" max="14850" width="19.28515625" style="316" customWidth="1"/>
    <col min="14851" max="14851" width="14.5703125" style="316" customWidth="1"/>
    <col min="14852" max="14852" width="11.42578125" style="316" customWidth="1"/>
    <col min="14853" max="14853" width="20" style="316" customWidth="1"/>
    <col min="14854" max="14854" width="14.5703125" style="316" customWidth="1"/>
    <col min="14855" max="14855" width="11.28515625" style="316" customWidth="1"/>
    <col min="14856" max="14856" width="19.42578125" style="316" customWidth="1"/>
    <col min="14857" max="14857" width="14.5703125" style="316" customWidth="1"/>
    <col min="14858" max="14858" width="11.28515625" style="316" customWidth="1"/>
    <col min="14859" max="14859" width="20.140625" style="316" customWidth="1"/>
    <col min="14860" max="14860" width="14.5703125" style="316" customWidth="1"/>
    <col min="14861" max="14861" width="11.42578125" style="316" customWidth="1"/>
    <col min="14862" max="15104" width="9.140625" style="316"/>
    <col min="15105" max="15105" width="66" style="316" customWidth="1"/>
    <col min="15106" max="15106" width="19.28515625" style="316" customWidth="1"/>
    <col min="15107" max="15107" width="14.5703125" style="316" customWidth="1"/>
    <col min="15108" max="15108" width="11.42578125" style="316" customWidth="1"/>
    <col min="15109" max="15109" width="20" style="316" customWidth="1"/>
    <col min="15110" max="15110" width="14.5703125" style="316" customWidth="1"/>
    <col min="15111" max="15111" width="11.28515625" style="316" customWidth="1"/>
    <col min="15112" max="15112" width="19.42578125" style="316" customWidth="1"/>
    <col min="15113" max="15113" width="14.5703125" style="316" customWidth="1"/>
    <col min="15114" max="15114" width="11.28515625" style="316" customWidth="1"/>
    <col min="15115" max="15115" width="20.140625" style="316" customWidth="1"/>
    <col min="15116" max="15116" width="14.5703125" style="316" customWidth="1"/>
    <col min="15117" max="15117" width="11.42578125" style="316" customWidth="1"/>
    <col min="15118" max="15360" width="9.140625" style="316"/>
    <col min="15361" max="15361" width="66" style="316" customWidth="1"/>
    <col min="15362" max="15362" width="19.28515625" style="316" customWidth="1"/>
    <col min="15363" max="15363" width="14.5703125" style="316" customWidth="1"/>
    <col min="15364" max="15364" width="11.42578125" style="316" customWidth="1"/>
    <col min="15365" max="15365" width="20" style="316" customWidth="1"/>
    <col min="15366" max="15366" width="14.5703125" style="316" customWidth="1"/>
    <col min="15367" max="15367" width="11.28515625" style="316" customWidth="1"/>
    <col min="15368" max="15368" width="19.42578125" style="316" customWidth="1"/>
    <col min="15369" max="15369" width="14.5703125" style="316" customWidth="1"/>
    <col min="15370" max="15370" width="11.28515625" style="316" customWidth="1"/>
    <col min="15371" max="15371" width="20.140625" style="316" customWidth="1"/>
    <col min="15372" max="15372" width="14.5703125" style="316" customWidth="1"/>
    <col min="15373" max="15373" width="11.42578125" style="316" customWidth="1"/>
    <col min="15374" max="15616" width="9.140625" style="316"/>
    <col min="15617" max="15617" width="66" style="316" customWidth="1"/>
    <col min="15618" max="15618" width="19.28515625" style="316" customWidth="1"/>
    <col min="15619" max="15619" width="14.5703125" style="316" customWidth="1"/>
    <col min="15620" max="15620" width="11.42578125" style="316" customWidth="1"/>
    <col min="15621" max="15621" width="20" style="316" customWidth="1"/>
    <col min="15622" max="15622" width="14.5703125" style="316" customWidth="1"/>
    <col min="15623" max="15623" width="11.28515625" style="316" customWidth="1"/>
    <col min="15624" max="15624" width="19.42578125" style="316" customWidth="1"/>
    <col min="15625" max="15625" width="14.5703125" style="316" customWidth="1"/>
    <col min="15626" max="15626" width="11.28515625" style="316" customWidth="1"/>
    <col min="15627" max="15627" width="20.140625" style="316" customWidth="1"/>
    <col min="15628" max="15628" width="14.5703125" style="316" customWidth="1"/>
    <col min="15629" max="15629" width="11.42578125" style="316" customWidth="1"/>
    <col min="15630" max="15872" width="9.140625" style="316"/>
    <col min="15873" max="15873" width="66" style="316" customWidth="1"/>
    <col min="15874" max="15874" width="19.28515625" style="316" customWidth="1"/>
    <col min="15875" max="15875" width="14.5703125" style="316" customWidth="1"/>
    <col min="15876" max="15876" width="11.42578125" style="316" customWidth="1"/>
    <col min="15877" max="15877" width="20" style="316" customWidth="1"/>
    <col min="15878" max="15878" width="14.5703125" style="316" customWidth="1"/>
    <col min="15879" max="15879" width="11.28515625" style="316" customWidth="1"/>
    <col min="15880" max="15880" width="19.42578125" style="316" customWidth="1"/>
    <col min="15881" max="15881" width="14.5703125" style="316" customWidth="1"/>
    <col min="15882" max="15882" width="11.28515625" style="316" customWidth="1"/>
    <col min="15883" max="15883" width="20.140625" style="316" customWidth="1"/>
    <col min="15884" max="15884" width="14.5703125" style="316" customWidth="1"/>
    <col min="15885" max="15885" width="11.42578125" style="316" customWidth="1"/>
    <col min="15886" max="16128" width="9.140625" style="316"/>
    <col min="16129" max="16129" width="66" style="316" customWidth="1"/>
    <col min="16130" max="16130" width="19.28515625" style="316" customWidth="1"/>
    <col min="16131" max="16131" width="14.5703125" style="316" customWidth="1"/>
    <col min="16132" max="16132" width="11.42578125" style="316" customWidth="1"/>
    <col min="16133" max="16133" width="20" style="316" customWidth="1"/>
    <col min="16134" max="16134" width="14.5703125" style="316" customWidth="1"/>
    <col min="16135" max="16135" width="11.28515625" style="316" customWidth="1"/>
    <col min="16136" max="16136" width="19.42578125" style="316" customWidth="1"/>
    <col min="16137" max="16137" width="14.5703125" style="316" customWidth="1"/>
    <col min="16138" max="16138" width="11.28515625" style="316" customWidth="1"/>
    <col min="16139" max="16139" width="20.140625" style="316" customWidth="1"/>
    <col min="16140" max="16140" width="14.5703125" style="316" customWidth="1"/>
    <col min="16141" max="16141" width="11.42578125" style="316" customWidth="1"/>
    <col min="16142" max="16384" width="9.140625" style="316"/>
  </cols>
  <sheetData>
    <row r="1" spans="1:16">
      <c r="A1" s="5987"/>
      <c r="B1" s="5987"/>
      <c r="C1" s="5987"/>
      <c r="D1" s="5987"/>
      <c r="E1" s="5987"/>
      <c r="F1" s="5987"/>
      <c r="G1" s="5987"/>
      <c r="H1" s="5987"/>
      <c r="I1" s="5987"/>
      <c r="J1" s="5987"/>
      <c r="K1" s="5987"/>
      <c r="L1" s="5987"/>
      <c r="M1" s="5987"/>
      <c r="N1" s="356"/>
      <c r="O1" s="356"/>
      <c r="P1" s="356"/>
    </row>
    <row r="2" spans="1:16" ht="20.25" customHeight="1">
      <c r="A2" s="5988" t="s">
        <v>181</v>
      </c>
      <c r="B2" s="5988"/>
      <c r="C2" s="5988"/>
      <c r="D2" s="5988"/>
      <c r="E2" s="5988"/>
      <c r="F2" s="5988"/>
      <c r="G2" s="5988"/>
      <c r="H2" s="5988"/>
      <c r="I2" s="5988"/>
      <c r="J2" s="5988"/>
      <c r="K2" s="5988"/>
      <c r="L2" s="5988"/>
      <c r="M2" s="5988"/>
      <c r="N2" s="356"/>
      <c r="O2" s="356"/>
      <c r="P2" s="356"/>
    </row>
    <row r="3" spans="1:16" ht="30" customHeight="1">
      <c r="A3" s="5988" t="s">
        <v>394</v>
      </c>
      <c r="B3" s="5988"/>
      <c r="C3" s="5988"/>
      <c r="D3" s="5988"/>
      <c r="E3" s="5988"/>
      <c r="F3" s="5988"/>
      <c r="G3" s="5988"/>
      <c r="H3" s="5988"/>
      <c r="I3" s="5988"/>
      <c r="J3" s="5988"/>
      <c r="K3" s="5988"/>
      <c r="L3" s="5988"/>
      <c r="M3" s="5988"/>
      <c r="N3" s="356"/>
      <c r="O3" s="356"/>
      <c r="P3" s="356"/>
    </row>
    <row r="4" spans="1:16" ht="3" customHeight="1">
      <c r="A4" s="5989"/>
      <c r="B4" s="5989"/>
      <c r="C4" s="5989"/>
      <c r="D4" s="5989"/>
      <c r="E4" s="5989"/>
      <c r="F4" s="5989"/>
      <c r="G4" s="5989"/>
      <c r="H4" s="5989"/>
      <c r="I4" s="5989"/>
      <c r="J4" s="5989"/>
      <c r="K4" s="5989"/>
      <c r="L4" s="5989"/>
      <c r="M4" s="5989"/>
      <c r="N4" s="356"/>
      <c r="O4" s="356"/>
      <c r="P4" s="356"/>
    </row>
    <row r="5" spans="1:16" ht="34.5" customHeight="1">
      <c r="A5" s="317" t="s">
        <v>182</v>
      </c>
      <c r="B5" s="5990" t="s">
        <v>36</v>
      </c>
      <c r="C5" s="5991"/>
      <c r="D5" s="5992"/>
      <c r="E5" s="5990" t="s">
        <v>37</v>
      </c>
      <c r="F5" s="5991"/>
      <c r="G5" s="5992"/>
      <c r="H5" s="5990" t="s">
        <v>45</v>
      </c>
      <c r="I5" s="5991"/>
      <c r="J5" s="5993"/>
      <c r="K5" s="5994" t="s">
        <v>38</v>
      </c>
      <c r="L5" s="5991"/>
      <c r="M5" s="5993"/>
      <c r="N5" s="356"/>
      <c r="O5" s="356"/>
      <c r="P5" s="356"/>
    </row>
    <row r="6" spans="1:16" ht="45.75" customHeight="1">
      <c r="A6" s="318"/>
      <c r="B6" s="319" t="s">
        <v>7</v>
      </c>
      <c r="C6" s="320" t="s">
        <v>8</v>
      </c>
      <c r="D6" s="321" t="s">
        <v>9</v>
      </c>
      <c r="E6" s="319" t="s">
        <v>7</v>
      </c>
      <c r="F6" s="320" t="s">
        <v>8</v>
      </c>
      <c r="G6" s="321" t="s">
        <v>9</v>
      </c>
      <c r="H6" s="322" t="s">
        <v>7</v>
      </c>
      <c r="I6" s="357" t="s">
        <v>8</v>
      </c>
      <c r="J6" s="358" t="s">
        <v>9</v>
      </c>
      <c r="K6" s="359" t="s">
        <v>7</v>
      </c>
      <c r="L6" s="320" t="s">
        <v>8</v>
      </c>
      <c r="M6" s="360" t="s">
        <v>9</v>
      </c>
      <c r="N6" s="356"/>
      <c r="O6" s="356"/>
      <c r="P6" s="356"/>
    </row>
    <row r="7" spans="1:16" ht="19.5">
      <c r="A7" s="323" t="s">
        <v>10</v>
      </c>
      <c r="B7" s="324"/>
      <c r="C7" s="325"/>
      <c r="D7" s="326"/>
      <c r="E7" s="324"/>
      <c r="F7" s="325"/>
      <c r="G7" s="326"/>
      <c r="H7" s="324"/>
      <c r="I7" s="325"/>
      <c r="J7" s="326"/>
      <c r="K7" s="361"/>
      <c r="L7" s="362"/>
      <c r="M7" s="363"/>
      <c r="N7" s="356"/>
      <c r="O7" s="356"/>
      <c r="P7" s="356"/>
    </row>
    <row r="8" spans="1:16" ht="29.25" customHeight="1">
      <c r="A8" s="327" t="s">
        <v>192</v>
      </c>
      <c r="B8" s="328">
        <v>25</v>
      </c>
      <c r="C8" s="329">
        <v>1</v>
      </c>
      <c r="D8" s="330">
        <v>25</v>
      </c>
      <c r="E8" s="328">
        <v>10</v>
      </c>
      <c r="F8" s="329">
        <v>6</v>
      </c>
      <c r="G8" s="330">
        <v>16</v>
      </c>
      <c r="H8" s="3453">
        <v>9</v>
      </c>
      <c r="I8" s="3454">
        <v>5</v>
      </c>
      <c r="J8" s="3455">
        <v>14</v>
      </c>
      <c r="K8" s="364">
        <f t="shared" ref="K8:L11" si="0">SUM(B8+E8+H8)</f>
        <v>44</v>
      </c>
      <c r="L8" s="365">
        <f t="shared" si="0"/>
        <v>12</v>
      </c>
      <c r="M8" s="366">
        <f>K8+L8</f>
        <v>56</v>
      </c>
      <c r="N8" s="356"/>
      <c r="O8" s="356"/>
      <c r="P8" s="356"/>
    </row>
    <row r="9" spans="1:16" ht="34.5" customHeight="1">
      <c r="A9" s="327" t="s">
        <v>190</v>
      </c>
      <c r="B9" s="328">
        <v>0</v>
      </c>
      <c r="C9" s="329">
        <v>0</v>
      </c>
      <c r="D9" s="330">
        <v>0</v>
      </c>
      <c r="E9" s="328">
        <v>0</v>
      </c>
      <c r="F9" s="329">
        <v>0</v>
      </c>
      <c r="G9" s="330">
        <v>0</v>
      </c>
      <c r="H9" s="3453">
        <v>0</v>
      </c>
      <c r="I9" s="3454">
        <v>0</v>
      </c>
      <c r="J9" s="3455">
        <v>0</v>
      </c>
      <c r="K9" s="364">
        <f t="shared" si="0"/>
        <v>0</v>
      </c>
      <c r="L9" s="365">
        <f t="shared" si="0"/>
        <v>0</v>
      </c>
      <c r="M9" s="366">
        <f t="shared" ref="M9:M19" si="1">K9+L9</f>
        <v>0</v>
      </c>
      <c r="N9" s="356"/>
      <c r="O9" s="356"/>
      <c r="P9" s="356"/>
    </row>
    <row r="10" spans="1:16" ht="31.5" customHeight="1">
      <c r="A10" s="327" t="s">
        <v>191</v>
      </c>
      <c r="B10" s="331">
        <v>0</v>
      </c>
      <c r="C10" s="332">
        <v>0</v>
      </c>
      <c r="D10" s="333">
        <v>0</v>
      </c>
      <c r="E10" s="331">
        <v>8</v>
      </c>
      <c r="F10" s="332">
        <v>1</v>
      </c>
      <c r="G10" s="333">
        <v>9</v>
      </c>
      <c r="H10" s="3456">
        <v>1</v>
      </c>
      <c r="I10" s="3457">
        <v>0</v>
      </c>
      <c r="J10" s="3458">
        <v>1</v>
      </c>
      <c r="K10" s="364">
        <f t="shared" si="0"/>
        <v>9</v>
      </c>
      <c r="L10" s="365">
        <f t="shared" si="0"/>
        <v>1</v>
      </c>
      <c r="M10" s="366">
        <f t="shared" si="1"/>
        <v>10</v>
      </c>
      <c r="N10" s="356"/>
      <c r="O10" s="356"/>
      <c r="P10" s="356"/>
    </row>
    <row r="11" spans="1:16" ht="24" customHeight="1" thickBot="1">
      <c r="A11" s="334" t="s">
        <v>193</v>
      </c>
      <c r="B11" s="335">
        <v>0</v>
      </c>
      <c r="C11" s="336">
        <v>0</v>
      </c>
      <c r="D11" s="337">
        <v>0</v>
      </c>
      <c r="E11" s="335">
        <v>0</v>
      </c>
      <c r="F11" s="336">
        <v>0</v>
      </c>
      <c r="G11" s="337">
        <v>0</v>
      </c>
      <c r="H11" s="3459">
        <v>4</v>
      </c>
      <c r="I11" s="3460">
        <v>1</v>
      </c>
      <c r="J11" s="3461">
        <v>5</v>
      </c>
      <c r="K11" s="367">
        <f t="shared" si="0"/>
        <v>4</v>
      </c>
      <c r="L11" s="368">
        <f t="shared" si="0"/>
        <v>1</v>
      </c>
      <c r="M11" s="943">
        <f t="shared" si="1"/>
        <v>5</v>
      </c>
      <c r="N11" s="356"/>
      <c r="O11" s="356"/>
      <c r="P11" s="356"/>
    </row>
    <row r="12" spans="1:16" ht="29.25" customHeight="1" thickBot="1">
      <c r="A12" s="338" t="s">
        <v>27</v>
      </c>
      <c r="B12" s="339">
        <f t="shared" ref="B12:L12" si="2">SUM(B8:B11)</f>
        <v>25</v>
      </c>
      <c r="C12" s="339">
        <f t="shared" si="2"/>
        <v>1</v>
      </c>
      <c r="D12" s="339">
        <f t="shared" si="2"/>
        <v>25</v>
      </c>
      <c r="E12" s="339">
        <f t="shared" si="2"/>
        <v>18</v>
      </c>
      <c r="F12" s="339">
        <f t="shared" si="2"/>
        <v>7</v>
      </c>
      <c r="G12" s="339">
        <f t="shared" si="2"/>
        <v>25</v>
      </c>
      <c r="H12" s="3462">
        <f t="shared" si="2"/>
        <v>14</v>
      </c>
      <c r="I12" s="3462">
        <f t="shared" si="2"/>
        <v>6</v>
      </c>
      <c r="J12" s="3462">
        <f t="shared" si="2"/>
        <v>20</v>
      </c>
      <c r="K12" s="370">
        <f t="shared" si="2"/>
        <v>57</v>
      </c>
      <c r="L12" s="370">
        <f t="shared" si="2"/>
        <v>14</v>
      </c>
      <c r="M12" s="944">
        <f t="shared" si="1"/>
        <v>71</v>
      </c>
      <c r="N12" s="356"/>
      <c r="O12" s="356"/>
      <c r="P12" s="356"/>
    </row>
    <row r="13" spans="1:16" ht="19.5">
      <c r="A13" s="340" t="s">
        <v>15</v>
      </c>
      <c r="B13" s="341"/>
      <c r="C13" s="342"/>
      <c r="D13" s="343"/>
      <c r="E13" s="341"/>
      <c r="F13" s="342"/>
      <c r="G13" s="343"/>
      <c r="H13" s="3463"/>
      <c r="I13" s="3464"/>
      <c r="J13" s="3465"/>
      <c r="K13" s="341"/>
      <c r="L13" s="342"/>
      <c r="M13" s="945"/>
      <c r="N13" s="356"/>
      <c r="O13" s="356"/>
      <c r="P13" s="356"/>
    </row>
    <row r="14" spans="1:16" ht="19.5">
      <c r="A14" s="344" t="s">
        <v>16</v>
      </c>
      <c r="B14" s="328"/>
      <c r="C14" s="329"/>
      <c r="D14" s="330"/>
      <c r="E14" s="328"/>
      <c r="F14" s="329"/>
      <c r="G14" s="330"/>
      <c r="H14" s="3453"/>
      <c r="I14" s="3454"/>
      <c r="J14" s="3455"/>
      <c r="K14" s="371"/>
      <c r="L14" s="329"/>
      <c r="M14" s="946"/>
      <c r="N14" s="356"/>
      <c r="O14" s="356"/>
      <c r="P14" s="356"/>
    </row>
    <row r="15" spans="1:16" ht="19.5">
      <c r="A15" s="327" t="s">
        <v>192</v>
      </c>
      <c r="B15" s="328">
        <v>25</v>
      </c>
      <c r="C15" s="329">
        <v>1</v>
      </c>
      <c r="D15" s="330">
        <v>26</v>
      </c>
      <c r="E15" s="328">
        <v>10</v>
      </c>
      <c r="F15" s="329">
        <v>6</v>
      </c>
      <c r="G15" s="330">
        <v>16</v>
      </c>
      <c r="H15" s="3453">
        <v>9</v>
      </c>
      <c r="I15" s="3454">
        <v>5</v>
      </c>
      <c r="J15" s="3455">
        <v>14</v>
      </c>
      <c r="K15" s="364">
        <f t="shared" ref="K15:L18" si="3">SUM(B15+E15+H15)</f>
        <v>44</v>
      </c>
      <c r="L15" s="365">
        <f t="shared" si="3"/>
        <v>12</v>
      </c>
      <c r="M15" s="946">
        <f t="shared" si="1"/>
        <v>56</v>
      </c>
      <c r="N15" s="356"/>
      <c r="O15" s="356"/>
      <c r="P15" s="356"/>
    </row>
    <row r="16" spans="1:16" ht="19.5">
      <c r="A16" s="327" t="s">
        <v>190</v>
      </c>
      <c r="B16" s="328">
        <v>0</v>
      </c>
      <c r="C16" s="329">
        <v>0</v>
      </c>
      <c r="D16" s="330">
        <v>0</v>
      </c>
      <c r="E16" s="328">
        <v>0</v>
      </c>
      <c r="F16" s="329">
        <v>0</v>
      </c>
      <c r="G16" s="330">
        <v>0</v>
      </c>
      <c r="H16" s="3453">
        <v>0</v>
      </c>
      <c r="I16" s="3454">
        <v>0</v>
      </c>
      <c r="J16" s="3455">
        <v>0</v>
      </c>
      <c r="K16" s="364">
        <f t="shared" si="3"/>
        <v>0</v>
      </c>
      <c r="L16" s="365">
        <f t="shared" si="3"/>
        <v>0</v>
      </c>
      <c r="M16" s="946">
        <f t="shared" si="1"/>
        <v>0</v>
      </c>
      <c r="N16" s="356"/>
      <c r="O16" s="356"/>
      <c r="P16" s="356"/>
    </row>
    <row r="17" spans="1:16" ht="24" customHeight="1">
      <c r="A17" s="327" t="s">
        <v>191</v>
      </c>
      <c r="B17" s="328">
        <v>0</v>
      </c>
      <c r="C17" s="329">
        <v>0</v>
      </c>
      <c r="D17" s="330">
        <v>0</v>
      </c>
      <c r="E17" s="328">
        <v>8</v>
      </c>
      <c r="F17" s="329">
        <v>1</v>
      </c>
      <c r="G17" s="330">
        <v>9</v>
      </c>
      <c r="H17" s="3453">
        <v>1</v>
      </c>
      <c r="I17" s="3454">
        <v>0</v>
      </c>
      <c r="J17" s="3455">
        <v>1</v>
      </c>
      <c r="K17" s="364">
        <f t="shared" si="3"/>
        <v>9</v>
      </c>
      <c r="L17" s="365">
        <f t="shared" si="3"/>
        <v>1</v>
      </c>
      <c r="M17" s="946">
        <f t="shared" si="1"/>
        <v>10</v>
      </c>
      <c r="N17" s="356"/>
      <c r="O17" s="356"/>
      <c r="P17" s="356"/>
    </row>
    <row r="18" spans="1:16" ht="29.25" customHeight="1" thickBot="1">
      <c r="A18" s="334" t="s">
        <v>193</v>
      </c>
      <c r="B18" s="335">
        <v>0</v>
      </c>
      <c r="C18" s="336">
        <v>0</v>
      </c>
      <c r="D18" s="337">
        <v>0</v>
      </c>
      <c r="E18" s="335">
        <v>0</v>
      </c>
      <c r="F18" s="336">
        <v>0</v>
      </c>
      <c r="G18" s="337">
        <v>0</v>
      </c>
      <c r="H18" s="3459">
        <v>4</v>
      </c>
      <c r="I18" s="3460">
        <v>1</v>
      </c>
      <c r="J18" s="3461">
        <v>5</v>
      </c>
      <c r="K18" s="367">
        <f t="shared" si="3"/>
        <v>4</v>
      </c>
      <c r="L18" s="368">
        <f t="shared" si="3"/>
        <v>1</v>
      </c>
      <c r="M18" s="947">
        <f t="shared" si="1"/>
        <v>5</v>
      </c>
      <c r="N18" s="356"/>
      <c r="O18" s="356"/>
      <c r="P18" s="356"/>
    </row>
    <row r="19" spans="1:16" ht="30" customHeight="1" thickBot="1">
      <c r="A19" s="345" t="s">
        <v>17</v>
      </c>
      <c r="B19" s="339">
        <f t="shared" ref="B19:L19" si="4">SUM(B15:B18)</f>
        <v>25</v>
      </c>
      <c r="C19" s="339">
        <f t="shared" si="4"/>
        <v>1</v>
      </c>
      <c r="D19" s="339">
        <f t="shared" si="4"/>
        <v>26</v>
      </c>
      <c r="E19" s="339">
        <f t="shared" si="4"/>
        <v>18</v>
      </c>
      <c r="F19" s="339">
        <f t="shared" si="4"/>
        <v>7</v>
      </c>
      <c r="G19" s="339">
        <f t="shared" si="4"/>
        <v>25</v>
      </c>
      <c r="H19" s="3462">
        <f t="shared" ref="H19:J19" si="5">SUM(H15:H18)</f>
        <v>14</v>
      </c>
      <c r="I19" s="3462">
        <f t="shared" si="5"/>
        <v>6</v>
      </c>
      <c r="J19" s="3462">
        <f t="shared" si="5"/>
        <v>20</v>
      </c>
      <c r="K19" s="370">
        <f t="shared" si="4"/>
        <v>57</v>
      </c>
      <c r="L19" s="370">
        <f t="shared" si="4"/>
        <v>14</v>
      </c>
      <c r="M19" s="944">
        <f t="shared" si="1"/>
        <v>71</v>
      </c>
      <c r="N19" s="356"/>
      <c r="O19" s="356"/>
      <c r="P19" s="356"/>
    </row>
    <row r="20" spans="1:16" ht="27" customHeight="1">
      <c r="A20" s="346" t="s">
        <v>18</v>
      </c>
      <c r="B20" s="324"/>
      <c r="C20" s="325"/>
      <c r="D20" s="347"/>
      <c r="E20" s="324"/>
      <c r="F20" s="325"/>
      <c r="G20" s="347"/>
      <c r="H20" s="3466"/>
      <c r="I20" s="3467"/>
      <c r="J20" s="3468"/>
      <c r="K20" s="372"/>
      <c r="L20" s="373"/>
      <c r="M20" s="374"/>
      <c r="N20" s="356"/>
      <c r="O20" s="356"/>
      <c r="P20" s="356"/>
    </row>
    <row r="21" spans="1:16" ht="30" customHeight="1">
      <c r="A21" s="348" t="s">
        <v>192</v>
      </c>
      <c r="B21" s="328">
        <v>0</v>
      </c>
      <c r="C21" s="329">
        <v>0</v>
      </c>
      <c r="D21" s="349">
        <v>0</v>
      </c>
      <c r="E21" s="328">
        <v>0</v>
      </c>
      <c r="F21" s="329">
        <v>0</v>
      </c>
      <c r="G21" s="349">
        <v>0</v>
      </c>
      <c r="H21" s="3453">
        <v>0</v>
      </c>
      <c r="I21" s="3469">
        <v>0</v>
      </c>
      <c r="J21" s="3455">
        <v>0</v>
      </c>
      <c r="K21" s="375">
        <v>0</v>
      </c>
      <c r="L21" s="365">
        <v>0</v>
      </c>
      <c r="M21" s="366">
        <v>0</v>
      </c>
      <c r="N21" s="356"/>
      <c r="O21" s="356"/>
      <c r="P21" s="356"/>
    </row>
    <row r="22" spans="1:16" ht="30.75" customHeight="1">
      <c r="A22" s="348" t="s">
        <v>190</v>
      </c>
      <c r="B22" s="328">
        <v>0</v>
      </c>
      <c r="C22" s="329">
        <v>0</v>
      </c>
      <c r="D22" s="349">
        <v>0</v>
      </c>
      <c r="E22" s="328">
        <v>0</v>
      </c>
      <c r="F22" s="329">
        <v>0</v>
      </c>
      <c r="G22" s="349">
        <v>0</v>
      </c>
      <c r="H22" s="3453">
        <v>0</v>
      </c>
      <c r="I22" s="3469">
        <v>0</v>
      </c>
      <c r="J22" s="3455">
        <v>0</v>
      </c>
      <c r="K22" s="375">
        <v>0</v>
      </c>
      <c r="L22" s="365">
        <v>0</v>
      </c>
      <c r="M22" s="366">
        <v>0</v>
      </c>
      <c r="N22" s="356"/>
      <c r="O22" s="356"/>
      <c r="P22" s="356"/>
    </row>
    <row r="23" spans="1:16" ht="25.5" customHeight="1">
      <c r="A23" s="348" t="s">
        <v>191</v>
      </c>
      <c r="B23" s="328">
        <v>0</v>
      </c>
      <c r="C23" s="329">
        <v>0</v>
      </c>
      <c r="D23" s="349">
        <v>0</v>
      </c>
      <c r="E23" s="328">
        <v>0</v>
      </c>
      <c r="F23" s="329">
        <v>0</v>
      </c>
      <c r="G23" s="349">
        <v>0</v>
      </c>
      <c r="H23" s="3453">
        <v>0</v>
      </c>
      <c r="I23" s="3469">
        <v>0</v>
      </c>
      <c r="J23" s="3455">
        <v>0</v>
      </c>
      <c r="K23" s="375">
        <v>0</v>
      </c>
      <c r="L23" s="365">
        <v>0</v>
      </c>
      <c r="M23" s="366">
        <v>0</v>
      </c>
      <c r="N23" s="356"/>
      <c r="O23" s="356"/>
      <c r="P23" s="356"/>
    </row>
    <row r="24" spans="1:16" ht="31.5" customHeight="1">
      <c r="A24" s="350" t="s">
        <v>193</v>
      </c>
      <c r="B24" s="335">
        <v>0</v>
      </c>
      <c r="C24" s="336">
        <v>0</v>
      </c>
      <c r="D24" s="351">
        <v>0</v>
      </c>
      <c r="E24" s="335">
        <v>0</v>
      </c>
      <c r="F24" s="336">
        <v>0</v>
      </c>
      <c r="G24" s="351">
        <v>0</v>
      </c>
      <c r="H24" s="3459">
        <v>0</v>
      </c>
      <c r="I24" s="3470">
        <v>0</v>
      </c>
      <c r="J24" s="3471">
        <v>0</v>
      </c>
      <c r="K24" s="376">
        <v>0</v>
      </c>
      <c r="L24" s="368">
        <v>0</v>
      </c>
      <c r="M24" s="369">
        <v>0</v>
      </c>
      <c r="N24" s="356"/>
      <c r="O24" s="356"/>
      <c r="P24" s="356"/>
    </row>
    <row r="25" spans="1:16" ht="31.5" customHeight="1">
      <c r="A25" s="345" t="s">
        <v>19</v>
      </c>
      <c r="B25" s="339">
        <v>0</v>
      </c>
      <c r="C25" s="339">
        <v>0</v>
      </c>
      <c r="D25" s="339">
        <v>0</v>
      </c>
      <c r="E25" s="339">
        <v>0</v>
      </c>
      <c r="F25" s="339">
        <v>0</v>
      </c>
      <c r="G25" s="339">
        <v>0</v>
      </c>
      <c r="H25" s="3462">
        <v>0</v>
      </c>
      <c r="I25" s="3462">
        <v>0</v>
      </c>
      <c r="J25" s="3462">
        <v>0</v>
      </c>
      <c r="K25" s="339">
        <v>0</v>
      </c>
      <c r="L25" s="339">
        <v>0</v>
      </c>
      <c r="M25" s="339">
        <v>0</v>
      </c>
      <c r="N25" s="356"/>
      <c r="O25" s="356"/>
      <c r="P25" s="356"/>
    </row>
    <row r="26" spans="1:16" ht="24.75" customHeight="1">
      <c r="A26" s="352" t="s">
        <v>29</v>
      </c>
      <c r="B26" s="353">
        <f>B19</f>
        <v>25</v>
      </c>
      <c r="C26" s="353">
        <f t="shared" ref="C26:M26" si="6">C19</f>
        <v>1</v>
      </c>
      <c r="D26" s="353">
        <f t="shared" si="6"/>
        <v>26</v>
      </c>
      <c r="E26" s="353">
        <f t="shared" si="6"/>
        <v>18</v>
      </c>
      <c r="F26" s="353">
        <f t="shared" si="6"/>
        <v>7</v>
      </c>
      <c r="G26" s="353">
        <f t="shared" si="6"/>
        <v>25</v>
      </c>
      <c r="H26" s="3462">
        <f t="shared" ref="H26:J26" si="7">SUM(H15:H18)</f>
        <v>14</v>
      </c>
      <c r="I26" s="3462">
        <f t="shared" si="7"/>
        <v>6</v>
      </c>
      <c r="J26" s="3462">
        <f t="shared" si="7"/>
        <v>20</v>
      </c>
      <c r="K26" s="353">
        <f t="shared" si="6"/>
        <v>57</v>
      </c>
      <c r="L26" s="353">
        <f t="shared" si="6"/>
        <v>14</v>
      </c>
      <c r="M26" s="353">
        <f t="shared" si="6"/>
        <v>71</v>
      </c>
      <c r="N26" s="356"/>
      <c r="O26" s="356"/>
      <c r="P26" s="356"/>
    </row>
    <row r="27" spans="1:16" ht="24" customHeight="1">
      <c r="A27" s="352" t="s">
        <v>30</v>
      </c>
      <c r="B27" s="354">
        <v>0</v>
      </c>
      <c r="C27" s="354">
        <v>0</v>
      </c>
      <c r="D27" s="354">
        <v>0</v>
      </c>
      <c r="E27" s="354">
        <v>0</v>
      </c>
      <c r="F27" s="354">
        <v>0</v>
      </c>
      <c r="G27" s="354">
        <v>0</v>
      </c>
      <c r="H27" s="3472">
        <v>0</v>
      </c>
      <c r="I27" s="3472">
        <v>0</v>
      </c>
      <c r="J27" s="3472">
        <v>0</v>
      </c>
      <c r="K27" s="353">
        <f t="shared" ref="K27:L27" si="8">SUM(B27+E27+H27)</f>
        <v>0</v>
      </c>
      <c r="L27" s="353">
        <f t="shared" si="8"/>
        <v>0</v>
      </c>
      <c r="M27" s="353">
        <f>SUM(K27+L27)</f>
        <v>0</v>
      </c>
      <c r="N27" s="356"/>
      <c r="O27" s="356"/>
      <c r="P27" s="356"/>
    </row>
    <row r="28" spans="1:16" ht="31.5" customHeight="1">
      <c r="A28" s="338" t="s">
        <v>31</v>
      </c>
      <c r="B28" s="354">
        <f>B26+B27</f>
        <v>25</v>
      </c>
      <c r="C28" s="354">
        <f t="shared" ref="C28:M28" si="9">C26+C27</f>
        <v>1</v>
      </c>
      <c r="D28" s="354">
        <f t="shared" si="9"/>
        <v>26</v>
      </c>
      <c r="E28" s="354">
        <f t="shared" si="9"/>
        <v>18</v>
      </c>
      <c r="F28" s="354">
        <f t="shared" si="9"/>
        <v>7</v>
      </c>
      <c r="G28" s="354">
        <f t="shared" si="9"/>
        <v>25</v>
      </c>
      <c r="H28" s="3472">
        <f t="shared" ref="H28:J28" si="10">SUM(H26:H27)</f>
        <v>14</v>
      </c>
      <c r="I28" s="3472">
        <f t="shared" si="10"/>
        <v>6</v>
      </c>
      <c r="J28" s="3472">
        <f t="shared" si="10"/>
        <v>20</v>
      </c>
      <c r="K28" s="354">
        <f t="shared" si="9"/>
        <v>57</v>
      </c>
      <c r="L28" s="354">
        <f t="shared" si="9"/>
        <v>14</v>
      </c>
      <c r="M28" s="354">
        <f t="shared" si="9"/>
        <v>71</v>
      </c>
      <c r="N28" s="356"/>
      <c r="O28" s="356"/>
      <c r="P28" s="356"/>
    </row>
    <row r="29" spans="1:16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</row>
    <row r="30" spans="1:16">
      <c r="A30" s="355"/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</row>
    <row r="31" spans="1:16">
      <c r="A31" s="5986"/>
      <c r="B31" s="5986"/>
      <c r="C31" s="5986"/>
      <c r="D31" s="5986"/>
      <c r="E31" s="5986"/>
      <c r="F31" s="5986"/>
      <c r="G31" s="5986"/>
      <c r="H31" s="355"/>
      <c r="I31" s="355"/>
      <c r="J31" s="355"/>
      <c r="K31" s="377"/>
      <c r="L31" s="355"/>
      <c r="M31" s="355"/>
      <c r="N31" s="355"/>
      <c r="O31" s="355"/>
      <c r="P31" s="355"/>
    </row>
    <row r="32" spans="1:16">
      <c r="A32" s="355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</row>
  </sheetData>
  <mergeCells count="9">
    <mergeCell ref="A31:G31"/>
    <mergeCell ref="A1:M1"/>
    <mergeCell ref="A2:M2"/>
    <mergeCell ref="A3:M3"/>
    <mergeCell ref="A4:M4"/>
    <mergeCell ref="B5:D5"/>
    <mergeCell ref="E5:G5"/>
    <mergeCell ref="H5:J5"/>
    <mergeCell ref="K5:M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2"/>
  <sheetViews>
    <sheetView topLeftCell="A13" zoomScale="40" zoomScaleNormal="40" workbookViewId="0">
      <selection activeCell="V34" sqref="V34"/>
    </sheetView>
  </sheetViews>
  <sheetFormatPr defaultRowHeight="25.5"/>
  <cols>
    <col min="1" max="1" width="95.140625" style="80" customWidth="1"/>
    <col min="2" max="2" width="17" style="80" customWidth="1"/>
    <col min="3" max="3" width="16.7109375" style="80" customWidth="1"/>
    <col min="4" max="4" width="17" style="80" customWidth="1"/>
    <col min="5" max="5" width="16.7109375" style="80" customWidth="1"/>
    <col min="6" max="6" width="17" style="80" customWidth="1"/>
    <col min="7" max="7" width="16.7109375" style="80" customWidth="1"/>
    <col min="8" max="8" width="17" style="80" customWidth="1"/>
    <col min="9" max="15" width="16.7109375" style="80" customWidth="1"/>
    <col min="16" max="16" width="18" style="80" customWidth="1"/>
    <col min="17" max="18" width="10.7109375" style="80" customWidth="1"/>
    <col min="19" max="19" width="9.140625" style="80" customWidth="1"/>
    <col min="20" max="20" width="12.85546875" style="80" customWidth="1"/>
    <col min="21" max="21" width="23.42578125" style="80" customWidth="1"/>
    <col min="22" max="23" width="9.140625" style="80" customWidth="1"/>
    <col min="24" max="24" width="10.5703125" style="80" bestFit="1" customWidth="1"/>
    <col min="25" max="25" width="11.28515625" style="80" customWidth="1"/>
    <col min="26" max="256" width="9.140625" style="80"/>
    <col min="257" max="257" width="95.140625" style="80" customWidth="1"/>
    <col min="258" max="258" width="17" style="80" customWidth="1"/>
    <col min="259" max="259" width="16.7109375" style="80" customWidth="1"/>
    <col min="260" max="260" width="17" style="80" customWidth="1"/>
    <col min="261" max="261" width="16.7109375" style="80" customWidth="1"/>
    <col min="262" max="262" width="17" style="80" customWidth="1"/>
    <col min="263" max="263" width="16.7109375" style="80" customWidth="1"/>
    <col min="264" max="264" width="17" style="80" customWidth="1"/>
    <col min="265" max="271" width="16.7109375" style="80" customWidth="1"/>
    <col min="272" max="272" width="18" style="80" customWidth="1"/>
    <col min="273" max="274" width="10.7109375" style="80" customWidth="1"/>
    <col min="275" max="275" width="9.140625" style="80" customWidth="1"/>
    <col min="276" max="276" width="12.85546875" style="80" customWidth="1"/>
    <col min="277" max="277" width="23.42578125" style="80" customWidth="1"/>
    <col min="278" max="279" width="9.140625" style="80" customWidth="1"/>
    <col min="280" max="280" width="10.5703125" style="80" bestFit="1" customWidth="1"/>
    <col min="281" max="281" width="11.28515625" style="80" customWidth="1"/>
    <col min="282" max="512" width="9.140625" style="80"/>
    <col min="513" max="513" width="95.140625" style="80" customWidth="1"/>
    <col min="514" max="514" width="17" style="80" customWidth="1"/>
    <col min="515" max="515" width="16.7109375" style="80" customWidth="1"/>
    <col min="516" max="516" width="17" style="80" customWidth="1"/>
    <col min="517" max="517" width="16.7109375" style="80" customWidth="1"/>
    <col min="518" max="518" width="17" style="80" customWidth="1"/>
    <col min="519" max="519" width="16.7109375" style="80" customWidth="1"/>
    <col min="520" max="520" width="17" style="80" customWidth="1"/>
    <col min="521" max="527" width="16.7109375" style="80" customWidth="1"/>
    <col min="528" max="528" width="18" style="80" customWidth="1"/>
    <col min="529" max="530" width="10.7109375" style="80" customWidth="1"/>
    <col min="531" max="531" width="9.140625" style="80" customWidth="1"/>
    <col min="532" max="532" width="12.85546875" style="80" customWidth="1"/>
    <col min="533" max="533" width="23.42578125" style="80" customWidth="1"/>
    <col min="534" max="535" width="9.140625" style="80" customWidth="1"/>
    <col min="536" max="536" width="10.5703125" style="80" bestFit="1" customWidth="1"/>
    <col min="537" max="537" width="11.28515625" style="80" customWidth="1"/>
    <col min="538" max="768" width="9.140625" style="80"/>
    <col min="769" max="769" width="95.140625" style="80" customWidth="1"/>
    <col min="770" max="770" width="17" style="80" customWidth="1"/>
    <col min="771" max="771" width="16.7109375" style="80" customWidth="1"/>
    <col min="772" max="772" width="17" style="80" customWidth="1"/>
    <col min="773" max="773" width="16.7109375" style="80" customWidth="1"/>
    <col min="774" max="774" width="17" style="80" customWidth="1"/>
    <col min="775" max="775" width="16.7109375" style="80" customWidth="1"/>
    <col min="776" max="776" width="17" style="80" customWidth="1"/>
    <col min="777" max="783" width="16.7109375" style="80" customWidth="1"/>
    <col min="784" max="784" width="18" style="80" customWidth="1"/>
    <col min="785" max="786" width="10.7109375" style="80" customWidth="1"/>
    <col min="787" max="787" width="9.140625" style="80" customWidth="1"/>
    <col min="788" max="788" width="12.85546875" style="80" customWidth="1"/>
    <col min="789" max="789" width="23.42578125" style="80" customWidth="1"/>
    <col min="790" max="791" width="9.140625" style="80" customWidth="1"/>
    <col min="792" max="792" width="10.5703125" style="80" bestFit="1" customWidth="1"/>
    <col min="793" max="793" width="11.28515625" style="80" customWidth="1"/>
    <col min="794" max="1024" width="9.140625" style="80"/>
    <col min="1025" max="1025" width="95.140625" style="80" customWidth="1"/>
    <col min="1026" max="1026" width="17" style="80" customWidth="1"/>
    <col min="1027" max="1027" width="16.7109375" style="80" customWidth="1"/>
    <col min="1028" max="1028" width="17" style="80" customWidth="1"/>
    <col min="1029" max="1029" width="16.7109375" style="80" customWidth="1"/>
    <col min="1030" max="1030" width="17" style="80" customWidth="1"/>
    <col min="1031" max="1031" width="16.7109375" style="80" customWidth="1"/>
    <col min="1032" max="1032" width="17" style="80" customWidth="1"/>
    <col min="1033" max="1039" width="16.7109375" style="80" customWidth="1"/>
    <col min="1040" max="1040" width="18" style="80" customWidth="1"/>
    <col min="1041" max="1042" width="10.7109375" style="80" customWidth="1"/>
    <col min="1043" max="1043" width="9.140625" style="80" customWidth="1"/>
    <col min="1044" max="1044" width="12.85546875" style="80" customWidth="1"/>
    <col min="1045" max="1045" width="23.42578125" style="80" customWidth="1"/>
    <col min="1046" max="1047" width="9.140625" style="80" customWidth="1"/>
    <col min="1048" max="1048" width="10.5703125" style="80" bestFit="1" customWidth="1"/>
    <col min="1049" max="1049" width="11.28515625" style="80" customWidth="1"/>
    <col min="1050" max="1280" width="9.140625" style="80"/>
    <col min="1281" max="1281" width="95.140625" style="80" customWidth="1"/>
    <col min="1282" max="1282" width="17" style="80" customWidth="1"/>
    <col min="1283" max="1283" width="16.7109375" style="80" customWidth="1"/>
    <col min="1284" max="1284" width="17" style="80" customWidth="1"/>
    <col min="1285" max="1285" width="16.7109375" style="80" customWidth="1"/>
    <col min="1286" max="1286" width="17" style="80" customWidth="1"/>
    <col min="1287" max="1287" width="16.7109375" style="80" customWidth="1"/>
    <col min="1288" max="1288" width="17" style="80" customWidth="1"/>
    <col min="1289" max="1295" width="16.7109375" style="80" customWidth="1"/>
    <col min="1296" max="1296" width="18" style="80" customWidth="1"/>
    <col min="1297" max="1298" width="10.7109375" style="80" customWidth="1"/>
    <col min="1299" max="1299" width="9.140625" style="80" customWidth="1"/>
    <col min="1300" max="1300" width="12.85546875" style="80" customWidth="1"/>
    <col min="1301" max="1301" width="23.42578125" style="80" customWidth="1"/>
    <col min="1302" max="1303" width="9.140625" style="80" customWidth="1"/>
    <col min="1304" max="1304" width="10.5703125" style="80" bestFit="1" customWidth="1"/>
    <col min="1305" max="1305" width="11.28515625" style="80" customWidth="1"/>
    <col min="1306" max="1536" width="9.140625" style="80"/>
    <col min="1537" max="1537" width="95.140625" style="80" customWidth="1"/>
    <col min="1538" max="1538" width="17" style="80" customWidth="1"/>
    <col min="1539" max="1539" width="16.7109375" style="80" customWidth="1"/>
    <col min="1540" max="1540" width="17" style="80" customWidth="1"/>
    <col min="1541" max="1541" width="16.7109375" style="80" customWidth="1"/>
    <col min="1542" max="1542" width="17" style="80" customWidth="1"/>
    <col min="1543" max="1543" width="16.7109375" style="80" customWidth="1"/>
    <col min="1544" max="1544" width="17" style="80" customWidth="1"/>
    <col min="1545" max="1551" width="16.7109375" style="80" customWidth="1"/>
    <col min="1552" max="1552" width="18" style="80" customWidth="1"/>
    <col min="1553" max="1554" width="10.7109375" style="80" customWidth="1"/>
    <col min="1555" max="1555" width="9.140625" style="80" customWidth="1"/>
    <col min="1556" max="1556" width="12.85546875" style="80" customWidth="1"/>
    <col min="1557" max="1557" width="23.42578125" style="80" customWidth="1"/>
    <col min="1558" max="1559" width="9.140625" style="80" customWidth="1"/>
    <col min="1560" max="1560" width="10.5703125" style="80" bestFit="1" customWidth="1"/>
    <col min="1561" max="1561" width="11.28515625" style="80" customWidth="1"/>
    <col min="1562" max="1792" width="9.140625" style="80"/>
    <col min="1793" max="1793" width="95.140625" style="80" customWidth="1"/>
    <col min="1794" max="1794" width="17" style="80" customWidth="1"/>
    <col min="1795" max="1795" width="16.7109375" style="80" customWidth="1"/>
    <col min="1796" max="1796" width="17" style="80" customWidth="1"/>
    <col min="1797" max="1797" width="16.7109375" style="80" customWidth="1"/>
    <col min="1798" max="1798" width="17" style="80" customWidth="1"/>
    <col min="1799" max="1799" width="16.7109375" style="80" customWidth="1"/>
    <col min="1800" max="1800" width="17" style="80" customWidth="1"/>
    <col min="1801" max="1807" width="16.7109375" style="80" customWidth="1"/>
    <col min="1808" max="1808" width="18" style="80" customWidth="1"/>
    <col min="1809" max="1810" width="10.7109375" style="80" customWidth="1"/>
    <col min="1811" max="1811" width="9.140625" style="80" customWidth="1"/>
    <col min="1812" max="1812" width="12.85546875" style="80" customWidth="1"/>
    <col min="1813" max="1813" width="23.42578125" style="80" customWidth="1"/>
    <col min="1814" max="1815" width="9.140625" style="80" customWidth="1"/>
    <col min="1816" max="1816" width="10.5703125" style="80" bestFit="1" customWidth="1"/>
    <col min="1817" max="1817" width="11.28515625" style="80" customWidth="1"/>
    <col min="1818" max="2048" width="9.140625" style="80"/>
    <col min="2049" max="2049" width="95.140625" style="80" customWidth="1"/>
    <col min="2050" max="2050" width="17" style="80" customWidth="1"/>
    <col min="2051" max="2051" width="16.7109375" style="80" customWidth="1"/>
    <col min="2052" max="2052" width="17" style="80" customWidth="1"/>
    <col min="2053" max="2053" width="16.7109375" style="80" customWidth="1"/>
    <col min="2054" max="2054" width="17" style="80" customWidth="1"/>
    <col min="2055" max="2055" width="16.7109375" style="80" customWidth="1"/>
    <col min="2056" max="2056" width="17" style="80" customWidth="1"/>
    <col min="2057" max="2063" width="16.7109375" style="80" customWidth="1"/>
    <col min="2064" max="2064" width="18" style="80" customWidth="1"/>
    <col min="2065" max="2066" width="10.7109375" style="80" customWidth="1"/>
    <col min="2067" max="2067" width="9.140625" style="80" customWidth="1"/>
    <col min="2068" max="2068" width="12.85546875" style="80" customWidth="1"/>
    <col min="2069" max="2069" width="23.42578125" style="80" customWidth="1"/>
    <col min="2070" max="2071" width="9.140625" style="80" customWidth="1"/>
    <col min="2072" max="2072" width="10.5703125" style="80" bestFit="1" customWidth="1"/>
    <col min="2073" max="2073" width="11.28515625" style="80" customWidth="1"/>
    <col min="2074" max="2304" width="9.140625" style="80"/>
    <col min="2305" max="2305" width="95.140625" style="80" customWidth="1"/>
    <col min="2306" max="2306" width="17" style="80" customWidth="1"/>
    <col min="2307" max="2307" width="16.7109375" style="80" customWidth="1"/>
    <col min="2308" max="2308" width="17" style="80" customWidth="1"/>
    <col min="2309" max="2309" width="16.7109375" style="80" customWidth="1"/>
    <col min="2310" max="2310" width="17" style="80" customWidth="1"/>
    <col min="2311" max="2311" width="16.7109375" style="80" customWidth="1"/>
    <col min="2312" max="2312" width="17" style="80" customWidth="1"/>
    <col min="2313" max="2319" width="16.7109375" style="80" customWidth="1"/>
    <col min="2320" max="2320" width="18" style="80" customWidth="1"/>
    <col min="2321" max="2322" width="10.7109375" style="80" customWidth="1"/>
    <col min="2323" max="2323" width="9.140625" style="80" customWidth="1"/>
    <col min="2324" max="2324" width="12.85546875" style="80" customWidth="1"/>
    <col min="2325" max="2325" width="23.42578125" style="80" customWidth="1"/>
    <col min="2326" max="2327" width="9.140625" style="80" customWidth="1"/>
    <col min="2328" max="2328" width="10.5703125" style="80" bestFit="1" customWidth="1"/>
    <col min="2329" max="2329" width="11.28515625" style="80" customWidth="1"/>
    <col min="2330" max="2560" width="9.140625" style="80"/>
    <col min="2561" max="2561" width="95.140625" style="80" customWidth="1"/>
    <col min="2562" max="2562" width="17" style="80" customWidth="1"/>
    <col min="2563" max="2563" width="16.7109375" style="80" customWidth="1"/>
    <col min="2564" max="2564" width="17" style="80" customWidth="1"/>
    <col min="2565" max="2565" width="16.7109375" style="80" customWidth="1"/>
    <col min="2566" max="2566" width="17" style="80" customWidth="1"/>
    <col min="2567" max="2567" width="16.7109375" style="80" customWidth="1"/>
    <col min="2568" max="2568" width="17" style="80" customWidth="1"/>
    <col min="2569" max="2575" width="16.7109375" style="80" customWidth="1"/>
    <col min="2576" max="2576" width="18" style="80" customWidth="1"/>
    <col min="2577" max="2578" width="10.7109375" style="80" customWidth="1"/>
    <col min="2579" max="2579" width="9.140625" style="80" customWidth="1"/>
    <col min="2580" max="2580" width="12.85546875" style="80" customWidth="1"/>
    <col min="2581" max="2581" width="23.42578125" style="80" customWidth="1"/>
    <col min="2582" max="2583" width="9.140625" style="80" customWidth="1"/>
    <col min="2584" max="2584" width="10.5703125" style="80" bestFit="1" customWidth="1"/>
    <col min="2585" max="2585" width="11.28515625" style="80" customWidth="1"/>
    <col min="2586" max="2816" width="9.140625" style="80"/>
    <col min="2817" max="2817" width="95.140625" style="80" customWidth="1"/>
    <col min="2818" max="2818" width="17" style="80" customWidth="1"/>
    <col min="2819" max="2819" width="16.7109375" style="80" customWidth="1"/>
    <col min="2820" max="2820" width="17" style="80" customWidth="1"/>
    <col min="2821" max="2821" width="16.7109375" style="80" customWidth="1"/>
    <col min="2822" max="2822" width="17" style="80" customWidth="1"/>
    <col min="2823" max="2823" width="16.7109375" style="80" customWidth="1"/>
    <col min="2824" max="2824" width="17" style="80" customWidth="1"/>
    <col min="2825" max="2831" width="16.7109375" style="80" customWidth="1"/>
    <col min="2832" max="2832" width="18" style="80" customWidth="1"/>
    <col min="2833" max="2834" width="10.7109375" style="80" customWidth="1"/>
    <col min="2835" max="2835" width="9.140625" style="80" customWidth="1"/>
    <col min="2836" max="2836" width="12.85546875" style="80" customWidth="1"/>
    <col min="2837" max="2837" width="23.42578125" style="80" customWidth="1"/>
    <col min="2838" max="2839" width="9.140625" style="80" customWidth="1"/>
    <col min="2840" max="2840" width="10.5703125" style="80" bestFit="1" customWidth="1"/>
    <col min="2841" max="2841" width="11.28515625" style="80" customWidth="1"/>
    <col min="2842" max="3072" width="9.140625" style="80"/>
    <col min="3073" max="3073" width="95.140625" style="80" customWidth="1"/>
    <col min="3074" max="3074" width="17" style="80" customWidth="1"/>
    <col min="3075" max="3075" width="16.7109375" style="80" customWidth="1"/>
    <col min="3076" max="3076" width="17" style="80" customWidth="1"/>
    <col min="3077" max="3077" width="16.7109375" style="80" customWidth="1"/>
    <col min="3078" max="3078" width="17" style="80" customWidth="1"/>
    <col min="3079" max="3079" width="16.7109375" style="80" customWidth="1"/>
    <col min="3080" max="3080" width="17" style="80" customWidth="1"/>
    <col min="3081" max="3087" width="16.7109375" style="80" customWidth="1"/>
    <col min="3088" max="3088" width="18" style="80" customWidth="1"/>
    <col min="3089" max="3090" width="10.7109375" style="80" customWidth="1"/>
    <col min="3091" max="3091" width="9.140625" style="80" customWidth="1"/>
    <col min="3092" max="3092" width="12.85546875" style="80" customWidth="1"/>
    <col min="3093" max="3093" width="23.42578125" style="80" customWidth="1"/>
    <col min="3094" max="3095" width="9.140625" style="80" customWidth="1"/>
    <col min="3096" max="3096" width="10.5703125" style="80" bestFit="1" customWidth="1"/>
    <col min="3097" max="3097" width="11.28515625" style="80" customWidth="1"/>
    <col min="3098" max="3328" width="9.140625" style="80"/>
    <col min="3329" max="3329" width="95.140625" style="80" customWidth="1"/>
    <col min="3330" max="3330" width="17" style="80" customWidth="1"/>
    <col min="3331" max="3331" width="16.7109375" style="80" customWidth="1"/>
    <col min="3332" max="3332" width="17" style="80" customWidth="1"/>
    <col min="3333" max="3333" width="16.7109375" style="80" customWidth="1"/>
    <col min="3334" max="3334" width="17" style="80" customWidth="1"/>
    <col min="3335" max="3335" width="16.7109375" style="80" customWidth="1"/>
    <col min="3336" max="3336" width="17" style="80" customWidth="1"/>
    <col min="3337" max="3343" width="16.7109375" style="80" customWidth="1"/>
    <col min="3344" max="3344" width="18" style="80" customWidth="1"/>
    <col min="3345" max="3346" width="10.7109375" style="80" customWidth="1"/>
    <col min="3347" max="3347" width="9.140625" style="80" customWidth="1"/>
    <col min="3348" max="3348" width="12.85546875" style="80" customWidth="1"/>
    <col min="3349" max="3349" width="23.42578125" style="80" customWidth="1"/>
    <col min="3350" max="3351" width="9.140625" style="80" customWidth="1"/>
    <col min="3352" max="3352" width="10.5703125" style="80" bestFit="1" customWidth="1"/>
    <col min="3353" max="3353" width="11.28515625" style="80" customWidth="1"/>
    <col min="3354" max="3584" width="9.140625" style="80"/>
    <col min="3585" max="3585" width="95.140625" style="80" customWidth="1"/>
    <col min="3586" max="3586" width="17" style="80" customWidth="1"/>
    <col min="3587" max="3587" width="16.7109375" style="80" customWidth="1"/>
    <col min="3588" max="3588" width="17" style="80" customWidth="1"/>
    <col min="3589" max="3589" width="16.7109375" style="80" customWidth="1"/>
    <col min="3590" max="3590" width="17" style="80" customWidth="1"/>
    <col min="3591" max="3591" width="16.7109375" style="80" customWidth="1"/>
    <col min="3592" max="3592" width="17" style="80" customWidth="1"/>
    <col min="3593" max="3599" width="16.7109375" style="80" customWidth="1"/>
    <col min="3600" max="3600" width="18" style="80" customWidth="1"/>
    <col min="3601" max="3602" width="10.7109375" style="80" customWidth="1"/>
    <col min="3603" max="3603" width="9.140625" style="80" customWidth="1"/>
    <col min="3604" max="3604" width="12.85546875" style="80" customWidth="1"/>
    <col min="3605" max="3605" width="23.42578125" style="80" customWidth="1"/>
    <col min="3606" max="3607" width="9.140625" style="80" customWidth="1"/>
    <col min="3608" max="3608" width="10.5703125" style="80" bestFit="1" customWidth="1"/>
    <col min="3609" max="3609" width="11.28515625" style="80" customWidth="1"/>
    <col min="3610" max="3840" width="9.140625" style="80"/>
    <col min="3841" max="3841" width="95.140625" style="80" customWidth="1"/>
    <col min="3842" max="3842" width="17" style="80" customWidth="1"/>
    <col min="3843" max="3843" width="16.7109375" style="80" customWidth="1"/>
    <col min="3844" max="3844" width="17" style="80" customWidth="1"/>
    <col min="3845" max="3845" width="16.7109375" style="80" customWidth="1"/>
    <col min="3846" max="3846" width="17" style="80" customWidth="1"/>
    <col min="3847" max="3847" width="16.7109375" style="80" customWidth="1"/>
    <col min="3848" max="3848" width="17" style="80" customWidth="1"/>
    <col min="3849" max="3855" width="16.7109375" style="80" customWidth="1"/>
    <col min="3856" max="3856" width="18" style="80" customWidth="1"/>
    <col min="3857" max="3858" width="10.7109375" style="80" customWidth="1"/>
    <col min="3859" max="3859" width="9.140625" style="80" customWidth="1"/>
    <col min="3860" max="3860" width="12.85546875" style="80" customWidth="1"/>
    <col min="3861" max="3861" width="23.42578125" style="80" customWidth="1"/>
    <col min="3862" max="3863" width="9.140625" style="80" customWidth="1"/>
    <col min="3864" max="3864" width="10.5703125" style="80" bestFit="1" customWidth="1"/>
    <col min="3865" max="3865" width="11.28515625" style="80" customWidth="1"/>
    <col min="3866" max="4096" width="9.140625" style="80"/>
    <col min="4097" max="4097" width="95.140625" style="80" customWidth="1"/>
    <col min="4098" max="4098" width="17" style="80" customWidth="1"/>
    <col min="4099" max="4099" width="16.7109375" style="80" customWidth="1"/>
    <col min="4100" max="4100" width="17" style="80" customWidth="1"/>
    <col min="4101" max="4101" width="16.7109375" style="80" customWidth="1"/>
    <col min="4102" max="4102" width="17" style="80" customWidth="1"/>
    <col min="4103" max="4103" width="16.7109375" style="80" customWidth="1"/>
    <col min="4104" max="4104" width="17" style="80" customWidth="1"/>
    <col min="4105" max="4111" width="16.7109375" style="80" customWidth="1"/>
    <col min="4112" max="4112" width="18" style="80" customWidth="1"/>
    <col min="4113" max="4114" width="10.7109375" style="80" customWidth="1"/>
    <col min="4115" max="4115" width="9.140625" style="80" customWidth="1"/>
    <col min="4116" max="4116" width="12.85546875" style="80" customWidth="1"/>
    <col min="4117" max="4117" width="23.42578125" style="80" customWidth="1"/>
    <col min="4118" max="4119" width="9.140625" style="80" customWidth="1"/>
    <col min="4120" max="4120" width="10.5703125" style="80" bestFit="1" customWidth="1"/>
    <col min="4121" max="4121" width="11.28515625" style="80" customWidth="1"/>
    <col min="4122" max="4352" width="9.140625" style="80"/>
    <col min="4353" max="4353" width="95.140625" style="80" customWidth="1"/>
    <col min="4354" max="4354" width="17" style="80" customWidth="1"/>
    <col min="4355" max="4355" width="16.7109375" style="80" customWidth="1"/>
    <col min="4356" max="4356" width="17" style="80" customWidth="1"/>
    <col min="4357" max="4357" width="16.7109375" style="80" customWidth="1"/>
    <col min="4358" max="4358" width="17" style="80" customWidth="1"/>
    <col min="4359" max="4359" width="16.7109375" style="80" customWidth="1"/>
    <col min="4360" max="4360" width="17" style="80" customWidth="1"/>
    <col min="4361" max="4367" width="16.7109375" style="80" customWidth="1"/>
    <col min="4368" max="4368" width="18" style="80" customWidth="1"/>
    <col min="4369" max="4370" width="10.7109375" style="80" customWidth="1"/>
    <col min="4371" max="4371" width="9.140625" style="80" customWidth="1"/>
    <col min="4372" max="4372" width="12.85546875" style="80" customWidth="1"/>
    <col min="4373" max="4373" width="23.42578125" style="80" customWidth="1"/>
    <col min="4374" max="4375" width="9.140625" style="80" customWidth="1"/>
    <col min="4376" max="4376" width="10.5703125" style="80" bestFit="1" customWidth="1"/>
    <col min="4377" max="4377" width="11.28515625" style="80" customWidth="1"/>
    <col min="4378" max="4608" width="9.140625" style="80"/>
    <col min="4609" max="4609" width="95.140625" style="80" customWidth="1"/>
    <col min="4610" max="4610" width="17" style="80" customWidth="1"/>
    <col min="4611" max="4611" width="16.7109375" style="80" customWidth="1"/>
    <col min="4612" max="4612" width="17" style="80" customWidth="1"/>
    <col min="4613" max="4613" width="16.7109375" style="80" customWidth="1"/>
    <col min="4614" max="4614" width="17" style="80" customWidth="1"/>
    <col min="4615" max="4615" width="16.7109375" style="80" customWidth="1"/>
    <col min="4616" max="4616" width="17" style="80" customWidth="1"/>
    <col min="4617" max="4623" width="16.7109375" style="80" customWidth="1"/>
    <col min="4624" max="4624" width="18" style="80" customWidth="1"/>
    <col min="4625" max="4626" width="10.7109375" style="80" customWidth="1"/>
    <col min="4627" max="4627" width="9.140625" style="80" customWidth="1"/>
    <col min="4628" max="4628" width="12.85546875" style="80" customWidth="1"/>
    <col min="4629" max="4629" width="23.42578125" style="80" customWidth="1"/>
    <col min="4630" max="4631" width="9.140625" style="80" customWidth="1"/>
    <col min="4632" max="4632" width="10.5703125" style="80" bestFit="1" customWidth="1"/>
    <col min="4633" max="4633" width="11.28515625" style="80" customWidth="1"/>
    <col min="4634" max="4864" width="9.140625" style="80"/>
    <col min="4865" max="4865" width="95.140625" style="80" customWidth="1"/>
    <col min="4866" max="4866" width="17" style="80" customWidth="1"/>
    <col min="4867" max="4867" width="16.7109375" style="80" customWidth="1"/>
    <col min="4868" max="4868" width="17" style="80" customWidth="1"/>
    <col min="4869" max="4869" width="16.7109375" style="80" customWidth="1"/>
    <col min="4870" max="4870" width="17" style="80" customWidth="1"/>
    <col min="4871" max="4871" width="16.7109375" style="80" customWidth="1"/>
    <col min="4872" max="4872" width="17" style="80" customWidth="1"/>
    <col min="4873" max="4879" width="16.7109375" style="80" customWidth="1"/>
    <col min="4880" max="4880" width="18" style="80" customWidth="1"/>
    <col min="4881" max="4882" width="10.7109375" style="80" customWidth="1"/>
    <col min="4883" max="4883" width="9.140625" style="80" customWidth="1"/>
    <col min="4884" max="4884" width="12.85546875" style="80" customWidth="1"/>
    <col min="4885" max="4885" width="23.42578125" style="80" customWidth="1"/>
    <col min="4886" max="4887" width="9.140625" style="80" customWidth="1"/>
    <col min="4888" max="4888" width="10.5703125" style="80" bestFit="1" customWidth="1"/>
    <col min="4889" max="4889" width="11.28515625" style="80" customWidth="1"/>
    <col min="4890" max="5120" width="9.140625" style="80"/>
    <col min="5121" max="5121" width="95.140625" style="80" customWidth="1"/>
    <col min="5122" max="5122" width="17" style="80" customWidth="1"/>
    <col min="5123" max="5123" width="16.7109375" style="80" customWidth="1"/>
    <col min="5124" max="5124" width="17" style="80" customWidth="1"/>
    <col min="5125" max="5125" width="16.7109375" style="80" customWidth="1"/>
    <col min="5126" max="5126" width="17" style="80" customWidth="1"/>
    <col min="5127" max="5127" width="16.7109375" style="80" customWidth="1"/>
    <col min="5128" max="5128" width="17" style="80" customWidth="1"/>
    <col min="5129" max="5135" width="16.7109375" style="80" customWidth="1"/>
    <col min="5136" max="5136" width="18" style="80" customWidth="1"/>
    <col min="5137" max="5138" width="10.7109375" style="80" customWidth="1"/>
    <col min="5139" max="5139" width="9.140625" style="80" customWidth="1"/>
    <col min="5140" max="5140" width="12.85546875" style="80" customWidth="1"/>
    <col min="5141" max="5141" width="23.42578125" style="80" customWidth="1"/>
    <col min="5142" max="5143" width="9.140625" style="80" customWidth="1"/>
    <col min="5144" max="5144" width="10.5703125" style="80" bestFit="1" customWidth="1"/>
    <col min="5145" max="5145" width="11.28515625" style="80" customWidth="1"/>
    <col min="5146" max="5376" width="9.140625" style="80"/>
    <col min="5377" max="5377" width="95.140625" style="80" customWidth="1"/>
    <col min="5378" max="5378" width="17" style="80" customWidth="1"/>
    <col min="5379" max="5379" width="16.7109375" style="80" customWidth="1"/>
    <col min="5380" max="5380" width="17" style="80" customWidth="1"/>
    <col min="5381" max="5381" width="16.7109375" style="80" customWidth="1"/>
    <col min="5382" max="5382" width="17" style="80" customWidth="1"/>
    <col min="5383" max="5383" width="16.7109375" style="80" customWidth="1"/>
    <col min="5384" max="5384" width="17" style="80" customWidth="1"/>
    <col min="5385" max="5391" width="16.7109375" style="80" customWidth="1"/>
    <col min="5392" max="5392" width="18" style="80" customWidth="1"/>
    <col min="5393" max="5394" width="10.7109375" style="80" customWidth="1"/>
    <col min="5395" max="5395" width="9.140625" style="80" customWidth="1"/>
    <col min="5396" max="5396" width="12.85546875" style="80" customWidth="1"/>
    <col min="5397" max="5397" width="23.42578125" style="80" customWidth="1"/>
    <col min="5398" max="5399" width="9.140625" style="80" customWidth="1"/>
    <col min="5400" max="5400" width="10.5703125" style="80" bestFit="1" customWidth="1"/>
    <col min="5401" max="5401" width="11.28515625" style="80" customWidth="1"/>
    <col min="5402" max="5632" width="9.140625" style="80"/>
    <col min="5633" max="5633" width="95.140625" style="80" customWidth="1"/>
    <col min="5634" max="5634" width="17" style="80" customWidth="1"/>
    <col min="5635" max="5635" width="16.7109375" style="80" customWidth="1"/>
    <col min="5636" max="5636" width="17" style="80" customWidth="1"/>
    <col min="5637" max="5637" width="16.7109375" style="80" customWidth="1"/>
    <col min="5638" max="5638" width="17" style="80" customWidth="1"/>
    <col min="5639" max="5639" width="16.7109375" style="80" customWidth="1"/>
    <col min="5640" max="5640" width="17" style="80" customWidth="1"/>
    <col min="5641" max="5647" width="16.7109375" style="80" customWidth="1"/>
    <col min="5648" max="5648" width="18" style="80" customWidth="1"/>
    <col min="5649" max="5650" width="10.7109375" style="80" customWidth="1"/>
    <col min="5651" max="5651" width="9.140625" style="80" customWidth="1"/>
    <col min="5652" max="5652" width="12.85546875" style="80" customWidth="1"/>
    <col min="5653" max="5653" width="23.42578125" style="80" customWidth="1"/>
    <col min="5654" max="5655" width="9.140625" style="80" customWidth="1"/>
    <col min="5656" max="5656" width="10.5703125" style="80" bestFit="1" customWidth="1"/>
    <col min="5657" max="5657" width="11.28515625" style="80" customWidth="1"/>
    <col min="5658" max="5888" width="9.140625" style="80"/>
    <col min="5889" max="5889" width="95.140625" style="80" customWidth="1"/>
    <col min="5890" max="5890" width="17" style="80" customWidth="1"/>
    <col min="5891" max="5891" width="16.7109375" style="80" customWidth="1"/>
    <col min="5892" max="5892" width="17" style="80" customWidth="1"/>
    <col min="5893" max="5893" width="16.7109375" style="80" customWidth="1"/>
    <col min="5894" max="5894" width="17" style="80" customWidth="1"/>
    <col min="5895" max="5895" width="16.7109375" style="80" customWidth="1"/>
    <col min="5896" max="5896" width="17" style="80" customWidth="1"/>
    <col min="5897" max="5903" width="16.7109375" style="80" customWidth="1"/>
    <col min="5904" max="5904" width="18" style="80" customWidth="1"/>
    <col min="5905" max="5906" width="10.7109375" style="80" customWidth="1"/>
    <col min="5907" max="5907" width="9.140625" style="80" customWidth="1"/>
    <col min="5908" max="5908" width="12.85546875" style="80" customWidth="1"/>
    <col min="5909" max="5909" width="23.42578125" style="80" customWidth="1"/>
    <col min="5910" max="5911" width="9.140625" style="80" customWidth="1"/>
    <col min="5912" max="5912" width="10.5703125" style="80" bestFit="1" customWidth="1"/>
    <col min="5913" max="5913" width="11.28515625" style="80" customWidth="1"/>
    <col min="5914" max="6144" width="9.140625" style="80"/>
    <col min="6145" max="6145" width="95.140625" style="80" customWidth="1"/>
    <col min="6146" max="6146" width="17" style="80" customWidth="1"/>
    <col min="6147" max="6147" width="16.7109375" style="80" customWidth="1"/>
    <col min="6148" max="6148" width="17" style="80" customWidth="1"/>
    <col min="6149" max="6149" width="16.7109375" style="80" customWidth="1"/>
    <col min="6150" max="6150" width="17" style="80" customWidth="1"/>
    <col min="6151" max="6151" width="16.7109375" style="80" customWidth="1"/>
    <col min="6152" max="6152" width="17" style="80" customWidth="1"/>
    <col min="6153" max="6159" width="16.7109375" style="80" customWidth="1"/>
    <col min="6160" max="6160" width="18" style="80" customWidth="1"/>
    <col min="6161" max="6162" width="10.7109375" style="80" customWidth="1"/>
    <col min="6163" max="6163" width="9.140625" style="80" customWidth="1"/>
    <col min="6164" max="6164" width="12.85546875" style="80" customWidth="1"/>
    <col min="6165" max="6165" width="23.42578125" style="80" customWidth="1"/>
    <col min="6166" max="6167" width="9.140625" style="80" customWidth="1"/>
    <col min="6168" max="6168" width="10.5703125" style="80" bestFit="1" customWidth="1"/>
    <col min="6169" max="6169" width="11.28515625" style="80" customWidth="1"/>
    <col min="6170" max="6400" width="9.140625" style="80"/>
    <col min="6401" max="6401" width="95.140625" style="80" customWidth="1"/>
    <col min="6402" max="6402" width="17" style="80" customWidth="1"/>
    <col min="6403" max="6403" width="16.7109375" style="80" customWidth="1"/>
    <col min="6404" max="6404" width="17" style="80" customWidth="1"/>
    <col min="6405" max="6405" width="16.7109375" style="80" customWidth="1"/>
    <col min="6406" max="6406" width="17" style="80" customWidth="1"/>
    <col min="6407" max="6407" width="16.7109375" style="80" customWidth="1"/>
    <col min="6408" max="6408" width="17" style="80" customWidth="1"/>
    <col min="6409" max="6415" width="16.7109375" style="80" customWidth="1"/>
    <col min="6416" max="6416" width="18" style="80" customWidth="1"/>
    <col min="6417" max="6418" width="10.7109375" style="80" customWidth="1"/>
    <col min="6419" max="6419" width="9.140625" style="80" customWidth="1"/>
    <col min="6420" max="6420" width="12.85546875" style="80" customWidth="1"/>
    <col min="6421" max="6421" width="23.42578125" style="80" customWidth="1"/>
    <col min="6422" max="6423" width="9.140625" style="80" customWidth="1"/>
    <col min="6424" max="6424" width="10.5703125" style="80" bestFit="1" customWidth="1"/>
    <col min="6425" max="6425" width="11.28515625" style="80" customWidth="1"/>
    <col min="6426" max="6656" width="9.140625" style="80"/>
    <col min="6657" max="6657" width="95.140625" style="80" customWidth="1"/>
    <col min="6658" max="6658" width="17" style="80" customWidth="1"/>
    <col min="6659" max="6659" width="16.7109375" style="80" customWidth="1"/>
    <col min="6660" max="6660" width="17" style="80" customWidth="1"/>
    <col min="6661" max="6661" width="16.7109375" style="80" customWidth="1"/>
    <col min="6662" max="6662" width="17" style="80" customWidth="1"/>
    <col min="6663" max="6663" width="16.7109375" style="80" customWidth="1"/>
    <col min="6664" max="6664" width="17" style="80" customWidth="1"/>
    <col min="6665" max="6671" width="16.7109375" style="80" customWidth="1"/>
    <col min="6672" max="6672" width="18" style="80" customWidth="1"/>
    <col min="6673" max="6674" width="10.7109375" style="80" customWidth="1"/>
    <col min="6675" max="6675" width="9.140625" style="80" customWidth="1"/>
    <col min="6676" max="6676" width="12.85546875" style="80" customWidth="1"/>
    <col min="6677" max="6677" width="23.42578125" style="80" customWidth="1"/>
    <col min="6678" max="6679" width="9.140625" style="80" customWidth="1"/>
    <col min="6680" max="6680" width="10.5703125" style="80" bestFit="1" customWidth="1"/>
    <col min="6681" max="6681" width="11.28515625" style="80" customWidth="1"/>
    <col min="6682" max="6912" width="9.140625" style="80"/>
    <col min="6913" max="6913" width="95.140625" style="80" customWidth="1"/>
    <col min="6914" max="6914" width="17" style="80" customWidth="1"/>
    <col min="6915" max="6915" width="16.7109375" style="80" customWidth="1"/>
    <col min="6916" max="6916" width="17" style="80" customWidth="1"/>
    <col min="6917" max="6917" width="16.7109375" style="80" customWidth="1"/>
    <col min="6918" max="6918" width="17" style="80" customWidth="1"/>
    <col min="6919" max="6919" width="16.7109375" style="80" customWidth="1"/>
    <col min="6920" max="6920" width="17" style="80" customWidth="1"/>
    <col min="6921" max="6927" width="16.7109375" style="80" customWidth="1"/>
    <col min="6928" max="6928" width="18" style="80" customWidth="1"/>
    <col min="6929" max="6930" width="10.7109375" style="80" customWidth="1"/>
    <col min="6931" max="6931" width="9.140625" style="80" customWidth="1"/>
    <col min="6932" max="6932" width="12.85546875" style="80" customWidth="1"/>
    <col min="6933" max="6933" width="23.42578125" style="80" customWidth="1"/>
    <col min="6934" max="6935" width="9.140625" style="80" customWidth="1"/>
    <col min="6936" max="6936" width="10.5703125" style="80" bestFit="1" customWidth="1"/>
    <col min="6937" max="6937" width="11.28515625" style="80" customWidth="1"/>
    <col min="6938" max="7168" width="9.140625" style="80"/>
    <col min="7169" max="7169" width="95.140625" style="80" customWidth="1"/>
    <col min="7170" max="7170" width="17" style="80" customWidth="1"/>
    <col min="7171" max="7171" width="16.7109375" style="80" customWidth="1"/>
    <col min="7172" max="7172" width="17" style="80" customWidth="1"/>
    <col min="7173" max="7173" width="16.7109375" style="80" customWidth="1"/>
    <col min="7174" max="7174" width="17" style="80" customWidth="1"/>
    <col min="7175" max="7175" width="16.7109375" style="80" customWidth="1"/>
    <col min="7176" max="7176" width="17" style="80" customWidth="1"/>
    <col min="7177" max="7183" width="16.7109375" style="80" customWidth="1"/>
    <col min="7184" max="7184" width="18" style="80" customWidth="1"/>
    <col min="7185" max="7186" width="10.7109375" style="80" customWidth="1"/>
    <col min="7187" max="7187" width="9.140625" style="80" customWidth="1"/>
    <col min="7188" max="7188" width="12.85546875" style="80" customWidth="1"/>
    <col min="7189" max="7189" width="23.42578125" style="80" customWidth="1"/>
    <col min="7190" max="7191" width="9.140625" style="80" customWidth="1"/>
    <col min="7192" max="7192" width="10.5703125" style="80" bestFit="1" customWidth="1"/>
    <col min="7193" max="7193" width="11.28515625" style="80" customWidth="1"/>
    <col min="7194" max="7424" width="9.140625" style="80"/>
    <col min="7425" max="7425" width="95.140625" style="80" customWidth="1"/>
    <col min="7426" max="7426" width="17" style="80" customWidth="1"/>
    <col min="7427" max="7427" width="16.7109375" style="80" customWidth="1"/>
    <col min="7428" max="7428" width="17" style="80" customWidth="1"/>
    <col min="7429" max="7429" width="16.7109375" style="80" customWidth="1"/>
    <col min="7430" max="7430" width="17" style="80" customWidth="1"/>
    <col min="7431" max="7431" width="16.7109375" style="80" customWidth="1"/>
    <col min="7432" max="7432" width="17" style="80" customWidth="1"/>
    <col min="7433" max="7439" width="16.7109375" style="80" customWidth="1"/>
    <col min="7440" max="7440" width="18" style="80" customWidth="1"/>
    <col min="7441" max="7442" width="10.7109375" style="80" customWidth="1"/>
    <col min="7443" max="7443" width="9.140625" style="80" customWidth="1"/>
    <col min="7444" max="7444" width="12.85546875" style="80" customWidth="1"/>
    <col min="7445" max="7445" width="23.42578125" style="80" customWidth="1"/>
    <col min="7446" max="7447" width="9.140625" style="80" customWidth="1"/>
    <col min="7448" max="7448" width="10.5703125" style="80" bestFit="1" customWidth="1"/>
    <col min="7449" max="7449" width="11.28515625" style="80" customWidth="1"/>
    <col min="7450" max="7680" width="9.140625" style="80"/>
    <col min="7681" max="7681" width="95.140625" style="80" customWidth="1"/>
    <col min="7682" max="7682" width="17" style="80" customWidth="1"/>
    <col min="7683" max="7683" width="16.7109375" style="80" customWidth="1"/>
    <col min="7684" max="7684" width="17" style="80" customWidth="1"/>
    <col min="7685" max="7685" width="16.7109375" style="80" customWidth="1"/>
    <col min="7686" max="7686" width="17" style="80" customWidth="1"/>
    <col min="7687" max="7687" width="16.7109375" style="80" customWidth="1"/>
    <col min="7688" max="7688" width="17" style="80" customWidth="1"/>
    <col min="7689" max="7695" width="16.7109375" style="80" customWidth="1"/>
    <col min="7696" max="7696" width="18" style="80" customWidth="1"/>
    <col min="7697" max="7698" width="10.7109375" style="80" customWidth="1"/>
    <col min="7699" max="7699" width="9.140625" style="80" customWidth="1"/>
    <col min="7700" max="7700" width="12.85546875" style="80" customWidth="1"/>
    <col min="7701" max="7701" width="23.42578125" style="80" customWidth="1"/>
    <col min="7702" max="7703" width="9.140625" style="80" customWidth="1"/>
    <col min="7704" max="7704" width="10.5703125" style="80" bestFit="1" customWidth="1"/>
    <col min="7705" max="7705" width="11.28515625" style="80" customWidth="1"/>
    <col min="7706" max="7936" width="9.140625" style="80"/>
    <col min="7937" max="7937" width="95.140625" style="80" customWidth="1"/>
    <col min="7938" max="7938" width="17" style="80" customWidth="1"/>
    <col min="7939" max="7939" width="16.7109375" style="80" customWidth="1"/>
    <col min="7940" max="7940" width="17" style="80" customWidth="1"/>
    <col min="7941" max="7941" width="16.7109375" style="80" customWidth="1"/>
    <col min="7942" max="7942" width="17" style="80" customWidth="1"/>
    <col min="7943" max="7943" width="16.7109375" style="80" customWidth="1"/>
    <col min="7944" max="7944" width="17" style="80" customWidth="1"/>
    <col min="7945" max="7951" width="16.7109375" style="80" customWidth="1"/>
    <col min="7952" max="7952" width="18" style="80" customWidth="1"/>
    <col min="7953" max="7954" width="10.7109375" style="80" customWidth="1"/>
    <col min="7955" max="7955" width="9.140625" style="80" customWidth="1"/>
    <col min="7956" max="7956" width="12.85546875" style="80" customWidth="1"/>
    <col min="7957" max="7957" width="23.42578125" style="80" customWidth="1"/>
    <col min="7958" max="7959" width="9.140625" style="80" customWidth="1"/>
    <col min="7960" max="7960" width="10.5703125" style="80" bestFit="1" customWidth="1"/>
    <col min="7961" max="7961" width="11.28515625" style="80" customWidth="1"/>
    <col min="7962" max="8192" width="9.140625" style="80"/>
    <col min="8193" max="8193" width="95.140625" style="80" customWidth="1"/>
    <col min="8194" max="8194" width="17" style="80" customWidth="1"/>
    <col min="8195" max="8195" width="16.7109375" style="80" customWidth="1"/>
    <col min="8196" max="8196" width="17" style="80" customWidth="1"/>
    <col min="8197" max="8197" width="16.7109375" style="80" customWidth="1"/>
    <col min="8198" max="8198" width="17" style="80" customWidth="1"/>
    <col min="8199" max="8199" width="16.7109375" style="80" customWidth="1"/>
    <col min="8200" max="8200" width="17" style="80" customWidth="1"/>
    <col min="8201" max="8207" width="16.7109375" style="80" customWidth="1"/>
    <col min="8208" max="8208" width="18" style="80" customWidth="1"/>
    <col min="8209" max="8210" width="10.7109375" style="80" customWidth="1"/>
    <col min="8211" max="8211" width="9.140625" style="80" customWidth="1"/>
    <col min="8212" max="8212" width="12.85546875" style="80" customWidth="1"/>
    <col min="8213" max="8213" width="23.42578125" style="80" customWidth="1"/>
    <col min="8214" max="8215" width="9.140625" style="80" customWidth="1"/>
    <col min="8216" max="8216" width="10.5703125" style="80" bestFit="1" customWidth="1"/>
    <col min="8217" max="8217" width="11.28515625" style="80" customWidth="1"/>
    <col min="8218" max="8448" width="9.140625" style="80"/>
    <col min="8449" max="8449" width="95.140625" style="80" customWidth="1"/>
    <col min="8450" max="8450" width="17" style="80" customWidth="1"/>
    <col min="8451" max="8451" width="16.7109375" style="80" customWidth="1"/>
    <col min="8452" max="8452" width="17" style="80" customWidth="1"/>
    <col min="8453" max="8453" width="16.7109375" style="80" customWidth="1"/>
    <col min="8454" max="8454" width="17" style="80" customWidth="1"/>
    <col min="8455" max="8455" width="16.7109375" style="80" customWidth="1"/>
    <col min="8456" max="8456" width="17" style="80" customWidth="1"/>
    <col min="8457" max="8463" width="16.7109375" style="80" customWidth="1"/>
    <col min="8464" max="8464" width="18" style="80" customWidth="1"/>
    <col min="8465" max="8466" width="10.7109375" style="80" customWidth="1"/>
    <col min="8467" max="8467" width="9.140625" style="80" customWidth="1"/>
    <col min="8468" max="8468" width="12.85546875" style="80" customWidth="1"/>
    <col min="8469" max="8469" width="23.42578125" style="80" customWidth="1"/>
    <col min="8470" max="8471" width="9.140625" style="80" customWidth="1"/>
    <col min="8472" max="8472" width="10.5703125" style="80" bestFit="1" customWidth="1"/>
    <col min="8473" max="8473" width="11.28515625" style="80" customWidth="1"/>
    <col min="8474" max="8704" width="9.140625" style="80"/>
    <col min="8705" max="8705" width="95.140625" style="80" customWidth="1"/>
    <col min="8706" max="8706" width="17" style="80" customWidth="1"/>
    <col min="8707" max="8707" width="16.7109375" style="80" customWidth="1"/>
    <col min="8708" max="8708" width="17" style="80" customWidth="1"/>
    <col min="8709" max="8709" width="16.7109375" style="80" customWidth="1"/>
    <col min="8710" max="8710" width="17" style="80" customWidth="1"/>
    <col min="8711" max="8711" width="16.7109375" style="80" customWidth="1"/>
    <col min="8712" max="8712" width="17" style="80" customWidth="1"/>
    <col min="8713" max="8719" width="16.7109375" style="80" customWidth="1"/>
    <col min="8720" max="8720" width="18" style="80" customWidth="1"/>
    <col min="8721" max="8722" width="10.7109375" style="80" customWidth="1"/>
    <col min="8723" max="8723" width="9.140625" style="80" customWidth="1"/>
    <col min="8724" max="8724" width="12.85546875" style="80" customWidth="1"/>
    <col min="8725" max="8725" width="23.42578125" style="80" customWidth="1"/>
    <col min="8726" max="8727" width="9.140625" style="80" customWidth="1"/>
    <col min="8728" max="8728" width="10.5703125" style="80" bestFit="1" customWidth="1"/>
    <col min="8729" max="8729" width="11.28515625" style="80" customWidth="1"/>
    <col min="8730" max="8960" width="9.140625" style="80"/>
    <col min="8961" max="8961" width="95.140625" style="80" customWidth="1"/>
    <col min="8962" max="8962" width="17" style="80" customWidth="1"/>
    <col min="8963" max="8963" width="16.7109375" style="80" customWidth="1"/>
    <col min="8964" max="8964" width="17" style="80" customWidth="1"/>
    <col min="8965" max="8965" width="16.7109375" style="80" customWidth="1"/>
    <col min="8966" max="8966" width="17" style="80" customWidth="1"/>
    <col min="8967" max="8967" width="16.7109375" style="80" customWidth="1"/>
    <col min="8968" max="8968" width="17" style="80" customWidth="1"/>
    <col min="8969" max="8975" width="16.7109375" style="80" customWidth="1"/>
    <col min="8976" max="8976" width="18" style="80" customWidth="1"/>
    <col min="8977" max="8978" width="10.7109375" style="80" customWidth="1"/>
    <col min="8979" max="8979" width="9.140625" style="80" customWidth="1"/>
    <col min="8980" max="8980" width="12.85546875" style="80" customWidth="1"/>
    <col min="8981" max="8981" width="23.42578125" style="80" customWidth="1"/>
    <col min="8982" max="8983" width="9.140625" style="80" customWidth="1"/>
    <col min="8984" max="8984" width="10.5703125" style="80" bestFit="1" customWidth="1"/>
    <col min="8985" max="8985" width="11.28515625" style="80" customWidth="1"/>
    <col min="8986" max="9216" width="9.140625" style="80"/>
    <col min="9217" max="9217" width="95.140625" style="80" customWidth="1"/>
    <col min="9218" max="9218" width="17" style="80" customWidth="1"/>
    <col min="9219" max="9219" width="16.7109375" style="80" customWidth="1"/>
    <col min="9220" max="9220" width="17" style="80" customWidth="1"/>
    <col min="9221" max="9221" width="16.7109375" style="80" customWidth="1"/>
    <col min="9222" max="9222" width="17" style="80" customWidth="1"/>
    <col min="9223" max="9223" width="16.7109375" style="80" customWidth="1"/>
    <col min="9224" max="9224" width="17" style="80" customWidth="1"/>
    <col min="9225" max="9231" width="16.7109375" style="80" customWidth="1"/>
    <col min="9232" max="9232" width="18" style="80" customWidth="1"/>
    <col min="9233" max="9234" width="10.7109375" style="80" customWidth="1"/>
    <col min="9235" max="9235" width="9.140625" style="80" customWidth="1"/>
    <col min="9236" max="9236" width="12.85546875" style="80" customWidth="1"/>
    <col min="9237" max="9237" width="23.42578125" style="80" customWidth="1"/>
    <col min="9238" max="9239" width="9.140625" style="80" customWidth="1"/>
    <col min="9240" max="9240" width="10.5703125" style="80" bestFit="1" customWidth="1"/>
    <col min="9241" max="9241" width="11.28515625" style="80" customWidth="1"/>
    <col min="9242" max="9472" width="9.140625" style="80"/>
    <col min="9473" max="9473" width="95.140625" style="80" customWidth="1"/>
    <col min="9474" max="9474" width="17" style="80" customWidth="1"/>
    <col min="9475" max="9475" width="16.7109375" style="80" customWidth="1"/>
    <col min="9476" max="9476" width="17" style="80" customWidth="1"/>
    <col min="9477" max="9477" width="16.7109375" style="80" customWidth="1"/>
    <col min="9478" max="9478" width="17" style="80" customWidth="1"/>
    <col min="9479" max="9479" width="16.7109375" style="80" customWidth="1"/>
    <col min="9480" max="9480" width="17" style="80" customWidth="1"/>
    <col min="9481" max="9487" width="16.7109375" style="80" customWidth="1"/>
    <col min="9488" max="9488" width="18" style="80" customWidth="1"/>
    <col min="9489" max="9490" width="10.7109375" style="80" customWidth="1"/>
    <col min="9491" max="9491" width="9.140625" style="80" customWidth="1"/>
    <col min="9492" max="9492" width="12.85546875" style="80" customWidth="1"/>
    <col min="9493" max="9493" width="23.42578125" style="80" customWidth="1"/>
    <col min="9494" max="9495" width="9.140625" style="80" customWidth="1"/>
    <col min="9496" max="9496" width="10.5703125" style="80" bestFit="1" customWidth="1"/>
    <col min="9497" max="9497" width="11.28515625" style="80" customWidth="1"/>
    <col min="9498" max="9728" width="9.140625" style="80"/>
    <col min="9729" max="9729" width="95.140625" style="80" customWidth="1"/>
    <col min="9730" max="9730" width="17" style="80" customWidth="1"/>
    <col min="9731" max="9731" width="16.7109375" style="80" customWidth="1"/>
    <col min="9732" max="9732" width="17" style="80" customWidth="1"/>
    <col min="9733" max="9733" width="16.7109375" style="80" customWidth="1"/>
    <col min="9734" max="9734" width="17" style="80" customWidth="1"/>
    <col min="9735" max="9735" width="16.7109375" style="80" customWidth="1"/>
    <col min="9736" max="9736" width="17" style="80" customWidth="1"/>
    <col min="9737" max="9743" width="16.7109375" style="80" customWidth="1"/>
    <col min="9744" max="9744" width="18" style="80" customWidth="1"/>
    <col min="9745" max="9746" width="10.7109375" style="80" customWidth="1"/>
    <col min="9747" max="9747" width="9.140625" style="80" customWidth="1"/>
    <col min="9748" max="9748" width="12.85546875" style="80" customWidth="1"/>
    <col min="9749" max="9749" width="23.42578125" style="80" customWidth="1"/>
    <col min="9750" max="9751" width="9.140625" style="80" customWidth="1"/>
    <col min="9752" max="9752" width="10.5703125" style="80" bestFit="1" customWidth="1"/>
    <col min="9753" max="9753" width="11.28515625" style="80" customWidth="1"/>
    <col min="9754" max="9984" width="9.140625" style="80"/>
    <col min="9985" max="9985" width="95.140625" style="80" customWidth="1"/>
    <col min="9986" max="9986" width="17" style="80" customWidth="1"/>
    <col min="9987" max="9987" width="16.7109375" style="80" customWidth="1"/>
    <col min="9988" max="9988" width="17" style="80" customWidth="1"/>
    <col min="9989" max="9989" width="16.7109375" style="80" customWidth="1"/>
    <col min="9990" max="9990" width="17" style="80" customWidth="1"/>
    <col min="9991" max="9991" width="16.7109375" style="80" customWidth="1"/>
    <col min="9992" max="9992" width="17" style="80" customWidth="1"/>
    <col min="9993" max="9999" width="16.7109375" style="80" customWidth="1"/>
    <col min="10000" max="10000" width="18" style="80" customWidth="1"/>
    <col min="10001" max="10002" width="10.7109375" style="80" customWidth="1"/>
    <col min="10003" max="10003" width="9.140625" style="80" customWidth="1"/>
    <col min="10004" max="10004" width="12.85546875" style="80" customWidth="1"/>
    <col min="10005" max="10005" width="23.42578125" style="80" customWidth="1"/>
    <col min="10006" max="10007" width="9.140625" style="80" customWidth="1"/>
    <col min="10008" max="10008" width="10.5703125" style="80" bestFit="1" customWidth="1"/>
    <col min="10009" max="10009" width="11.28515625" style="80" customWidth="1"/>
    <col min="10010" max="10240" width="9.140625" style="80"/>
    <col min="10241" max="10241" width="95.140625" style="80" customWidth="1"/>
    <col min="10242" max="10242" width="17" style="80" customWidth="1"/>
    <col min="10243" max="10243" width="16.7109375" style="80" customWidth="1"/>
    <col min="10244" max="10244" width="17" style="80" customWidth="1"/>
    <col min="10245" max="10245" width="16.7109375" style="80" customWidth="1"/>
    <col min="10246" max="10246" width="17" style="80" customWidth="1"/>
    <col min="10247" max="10247" width="16.7109375" style="80" customWidth="1"/>
    <col min="10248" max="10248" width="17" style="80" customWidth="1"/>
    <col min="10249" max="10255" width="16.7109375" style="80" customWidth="1"/>
    <col min="10256" max="10256" width="18" style="80" customWidth="1"/>
    <col min="10257" max="10258" width="10.7109375" style="80" customWidth="1"/>
    <col min="10259" max="10259" width="9.140625" style="80" customWidth="1"/>
    <col min="10260" max="10260" width="12.85546875" style="80" customWidth="1"/>
    <col min="10261" max="10261" width="23.42578125" style="80" customWidth="1"/>
    <col min="10262" max="10263" width="9.140625" style="80" customWidth="1"/>
    <col min="10264" max="10264" width="10.5703125" style="80" bestFit="1" customWidth="1"/>
    <col min="10265" max="10265" width="11.28515625" style="80" customWidth="1"/>
    <col min="10266" max="10496" width="9.140625" style="80"/>
    <col min="10497" max="10497" width="95.140625" style="80" customWidth="1"/>
    <col min="10498" max="10498" width="17" style="80" customWidth="1"/>
    <col min="10499" max="10499" width="16.7109375" style="80" customWidth="1"/>
    <col min="10500" max="10500" width="17" style="80" customWidth="1"/>
    <col min="10501" max="10501" width="16.7109375" style="80" customWidth="1"/>
    <col min="10502" max="10502" width="17" style="80" customWidth="1"/>
    <col min="10503" max="10503" width="16.7109375" style="80" customWidth="1"/>
    <col min="10504" max="10504" width="17" style="80" customWidth="1"/>
    <col min="10505" max="10511" width="16.7109375" style="80" customWidth="1"/>
    <col min="10512" max="10512" width="18" style="80" customWidth="1"/>
    <col min="10513" max="10514" width="10.7109375" style="80" customWidth="1"/>
    <col min="10515" max="10515" width="9.140625" style="80" customWidth="1"/>
    <col min="10516" max="10516" width="12.85546875" style="80" customWidth="1"/>
    <col min="10517" max="10517" width="23.42578125" style="80" customWidth="1"/>
    <col min="10518" max="10519" width="9.140625" style="80" customWidth="1"/>
    <col min="10520" max="10520" width="10.5703125" style="80" bestFit="1" customWidth="1"/>
    <col min="10521" max="10521" width="11.28515625" style="80" customWidth="1"/>
    <col min="10522" max="10752" width="9.140625" style="80"/>
    <col min="10753" max="10753" width="95.140625" style="80" customWidth="1"/>
    <col min="10754" max="10754" width="17" style="80" customWidth="1"/>
    <col min="10755" max="10755" width="16.7109375" style="80" customWidth="1"/>
    <col min="10756" max="10756" width="17" style="80" customWidth="1"/>
    <col min="10757" max="10757" width="16.7109375" style="80" customWidth="1"/>
    <col min="10758" max="10758" width="17" style="80" customWidth="1"/>
    <col min="10759" max="10759" width="16.7109375" style="80" customWidth="1"/>
    <col min="10760" max="10760" width="17" style="80" customWidth="1"/>
    <col min="10761" max="10767" width="16.7109375" style="80" customWidth="1"/>
    <col min="10768" max="10768" width="18" style="80" customWidth="1"/>
    <col min="10769" max="10770" width="10.7109375" style="80" customWidth="1"/>
    <col min="10771" max="10771" width="9.140625" style="80" customWidth="1"/>
    <col min="10772" max="10772" width="12.85546875" style="80" customWidth="1"/>
    <col min="10773" max="10773" width="23.42578125" style="80" customWidth="1"/>
    <col min="10774" max="10775" width="9.140625" style="80" customWidth="1"/>
    <col min="10776" max="10776" width="10.5703125" style="80" bestFit="1" customWidth="1"/>
    <col min="10777" max="10777" width="11.28515625" style="80" customWidth="1"/>
    <col min="10778" max="11008" width="9.140625" style="80"/>
    <col min="11009" max="11009" width="95.140625" style="80" customWidth="1"/>
    <col min="11010" max="11010" width="17" style="80" customWidth="1"/>
    <col min="11011" max="11011" width="16.7109375" style="80" customWidth="1"/>
    <col min="11012" max="11012" width="17" style="80" customWidth="1"/>
    <col min="11013" max="11013" width="16.7109375" style="80" customWidth="1"/>
    <col min="11014" max="11014" width="17" style="80" customWidth="1"/>
    <col min="11015" max="11015" width="16.7109375" style="80" customWidth="1"/>
    <col min="11016" max="11016" width="17" style="80" customWidth="1"/>
    <col min="11017" max="11023" width="16.7109375" style="80" customWidth="1"/>
    <col min="11024" max="11024" width="18" style="80" customWidth="1"/>
    <col min="11025" max="11026" width="10.7109375" style="80" customWidth="1"/>
    <col min="11027" max="11027" width="9.140625" style="80" customWidth="1"/>
    <col min="11028" max="11028" width="12.85546875" style="80" customWidth="1"/>
    <col min="11029" max="11029" width="23.42578125" style="80" customWidth="1"/>
    <col min="11030" max="11031" width="9.140625" style="80" customWidth="1"/>
    <col min="11032" max="11032" width="10.5703125" style="80" bestFit="1" customWidth="1"/>
    <col min="11033" max="11033" width="11.28515625" style="80" customWidth="1"/>
    <col min="11034" max="11264" width="9.140625" style="80"/>
    <col min="11265" max="11265" width="95.140625" style="80" customWidth="1"/>
    <col min="11266" max="11266" width="17" style="80" customWidth="1"/>
    <col min="11267" max="11267" width="16.7109375" style="80" customWidth="1"/>
    <col min="11268" max="11268" width="17" style="80" customWidth="1"/>
    <col min="11269" max="11269" width="16.7109375" style="80" customWidth="1"/>
    <col min="11270" max="11270" width="17" style="80" customWidth="1"/>
    <col min="11271" max="11271" width="16.7109375" style="80" customWidth="1"/>
    <col min="11272" max="11272" width="17" style="80" customWidth="1"/>
    <col min="11273" max="11279" width="16.7109375" style="80" customWidth="1"/>
    <col min="11280" max="11280" width="18" style="80" customWidth="1"/>
    <col min="11281" max="11282" width="10.7109375" style="80" customWidth="1"/>
    <col min="11283" max="11283" width="9.140625" style="80" customWidth="1"/>
    <col min="11284" max="11284" width="12.85546875" style="80" customWidth="1"/>
    <col min="11285" max="11285" width="23.42578125" style="80" customWidth="1"/>
    <col min="11286" max="11287" width="9.140625" style="80" customWidth="1"/>
    <col min="11288" max="11288" width="10.5703125" style="80" bestFit="1" customWidth="1"/>
    <col min="11289" max="11289" width="11.28515625" style="80" customWidth="1"/>
    <col min="11290" max="11520" width="9.140625" style="80"/>
    <col min="11521" max="11521" width="95.140625" style="80" customWidth="1"/>
    <col min="11522" max="11522" width="17" style="80" customWidth="1"/>
    <col min="11523" max="11523" width="16.7109375" style="80" customWidth="1"/>
    <col min="11524" max="11524" width="17" style="80" customWidth="1"/>
    <col min="11525" max="11525" width="16.7109375" style="80" customWidth="1"/>
    <col min="11526" max="11526" width="17" style="80" customWidth="1"/>
    <col min="11527" max="11527" width="16.7109375" style="80" customWidth="1"/>
    <col min="11528" max="11528" width="17" style="80" customWidth="1"/>
    <col min="11529" max="11535" width="16.7109375" style="80" customWidth="1"/>
    <col min="11536" max="11536" width="18" style="80" customWidth="1"/>
    <col min="11537" max="11538" width="10.7109375" style="80" customWidth="1"/>
    <col min="11539" max="11539" width="9.140625" style="80" customWidth="1"/>
    <col min="11540" max="11540" width="12.85546875" style="80" customWidth="1"/>
    <col min="11541" max="11541" width="23.42578125" style="80" customWidth="1"/>
    <col min="11542" max="11543" width="9.140625" style="80" customWidth="1"/>
    <col min="11544" max="11544" width="10.5703125" style="80" bestFit="1" customWidth="1"/>
    <col min="11545" max="11545" width="11.28515625" style="80" customWidth="1"/>
    <col min="11546" max="11776" width="9.140625" style="80"/>
    <col min="11777" max="11777" width="95.140625" style="80" customWidth="1"/>
    <col min="11778" max="11778" width="17" style="80" customWidth="1"/>
    <col min="11779" max="11779" width="16.7109375" style="80" customWidth="1"/>
    <col min="11780" max="11780" width="17" style="80" customWidth="1"/>
    <col min="11781" max="11781" width="16.7109375" style="80" customWidth="1"/>
    <col min="11782" max="11782" width="17" style="80" customWidth="1"/>
    <col min="11783" max="11783" width="16.7109375" style="80" customWidth="1"/>
    <col min="11784" max="11784" width="17" style="80" customWidth="1"/>
    <col min="11785" max="11791" width="16.7109375" style="80" customWidth="1"/>
    <col min="11792" max="11792" width="18" style="80" customWidth="1"/>
    <col min="11793" max="11794" width="10.7109375" style="80" customWidth="1"/>
    <col min="11795" max="11795" width="9.140625" style="80" customWidth="1"/>
    <col min="11796" max="11796" width="12.85546875" style="80" customWidth="1"/>
    <col min="11797" max="11797" width="23.42578125" style="80" customWidth="1"/>
    <col min="11798" max="11799" width="9.140625" style="80" customWidth="1"/>
    <col min="11800" max="11800" width="10.5703125" style="80" bestFit="1" customWidth="1"/>
    <col min="11801" max="11801" width="11.28515625" style="80" customWidth="1"/>
    <col min="11802" max="12032" width="9.140625" style="80"/>
    <col min="12033" max="12033" width="95.140625" style="80" customWidth="1"/>
    <col min="12034" max="12034" width="17" style="80" customWidth="1"/>
    <col min="12035" max="12035" width="16.7109375" style="80" customWidth="1"/>
    <col min="12036" max="12036" width="17" style="80" customWidth="1"/>
    <col min="12037" max="12037" width="16.7109375" style="80" customWidth="1"/>
    <col min="12038" max="12038" width="17" style="80" customWidth="1"/>
    <col min="12039" max="12039" width="16.7109375" style="80" customWidth="1"/>
    <col min="12040" max="12040" width="17" style="80" customWidth="1"/>
    <col min="12041" max="12047" width="16.7109375" style="80" customWidth="1"/>
    <col min="12048" max="12048" width="18" style="80" customWidth="1"/>
    <col min="12049" max="12050" width="10.7109375" style="80" customWidth="1"/>
    <col min="12051" max="12051" width="9.140625" style="80" customWidth="1"/>
    <col min="12052" max="12052" width="12.85546875" style="80" customWidth="1"/>
    <col min="12053" max="12053" width="23.42578125" style="80" customWidth="1"/>
    <col min="12054" max="12055" width="9.140625" style="80" customWidth="1"/>
    <col min="12056" max="12056" width="10.5703125" style="80" bestFit="1" customWidth="1"/>
    <col min="12057" max="12057" width="11.28515625" style="80" customWidth="1"/>
    <col min="12058" max="12288" width="9.140625" style="80"/>
    <col min="12289" max="12289" width="95.140625" style="80" customWidth="1"/>
    <col min="12290" max="12290" width="17" style="80" customWidth="1"/>
    <col min="12291" max="12291" width="16.7109375" style="80" customWidth="1"/>
    <col min="12292" max="12292" width="17" style="80" customWidth="1"/>
    <col min="12293" max="12293" width="16.7109375" style="80" customWidth="1"/>
    <col min="12294" max="12294" width="17" style="80" customWidth="1"/>
    <col min="12295" max="12295" width="16.7109375" style="80" customWidth="1"/>
    <col min="12296" max="12296" width="17" style="80" customWidth="1"/>
    <col min="12297" max="12303" width="16.7109375" style="80" customWidth="1"/>
    <col min="12304" max="12304" width="18" style="80" customWidth="1"/>
    <col min="12305" max="12306" width="10.7109375" style="80" customWidth="1"/>
    <col min="12307" max="12307" width="9.140625" style="80" customWidth="1"/>
    <col min="12308" max="12308" width="12.85546875" style="80" customWidth="1"/>
    <col min="12309" max="12309" width="23.42578125" style="80" customWidth="1"/>
    <col min="12310" max="12311" width="9.140625" style="80" customWidth="1"/>
    <col min="12312" max="12312" width="10.5703125" style="80" bestFit="1" customWidth="1"/>
    <col min="12313" max="12313" width="11.28515625" style="80" customWidth="1"/>
    <col min="12314" max="12544" width="9.140625" style="80"/>
    <col min="12545" max="12545" width="95.140625" style="80" customWidth="1"/>
    <col min="12546" max="12546" width="17" style="80" customWidth="1"/>
    <col min="12547" max="12547" width="16.7109375" style="80" customWidth="1"/>
    <col min="12548" max="12548" width="17" style="80" customWidth="1"/>
    <col min="12549" max="12549" width="16.7109375" style="80" customWidth="1"/>
    <col min="12550" max="12550" width="17" style="80" customWidth="1"/>
    <col min="12551" max="12551" width="16.7109375" style="80" customWidth="1"/>
    <col min="12552" max="12552" width="17" style="80" customWidth="1"/>
    <col min="12553" max="12559" width="16.7109375" style="80" customWidth="1"/>
    <col min="12560" max="12560" width="18" style="80" customWidth="1"/>
    <col min="12561" max="12562" width="10.7109375" style="80" customWidth="1"/>
    <col min="12563" max="12563" width="9.140625" style="80" customWidth="1"/>
    <col min="12564" max="12564" width="12.85546875" style="80" customWidth="1"/>
    <col min="12565" max="12565" width="23.42578125" style="80" customWidth="1"/>
    <col min="12566" max="12567" width="9.140625" style="80" customWidth="1"/>
    <col min="12568" max="12568" width="10.5703125" style="80" bestFit="1" customWidth="1"/>
    <col min="12569" max="12569" width="11.28515625" style="80" customWidth="1"/>
    <col min="12570" max="12800" width="9.140625" style="80"/>
    <col min="12801" max="12801" width="95.140625" style="80" customWidth="1"/>
    <col min="12802" max="12802" width="17" style="80" customWidth="1"/>
    <col min="12803" max="12803" width="16.7109375" style="80" customWidth="1"/>
    <col min="12804" max="12804" width="17" style="80" customWidth="1"/>
    <col min="12805" max="12805" width="16.7109375" style="80" customWidth="1"/>
    <col min="12806" max="12806" width="17" style="80" customWidth="1"/>
    <col min="12807" max="12807" width="16.7109375" style="80" customWidth="1"/>
    <col min="12808" max="12808" width="17" style="80" customWidth="1"/>
    <col min="12809" max="12815" width="16.7109375" style="80" customWidth="1"/>
    <col min="12816" max="12816" width="18" style="80" customWidth="1"/>
    <col min="12817" max="12818" width="10.7109375" style="80" customWidth="1"/>
    <col min="12819" max="12819" width="9.140625" style="80" customWidth="1"/>
    <col min="12820" max="12820" width="12.85546875" style="80" customWidth="1"/>
    <col min="12821" max="12821" width="23.42578125" style="80" customWidth="1"/>
    <col min="12822" max="12823" width="9.140625" style="80" customWidth="1"/>
    <col min="12824" max="12824" width="10.5703125" style="80" bestFit="1" customWidth="1"/>
    <col min="12825" max="12825" width="11.28515625" style="80" customWidth="1"/>
    <col min="12826" max="13056" width="9.140625" style="80"/>
    <col min="13057" max="13057" width="95.140625" style="80" customWidth="1"/>
    <col min="13058" max="13058" width="17" style="80" customWidth="1"/>
    <col min="13059" max="13059" width="16.7109375" style="80" customWidth="1"/>
    <col min="13060" max="13060" width="17" style="80" customWidth="1"/>
    <col min="13061" max="13061" width="16.7109375" style="80" customWidth="1"/>
    <col min="13062" max="13062" width="17" style="80" customWidth="1"/>
    <col min="13063" max="13063" width="16.7109375" style="80" customWidth="1"/>
    <col min="13064" max="13064" width="17" style="80" customWidth="1"/>
    <col min="13065" max="13071" width="16.7109375" style="80" customWidth="1"/>
    <col min="13072" max="13072" width="18" style="80" customWidth="1"/>
    <col min="13073" max="13074" width="10.7109375" style="80" customWidth="1"/>
    <col min="13075" max="13075" width="9.140625" style="80" customWidth="1"/>
    <col min="13076" max="13076" width="12.85546875" style="80" customWidth="1"/>
    <col min="13077" max="13077" width="23.42578125" style="80" customWidth="1"/>
    <col min="13078" max="13079" width="9.140625" style="80" customWidth="1"/>
    <col min="13080" max="13080" width="10.5703125" style="80" bestFit="1" customWidth="1"/>
    <col min="13081" max="13081" width="11.28515625" style="80" customWidth="1"/>
    <col min="13082" max="13312" width="9.140625" style="80"/>
    <col min="13313" max="13313" width="95.140625" style="80" customWidth="1"/>
    <col min="13314" max="13314" width="17" style="80" customWidth="1"/>
    <col min="13315" max="13315" width="16.7109375" style="80" customWidth="1"/>
    <col min="13316" max="13316" width="17" style="80" customWidth="1"/>
    <col min="13317" max="13317" width="16.7109375" style="80" customWidth="1"/>
    <col min="13318" max="13318" width="17" style="80" customWidth="1"/>
    <col min="13319" max="13319" width="16.7109375" style="80" customWidth="1"/>
    <col min="13320" max="13320" width="17" style="80" customWidth="1"/>
    <col min="13321" max="13327" width="16.7109375" style="80" customWidth="1"/>
    <col min="13328" max="13328" width="18" style="80" customWidth="1"/>
    <col min="13329" max="13330" width="10.7109375" style="80" customWidth="1"/>
    <col min="13331" max="13331" width="9.140625" style="80" customWidth="1"/>
    <col min="13332" max="13332" width="12.85546875" style="80" customWidth="1"/>
    <col min="13333" max="13333" width="23.42578125" style="80" customWidth="1"/>
    <col min="13334" max="13335" width="9.140625" style="80" customWidth="1"/>
    <col min="13336" max="13336" width="10.5703125" style="80" bestFit="1" customWidth="1"/>
    <col min="13337" max="13337" width="11.28515625" style="80" customWidth="1"/>
    <col min="13338" max="13568" width="9.140625" style="80"/>
    <col min="13569" max="13569" width="95.140625" style="80" customWidth="1"/>
    <col min="13570" max="13570" width="17" style="80" customWidth="1"/>
    <col min="13571" max="13571" width="16.7109375" style="80" customWidth="1"/>
    <col min="13572" max="13572" width="17" style="80" customWidth="1"/>
    <col min="13573" max="13573" width="16.7109375" style="80" customWidth="1"/>
    <col min="13574" max="13574" width="17" style="80" customWidth="1"/>
    <col min="13575" max="13575" width="16.7109375" style="80" customWidth="1"/>
    <col min="13576" max="13576" width="17" style="80" customWidth="1"/>
    <col min="13577" max="13583" width="16.7109375" style="80" customWidth="1"/>
    <col min="13584" max="13584" width="18" style="80" customWidth="1"/>
    <col min="13585" max="13586" width="10.7109375" style="80" customWidth="1"/>
    <col min="13587" max="13587" width="9.140625" style="80" customWidth="1"/>
    <col min="13588" max="13588" width="12.85546875" style="80" customWidth="1"/>
    <col min="13589" max="13589" width="23.42578125" style="80" customWidth="1"/>
    <col min="13590" max="13591" width="9.140625" style="80" customWidth="1"/>
    <col min="13592" max="13592" width="10.5703125" style="80" bestFit="1" customWidth="1"/>
    <col min="13593" max="13593" width="11.28515625" style="80" customWidth="1"/>
    <col min="13594" max="13824" width="9.140625" style="80"/>
    <col min="13825" max="13825" width="95.140625" style="80" customWidth="1"/>
    <col min="13826" max="13826" width="17" style="80" customWidth="1"/>
    <col min="13827" max="13827" width="16.7109375" style="80" customWidth="1"/>
    <col min="13828" max="13828" width="17" style="80" customWidth="1"/>
    <col min="13829" max="13829" width="16.7109375" style="80" customWidth="1"/>
    <col min="13830" max="13830" width="17" style="80" customWidth="1"/>
    <col min="13831" max="13831" width="16.7109375" style="80" customWidth="1"/>
    <col min="13832" max="13832" width="17" style="80" customWidth="1"/>
    <col min="13833" max="13839" width="16.7109375" style="80" customWidth="1"/>
    <col min="13840" max="13840" width="18" style="80" customWidth="1"/>
    <col min="13841" max="13842" width="10.7109375" style="80" customWidth="1"/>
    <col min="13843" max="13843" width="9.140625" style="80" customWidth="1"/>
    <col min="13844" max="13844" width="12.85546875" style="80" customWidth="1"/>
    <col min="13845" max="13845" width="23.42578125" style="80" customWidth="1"/>
    <col min="13846" max="13847" width="9.140625" style="80" customWidth="1"/>
    <col min="13848" max="13848" width="10.5703125" style="80" bestFit="1" customWidth="1"/>
    <col min="13849" max="13849" width="11.28515625" style="80" customWidth="1"/>
    <col min="13850" max="14080" width="9.140625" style="80"/>
    <col min="14081" max="14081" width="95.140625" style="80" customWidth="1"/>
    <col min="14082" max="14082" width="17" style="80" customWidth="1"/>
    <col min="14083" max="14083" width="16.7109375" style="80" customWidth="1"/>
    <col min="14084" max="14084" width="17" style="80" customWidth="1"/>
    <col min="14085" max="14085" width="16.7109375" style="80" customWidth="1"/>
    <col min="14086" max="14086" width="17" style="80" customWidth="1"/>
    <col min="14087" max="14087" width="16.7109375" style="80" customWidth="1"/>
    <col min="14088" max="14088" width="17" style="80" customWidth="1"/>
    <col min="14089" max="14095" width="16.7109375" style="80" customWidth="1"/>
    <col min="14096" max="14096" width="18" style="80" customWidth="1"/>
    <col min="14097" max="14098" width="10.7109375" style="80" customWidth="1"/>
    <col min="14099" max="14099" width="9.140625" style="80" customWidth="1"/>
    <col min="14100" max="14100" width="12.85546875" style="80" customWidth="1"/>
    <col min="14101" max="14101" width="23.42578125" style="80" customWidth="1"/>
    <col min="14102" max="14103" width="9.140625" style="80" customWidth="1"/>
    <col min="14104" max="14104" width="10.5703125" style="80" bestFit="1" customWidth="1"/>
    <col min="14105" max="14105" width="11.28515625" style="80" customWidth="1"/>
    <col min="14106" max="14336" width="9.140625" style="80"/>
    <col min="14337" max="14337" width="95.140625" style="80" customWidth="1"/>
    <col min="14338" max="14338" width="17" style="80" customWidth="1"/>
    <col min="14339" max="14339" width="16.7109375" style="80" customWidth="1"/>
    <col min="14340" max="14340" width="17" style="80" customWidth="1"/>
    <col min="14341" max="14341" width="16.7109375" style="80" customWidth="1"/>
    <col min="14342" max="14342" width="17" style="80" customWidth="1"/>
    <col min="14343" max="14343" width="16.7109375" style="80" customWidth="1"/>
    <col min="14344" max="14344" width="17" style="80" customWidth="1"/>
    <col min="14345" max="14351" width="16.7109375" style="80" customWidth="1"/>
    <col min="14352" max="14352" width="18" style="80" customWidth="1"/>
    <col min="14353" max="14354" width="10.7109375" style="80" customWidth="1"/>
    <col min="14355" max="14355" width="9.140625" style="80" customWidth="1"/>
    <col min="14356" max="14356" width="12.85546875" style="80" customWidth="1"/>
    <col min="14357" max="14357" width="23.42578125" style="80" customWidth="1"/>
    <col min="14358" max="14359" width="9.140625" style="80" customWidth="1"/>
    <col min="14360" max="14360" width="10.5703125" style="80" bestFit="1" customWidth="1"/>
    <col min="14361" max="14361" width="11.28515625" style="80" customWidth="1"/>
    <col min="14362" max="14592" width="9.140625" style="80"/>
    <col min="14593" max="14593" width="95.140625" style="80" customWidth="1"/>
    <col min="14594" max="14594" width="17" style="80" customWidth="1"/>
    <col min="14595" max="14595" width="16.7109375" style="80" customWidth="1"/>
    <col min="14596" max="14596" width="17" style="80" customWidth="1"/>
    <col min="14597" max="14597" width="16.7109375" style="80" customWidth="1"/>
    <col min="14598" max="14598" width="17" style="80" customWidth="1"/>
    <col min="14599" max="14599" width="16.7109375" style="80" customWidth="1"/>
    <col min="14600" max="14600" width="17" style="80" customWidth="1"/>
    <col min="14601" max="14607" width="16.7109375" style="80" customWidth="1"/>
    <col min="14608" max="14608" width="18" style="80" customWidth="1"/>
    <col min="14609" max="14610" width="10.7109375" style="80" customWidth="1"/>
    <col min="14611" max="14611" width="9.140625" style="80" customWidth="1"/>
    <col min="14612" max="14612" width="12.85546875" style="80" customWidth="1"/>
    <col min="14613" max="14613" width="23.42578125" style="80" customWidth="1"/>
    <col min="14614" max="14615" width="9.140625" style="80" customWidth="1"/>
    <col min="14616" max="14616" width="10.5703125" style="80" bestFit="1" customWidth="1"/>
    <col min="14617" max="14617" width="11.28515625" style="80" customWidth="1"/>
    <col min="14618" max="14848" width="9.140625" style="80"/>
    <col min="14849" max="14849" width="95.140625" style="80" customWidth="1"/>
    <col min="14850" max="14850" width="17" style="80" customWidth="1"/>
    <col min="14851" max="14851" width="16.7109375" style="80" customWidth="1"/>
    <col min="14852" max="14852" width="17" style="80" customWidth="1"/>
    <col min="14853" max="14853" width="16.7109375" style="80" customWidth="1"/>
    <col min="14854" max="14854" width="17" style="80" customWidth="1"/>
    <col min="14855" max="14855" width="16.7109375" style="80" customWidth="1"/>
    <col min="14856" max="14856" width="17" style="80" customWidth="1"/>
    <col min="14857" max="14863" width="16.7109375" style="80" customWidth="1"/>
    <col min="14864" max="14864" width="18" style="80" customWidth="1"/>
    <col min="14865" max="14866" width="10.7109375" style="80" customWidth="1"/>
    <col min="14867" max="14867" width="9.140625" style="80" customWidth="1"/>
    <col min="14868" max="14868" width="12.85546875" style="80" customWidth="1"/>
    <col min="14869" max="14869" width="23.42578125" style="80" customWidth="1"/>
    <col min="14870" max="14871" width="9.140625" style="80" customWidth="1"/>
    <col min="14872" max="14872" width="10.5703125" style="80" bestFit="1" customWidth="1"/>
    <col min="14873" max="14873" width="11.28515625" style="80" customWidth="1"/>
    <col min="14874" max="15104" width="9.140625" style="80"/>
    <col min="15105" max="15105" width="95.140625" style="80" customWidth="1"/>
    <col min="15106" max="15106" width="17" style="80" customWidth="1"/>
    <col min="15107" max="15107" width="16.7109375" style="80" customWidth="1"/>
    <col min="15108" max="15108" width="17" style="80" customWidth="1"/>
    <col min="15109" max="15109" width="16.7109375" style="80" customWidth="1"/>
    <col min="15110" max="15110" width="17" style="80" customWidth="1"/>
    <col min="15111" max="15111" width="16.7109375" style="80" customWidth="1"/>
    <col min="15112" max="15112" width="17" style="80" customWidth="1"/>
    <col min="15113" max="15119" width="16.7109375" style="80" customWidth="1"/>
    <col min="15120" max="15120" width="18" style="80" customWidth="1"/>
    <col min="15121" max="15122" width="10.7109375" style="80" customWidth="1"/>
    <col min="15123" max="15123" width="9.140625" style="80" customWidth="1"/>
    <col min="15124" max="15124" width="12.85546875" style="80" customWidth="1"/>
    <col min="15125" max="15125" width="23.42578125" style="80" customWidth="1"/>
    <col min="15126" max="15127" width="9.140625" style="80" customWidth="1"/>
    <col min="15128" max="15128" width="10.5703125" style="80" bestFit="1" customWidth="1"/>
    <col min="15129" max="15129" width="11.28515625" style="80" customWidth="1"/>
    <col min="15130" max="15360" width="9.140625" style="80"/>
    <col min="15361" max="15361" width="95.140625" style="80" customWidth="1"/>
    <col min="15362" max="15362" width="17" style="80" customWidth="1"/>
    <col min="15363" max="15363" width="16.7109375" style="80" customWidth="1"/>
    <col min="15364" max="15364" width="17" style="80" customWidth="1"/>
    <col min="15365" max="15365" width="16.7109375" style="80" customWidth="1"/>
    <col min="15366" max="15366" width="17" style="80" customWidth="1"/>
    <col min="15367" max="15367" width="16.7109375" style="80" customWidth="1"/>
    <col min="15368" max="15368" width="17" style="80" customWidth="1"/>
    <col min="15369" max="15375" width="16.7109375" style="80" customWidth="1"/>
    <col min="15376" max="15376" width="18" style="80" customWidth="1"/>
    <col min="15377" max="15378" width="10.7109375" style="80" customWidth="1"/>
    <col min="15379" max="15379" width="9.140625" style="80" customWidth="1"/>
    <col min="15380" max="15380" width="12.85546875" style="80" customWidth="1"/>
    <col min="15381" max="15381" width="23.42578125" style="80" customWidth="1"/>
    <col min="15382" max="15383" width="9.140625" style="80" customWidth="1"/>
    <col min="15384" max="15384" width="10.5703125" style="80" bestFit="1" customWidth="1"/>
    <col min="15385" max="15385" width="11.28515625" style="80" customWidth="1"/>
    <col min="15386" max="15616" width="9.140625" style="80"/>
    <col min="15617" max="15617" width="95.140625" style="80" customWidth="1"/>
    <col min="15618" max="15618" width="17" style="80" customWidth="1"/>
    <col min="15619" max="15619" width="16.7109375" style="80" customWidth="1"/>
    <col min="15620" max="15620" width="17" style="80" customWidth="1"/>
    <col min="15621" max="15621" width="16.7109375" style="80" customWidth="1"/>
    <col min="15622" max="15622" width="17" style="80" customWidth="1"/>
    <col min="15623" max="15623" width="16.7109375" style="80" customWidth="1"/>
    <col min="15624" max="15624" width="17" style="80" customWidth="1"/>
    <col min="15625" max="15631" width="16.7109375" style="80" customWidth="1"/>
    <col min="15632" max="15632" width="18" style="80" customWidth="1"/>
    <col min="15633" max="15634" width="10.7109375" style="80" customWidth="1"/>
    <col min="15635" max="15635" width="9.140625" style="80" customWidth="1"/>
    <col min="15636" max="15636" width="12.85546875" style="80" customWidth="1"/>
    <col min="15637" max="15637" width="23.42578125" style="80" customWidth="1"/>
    <col min="15638" max="15639" width="9.140625" style="80" customWidth="1"/>
    <col min="15640" max="15640" width="10.5703125" style="80" bestFit="1" customWidth="1"/>
    <col min="15641" max="15641" width="11.28515625" style="80" customWidth="1"/>
    <col min="15642" max="15872" width="9.140625" style="80"/>
    <col min="15873" max="15873" width="95.140625" style="80" customWidth="1"/>
    <col min="15874" max="15874" width="17" style="80" customWidth="1"/>
    <col min="15875" max="15875" width="16.7109375" style="80" customWidth="1"/>
    <col min="15876" max="15876" width="17" style="80" customWidth="1"/>
    <col min="15877" max="15877" width="16.7109375" style="80" customWidth="1"/>
    <col min="15878" max="15878" width="17" style="80" customWidth="1"/>
    <col min="15879" max="15879" width="16.7109375" style="80" customWidth="1"/>
    <col min="15880" max="15880" width="17" style="80" customWidth="1"/>
    <col min="15881" max="15887" width="16.7109375" style="80" customWidth="1"/>
    <col min="15888" max="15888" width="18" style="80" customWidth="1"/>
    <col min="15889" max="15890" width="10.7109375" style="80" customWidth="1"/>
    <col min="15891" max="15891" width="9.140625" style="80" customWidth="1"/>
    <col min="15892" max="15892" width="12.85546875" style="80" customWidth="1"/>
    <col min="15893" max="15893" width="23.42578125" style="80" customWidth="1"/>
    <col min="15894" max="15895" width="9.140625" style="80" customWidth="1"/>
    <col min="15896" max="15896" width="10.5703125" style="80" bestFit="1" customWidth="1"/>
    <col min="15897" max="15897" width="11.28515625" style="80" customWidth="1"/>
    <col min="15898" max="16128" width="9.140625" style="80"/>
    <col min="16129" max="16129" width="95.140625" style="80" customWidth="1"/>
    <col min="16130" max="16130" width="17" style="80" customWidth="1"/>
    <col min="16131" max="16131" width="16.7109375" style="80" customWidth="1"/>
    <col min="16132" max="16132" width="17" style="80" customWidth="1"/>
    <col min="16133" max="16133" width="16.7109375" style="80" customWidth="1"/>
    <col min="16134" max="16134" width="17" style="80" customWidth="1"/>
    <col min="16135" max="16135" width="16.7109375" style="80" customWidth="1"/>
    <col min="16136" max="16136" width="17" style="80" customWidth="1"/>
    <col min="16137" max="16143" width="16.7109375" style="80" customWidth="1"/>
    <col min="16144" max="16144" width="18" style="80" customWidth="1"/>
    <col min="16145" max="16146" width="10.7109375" style="80" customWidth="1"/>
    <col min="16147" max="16147" width="9.140625" style="80" customWidth="1"/>
    <col min="16148" max="16148" width="12.85546875" style="80" customWidth="1"/>
    <col min="16149" max="16149" width="23.42578125" style="80" customWidth="1"/>
    <col min="16150" max="16151" width="9.140625" style="80" customWidth="1"/>
    <col min="16152" max="16152" width="10.5703125" style="80" bestFit="1" customWidth="1"/>
    <col min="16153" max="16153" width="11.28515625" style="80" customWidth="1"/>
    <col min="16154" max="16384" width="9.140625" style="80"/>
  </cols>
  <sheetData>
    <row r="1" spans="1:20" ht="39.75" customHeight="1">
      <c r="A1" s="5663" t="s">
        <v>194</v>
      </c>
      <c r="B1" s="5663"/>
      <c r="C1" s="5663"/>
      <c r="D1" s="5663"/>
      <c r="E1" s="5663"/>
      <c r="F1" s="5663"/>
      <c r="G1" s="5663"/>
      <c r="H1" s="5663"/>
      <c r="I1" s="5663"/>
      <c r="J1" s="5663"/>
      <c r="K1" s="5663"/>
      <c r="L1" s="5663"/>
      <c r="M1" s="5663"/>
      <c r="N1" s="5663"/>
      <c r="O1" s="5663"/>
      <c r="P1" s="5663"/>
      <c r="Q1" s="754"/>
      <c r="R1" s="754"/>
      <c r="S1" s="754"/>
      <c r="T1" s="754"/>
    </row>
    <row r="2" spans="1:20" ht="28.5" customHeight="1">
      <c r="A2" s="5664" t="s">
        <v>195</v>
      </c>
      <c r="B2" s="5664"/>
      <c r="C2" s="5664"/>
      <c r="D2" s="5664"/>
      <c r="E2" s="5664"/>
      <c r="F2" s="5664"/>
      <c r="G2" s="5664"/>
      <c r="H2" s="5664"/>
      <c r="I2" s="5664"/>
      <c r="J2" s="5664"/>
      <c r="K2" s="5664"/>
      <c r="L2" s="5664"/>
      <c r="M2" s="5664"/>
      <c r="N2" s="5664"/>
      <c r="O2" s="5664"/>
      <c r="P2" s="5664"/>
    </row>
    <row r="3" spans="1:20" ht="27" customHeight="1">
      <c r="A3" s="5663" t="s">
        <v>382</v>
      </c>
      <c r="B3" s="5663"/>
      <c r="C3" s="5663"/>
      <c r="D3" s="5663"/>
      <c r="E3" s="5663"/>
      <c r="F3" s="5663"/>
      <c r="G3" s="5663"/>
      <c r="H3" s="5663"/>
      <c r="I3" s="5663"/>
      <c r="J3" s="5663"/>
      <c r="K3" s="5663"/>
      <c r="L3" s="5663"/>
      <c r="M3" s="5663"/>
      <c r="N3" s="5663"/>
      <c r="O3" s="5663"/>
      <c r="P3" s="5663"/>
      <c r="Q3" s="2712"/>
      <c r="R3" s="2712"/>
    </row>
    <row r="4" spans="1:20" ht="14.25" customHeight="1" thickBot="1">
      <c r="A4" s="612"/>
    </row>
    <row r="5" spans="1:20" ht="20.25" customHeight="1">
      <c r="A5" s="6000" t="s">
        <v>1</v>
      </c>
      <c r="B5" s="6003" t="s">
        <v>2</v>
      </c>
      <c r="C5" s="6004"/>
      <c r="D5" s="6005"/>
      <c r="E5" s="6003" t="s">
        <v>3</v>
      </c>
      <c r="F5" s="6004"/>
      <c r="G5" s="6005"/>
      <c r="H5" s="6003" t="s">
        <v>4</v>
      </c>
      <c r="I5" s="6004"/>
      <c r="J5" s="6005"/>
      <c r="K5" s="6003" t="s">
        <v>5</v>
      </c>
      <c r="L5" s="6004"/>
      <c r="M5" s="6005"/>
      <c r="N5" s="6012" t="s">
        <v>22</v>
      </c>
      <c r="O5" s="6013"/>
      <c r="P5" s="6014"/>
      <c r="Q5" s="756"/>
      <c r="R5" s="756"/>
    </row>
    <row r="6" spans="1:20" ht="19.5" customHeight="1" thickBot="1">
      <c r="A6" s="6001"/>
      <c r="B6" s="6006"/>
      <c r="C6" s="6007"/>
      <c r="D6" s="6008"/>
      <c r="E6" s="6009"/>
      <c r="F6" s="6010"/>
      <c r="G6" s="6011"/>
      <c r="H6" s="6009"/>
      <c r="I6" s="6010"/>
      <c r="J6" s="6011"/>
      <c r="K6" s="6006"/>
      <c r="L6" s="6007"/>
      <c r="M6" s="6008"/>
      <c r="N6" s="6015"/>
      <c r="O6" s="6016"/>
      <c r="P6" s="6017"/>
      <c r="Q6" s="756"/>
      <c r="R6" s="756"/>
    </row>
    <row r="7" spans="1:20" ht="93" customHeight="1" thickBot="1">
      <c r="A7" s="6002"/>
      <c r="B7" s="3006" t="s">
        <v>7</v>
      </c>
      <c r="C7" s="3007" t="s">
        <v>8</v>
      </c>
      <c r="D7" s="3008" t="s">
        <v>9</v>
      </c>
      <c r="E7" s="3006" t="s">
        <v>7</v>
      </c>
      <c r="F7" s="3007" t="s">
        <v>8</v>
      </c>
      <c r="G7" s="3008" t="s">
        <v>9</v>
      </c>
      <c r="H7" s="3006" t="s">
        <v>196</v>
      </c>
      <c r="I7" s="3007" t="s">
        <v>8</v>
      </c>
      <c r="J7" s="3008" t="s">
        <v>9</v>
      </c>
      <c r="K7" s="3006" t="s">
        <v>196</v>
      </c>
      <c r="L7" s="3007" t="s">
        <v>8</v>
      </c>
      <c r="M7" s="3008" t="s">
        <v>9</v>
      </c>
      <c r="N7" s="3006" t="s">
        <v>7</v>
      </c>
      <c r="O7" s="3007" t="s">
        <v>8</v>
      </c>
      <c r="P7" s="3009" t="s">
        <v>9</v>
      </c>
      <c r="Q7" s="756"/>
      <c r="R7" s="756"/>
    </row>
    <row r="8" spans="1:20" ht="39" customHeight="1" thickBot="1">
      <c r="A8" s="3010" t="s">
        <v>10</v>
      </c>
      <c r="B8" s="3011"/>
      <c r="C8" s="3011"/>
      <c r="D8" s="3011"/>
      <c r="E8" s="3011"/>
      <c r="F8" s="3011"/>
      <c r="G8" s="3012"/>
      <c r="H8" s="3013"/>
      <c r="I8" s="3011"/>
      <c r="J8" s="3011"/>
      <c r="K8" s="3011"/>
      <c r="L8" s="3011"/>
      <c r="M8" s="3012"/>
      <c r="N8" s="3011"/>
      <c r="O8" s="3011"/>
      <c r="P8" s="3012"/>
      <c r="Q8" s="756"/>
      <c r="R8" s="756"/>
    </row>
    <row r="9" spans="1:20" ht="28.5" customHeight="1">
      <c r="A9" s="3014" t="s">
        <v>10</v>
      </c>
      <c r="B9" s="3015"/>
      <c r="C9" s="3016"/>
      <c r="D9" s="3017"/>
      <c r="E9" s="3015"/>
      <c r="F9" s="3016"/>
      <c r="G9" s="3017"/>
      <c r="H9" s="3015"/>
      <c r="I9" s="3016"/>
      <c r="J9" s="3017"/>
      <c r="K9" s="3018"/>
      <c r="L9" s="3016"/>
      <c r="M9" s="3019"/>
      <c r="N9" s="3020">
        <f>B9+E297+H9+K9</f>
        <v>0</v>
      </c>
      <c r="O9" s="3020">
        <f>C9+F297+I9+L9</f>
        <v>0</v>
      </c>
      <c r="P9" s="3021">
        <f t="shared" ref="P9:P16" si="0">SUM(N9:O9)</f>
        <v>0</v>
      </c>
      <c r="Q9" s="756"/>
      <c r="R9" s="756"/>
    </row>
    <row r="10" spans="1:20" ht="30.75" customHeight="1">
      <c r="A10" s="2363" t="s">
        <v>197</v>
      </c>
      <c r="B10" s="2163">
        <v>25</v>
      </c>
      <c r="C10" s="2173">
        <v>2</v>
      </c>
      <c r="D10" s="2164">
        <f>SUM(B10:C10)</f>
        <v>27</v>
      </c>
      <c r="E10" s="2165">
        <v>13</v>
      </c>
      <c r="F10" s="2167">
        <v>0</v>
      </c>
      <c r="G10" s="2166">
        <f>SUM(E10:F10)</f>
        <v>13</v>
      </c>
      <c r="H10" s="2165">
        <v>14</v>
      </c>
      <c r="I10" s="2167">
        <v>0</v>
      </c>
      <c r="J10" s="2166">
        <f t="shared" ref="J10:J16" si="1">SUM(H10:I10)</f>
        <v>14</v>
      </c>
      <c r="K10" s="2165">
        <v>11</v>
      </c>
      <c r="L10" s="2167">
        <v>2</v>
      </c>
      <c r="M10" s="2180">
        <f>SUM(K10:L10)</f>
        <v>13</v>
      </c>
      <c r="N10" s="3022">
        <f>B10+E10+H10+K10</f>
        <v>63</v>
      </c>
      <c r="O10" s="3022">
        <f>C10+F10+I10+L10</f>
        <v>4</v>
      </c>
      <c r="P10" s="3023">
        <f>SUM(N10:O10)</f>
        <v>67</v>
      </c>
      <c r="Q10" s="756"/>
      <c r="R10" s="756"/>
    </row>
    <row r="11" spans="1:20" ht="54" customHeight="1">
      <c r="A11" s="3024" t="s">
        <v>198</v>
      </c>
      <c r="B11" s="2163">
        <v>14</v>
      </c>
      <c r="C11" s="2173">
        <v>0</v>
      </c>
      <c r="D11" s="2164">
        <f>B11+C11</f>
        <v>14</v>
      </c>
      <c r="E11" s="2165">
        <v>0</v>
      </c>
      <c r="F11" s="2167">
        <v>0</v>
      </c>
      <c r="G11" s="2166">
        <f t="shared" ref="G11:G16" si="2">SUM(E11:F11)</f>
        <v>0</v>
      </c>
      <c r="H11" s="2165">
        <v>13</v>
      </c>
      <c r="I11" s="2167">
        <v>0</v>
      </c>
      <c r="J11" s="2166">
        <f t="shared" si="1"/>
        <v>13</v>
      </c>
      <c r="K11" s="2165">
        <v>14</v>
      </c>
      <c r="L11" s="2167">
        <v>0</v>
      </c>
      <c r="M11" s="2180">
        <f>SUM(K11:L11)</f>
        <v>14</v>
      </c>
      <c r="N11" s="3022">
        <f>B11+E298+H11+K11+E11</f>
        <v>41</v>
      </c>
      <c r="O11" s="3022">
        <f>C11+F299+I11+L11+F11</f>
        <v>0</v>
      </c>
      <c r="P11" s="3023">
        <f t="shared" si="0"/>
        <v>41</v>
      </c>
      <c r="Q11" s="756"/>
      <c r="R11" s="756"/>
    </row>
    <row r="12" spans="1:20" ht="30.75" customHeight="1">
      <c r="A12" s="3024" t="s">
        <v>94</v>
      </c>
      <c r="B12" s="2163">
        <v>14</v>
      </c>
      <c r="C12" s="2173">
        <v>0</v>
      </c>
      <c r="D12" s="2164">
        <f>B12+C12</f>
        <v>14</v>
      </c>
      <c r="E12" s="2165">
        <v>12</v>
      </c>
      <c r="F12" s="2167">
        <v>1</v>
      </c>
      <c r="G12" s="2166">
        <f t="shared" si="2"/>
        <v>13</v>
      </c>
      <c r="H12" s="2165">
        <v>14</v>
      </c>
      <c r="I12" s="2167">
        <v>0</v>
      </c>
      <c r="J12" s="2166">
        <f t="shared" si="1"/>
        <v>14</v>
      </c>
      <c r="K12" s="2165">
        <v>13</v>
      </c>
      <c r="L12" s="2167">
        <v>3</v>
      </c>
      <c r="M12" s="2180">
        <f>SUM(K12:L12)</f>
        <v>16</v>
      </c>
      <c r="N12" s="3022">
        <f>B12+E12+H12+K12</f>
        <v>53</v>
      </c>
      <c r="O12" s="3022">
        <f>C12+I12+L12+F12</f>
        <v>4</v>
      </c>
      <c r="P12" s="3023">
        <f t="shared" si="0"/>
        <v>57</v>
      </c>
      <c r="Q12" s="756"/>
      <c r="R12" s="756"/>
    </row>
    <row r="13" spans="1:20" ht="30.75" customHeight="1">
      <c r="A13" s="3024" t="s">
        <v>199</v>
      </c>
      <c r="B13" s="2163">
        <v>8</v>
      </c>
      <c r="C13" s="2173">
        <v>6</v>
      </c>
      <c r="D13" s="2164">
        <f>SUM(B13:C13)</f>
        <v>14</v>
      </c>
      <c r="E13" s="2165">
        <v>11</v>
      </c>
      <c r="F13" s="2167">
        <v>3</v>
      </c>
      <c r="G13" s="2166">
        <f t="shared" si="2"/>
        <v>14</v>
      </c>
      <c r="H13" s="2165">
        <v>12</v>
      </c>
      <c r="I13" s="2167">
        <v>6</v>
      </c>
      <c r="J13" s="2166">
        <f t="shared" si="1"/>
        <v>18</v>
      </c>
      <c r="K13" s="2165">
        <v>0</v>
      </c>
      <c r="L13" s="2167">
        <v>5</v>
      </c>
      <c r="M13" s="2180">
        <f>SUM(K13:L13)</f>
        <v>5</v>
      </c>
      <c r="N13" s="3022">
        <f>B13+E13+H13+K13</f>
        <v>31</v>
      </c>
      <c r="O13" s="3022">
        <f>C13+F13+I13+L13</f>
        <v>20</v>
      </c>
      <c r="P13" s="3023">
        <f t="shared" si="0"/>
        <v>51</v>
      </c>
      <c r="Q13" s="756"/>
      <c r="R13" s="756"/>
    </row>
    <row r="14" spans="1:20" ht="27.75" customHeight="1">
      <c r="A14" s="3024" t="s">
        <v>200</v>
      </c>
      <c r="B14" s="2163">
        <v>20</v>
      </c>
      <c r="C14" s="2173">
        <v>3</v>
      </c>
      <c r="D14" s="2164">
        <f>B14+C14</f>
        <v>23</v>
      </c>
      <c r="E14" s="2165">
        <v>15</v>
      </c>
      <c r="F14" s="2167">
        <v>0</v>
      </c>
      <c r="G14" s="2166">
        <f t="shared" si="2"/>
        <v>15</v>
      </c>
      <c r="H14" s="2165">
        <v>14</v>
      </c>
      <c r="I14" s="2167">
        <v>0</v>
      </c>
      <c r="J14" s="2166">
        <f>SUM(H14:I14)</f>
        <v>14</v>
      </c>
      <c r="K14" s="2165">
        <v>8</v>
      </c>
      <c r="L14" s="3025">
        <v>2</v>
      </c>
      <c r="M14" s="2180">
        <f>SUM(K14:L14)</f>
        <v>10</v>
      </c>
      <c r="N14" s="3022">
        <f>B14+E14+H14+K14</f>
        <v>57</v>
      </c>
      <c r="O14" s="3022">
        <f>C14+F14+I14+L14</f>
        <v>5</v>
      </c>
      <c r="P14" s="3023">
        <f t="shared" si="0"/>
        <v>62</v>
      </c>
      <c r="Q14" s="756"/>
      <c r="R14" s="756"/>
    </row>
    <row r="15" spans="1:20" ht="32.25" customHeight="1">
      <c r="A15" s="3024" t="s">
        <v>201</v>
      </c>
      <c r="B15" s="2163">
        <v>0</v>
      </c>
      <c r="C15" s="2173">
        <v>0</v>
      </c>
      <c r="D15" s="2164">
        <f>B15+C15</f>
        <v>0</v>
      </c>
      <c r="E15" s="2163">
        <v>0</v>
      </c>
      <c r="F15" s="2173">
        <v>0</v>
      </c>
      <c r="G15" s="2426">
        <f>SUM(E15:F15)</f>
        <v>0</v>
      </c>
      <c r="H15" s="2163">
        <v>0</v>
      </c>
      <c r="I15" s="2173">
        <v>0</v>
      </c>
      <c r="J15" s="2426">
        <f t="shared" si="1"/>
        <v>0</v>
      </c>
      <c r="K15" s="2163">
        <v>0</v>
      </c>
      <c r="L15" s="2173">
        <v>0</v>
      </c>
      <c r="M15" s="2180">
        <v>0</v>
      </c>
      <c r="N15" s="3022">
        <f>B15+E15+H15+K15</f>
        <v>0</v>
      </c>
      <c r="O15" s="3022">
        <f>C15+F15+I15+L15</f>
        <v>0</v>
      </c>
      <c r="P15" s="3023">
        <f t="shared" si="0"/>
        <v>0</v>
      </c>
      <c r="Q15" s="756"/>
      <c r="R15" s="756"/>
    </row>
    <row r="16" spans="1:20" ht="96" customHeight="1" thickBot="1">
      <c r="A16" s="2363" t="s">
        <v>202</v>
      </c>
      <c r="B16" s="2163">
        <v>0</v>
      </c>
      <c r="C16" s="2173">
        <v>0</v>
      </c>
      <c r="D16" s="2164">
        <f>B16+C16</f>
        <v>0</v>
      </c>
      <c r="E16" s="2163">
        <v>0</v>
      </c>
      <c r="F16" s="2173">
        <v>0</v>
      </c>
      <c r="G16" s="2426">
        <f t="shared" si="2"/>
        <v>0</v>
      </c>
      <c r="H16" s="2163">
        <v>0</v>
      </c>
      <c r="I16" s="2173">
        <v>0</v>
      </c>
      <c r="J16" s="2426">
        <f t="shared" si="1"/>
        <v>0</v>
      </c>
      <c r="K16" s="2163">
        <v>0</v>
      </c>
      <c r="L16" s="2173">
        <v>0</v>
      </c>
      <c r="M16" s="2180">
        <v>0</v>
      </c>
      <c r="N16" s="3022">
        <f>B16+E16+H16+K16</f>
        <v>0</v>
      </c>
      <c r="O16" s="3022">
        <f>C16+F16+I16+L16</f>
        <v>0</v>
      </c>
      <c r="P16" s="3023">
        <f t="shared" si="0"/>
        <v>0</v>
      </c>
      <c r="Q16" s="756"/>
      <c r="R16" s="756"/>
    </row>
    <row r="17" spans="1:27" ht="31.5" customHeight="1" thickBot="1">
      <c r="A17" s="3026" t="s">
        <v>27</v>
      </c>
      <c r="B17" s="3027">
        <f t="shared" ref="B17:N17" si="3">SUM(B10:B16)</f>
        <v>81</v>
      </c>
      <c r="C17" s="3027">
        <f t="shared" si="3"/>
        <v>11</v>
      </c>
      <c r="D17" s="3027">
        <f t="shared" si="3"/>
        <v>92</v>
      </c>
      <c r="E17" s="3027">
        <f t="shared" si="3"/>
        <v>51</v>
      </c>
      <c r="F17" s="3027">
        <f>SUM(F10:F16)</f>
        <v>4</v>
      </c>
      <c r="G17" s="3027">
        <f>SUM(G10:G16)</f>
        <v>55</v>
      </c>
      <c r="H17" s="3027">
        <f t="shared" si="3"/>
        <v>67</v>
      </c>
      <c r="I17" s="3027">
        <f>SUM(I10:I16)</f>
        <v>6</v>
      </c>
      <c r="J17" s="3027">
        <f>SUM(J10:J16)</f>
        <v>73</v>
      </c>
      <c r="K17" s="3027">
        <f t="shared" si="3"/>
        <v>46</v>
      </c>
      <c r="L17" s="3027">
        <f>SUM(L10:L16)</f>
        <v>12</v>
      </c>
      <c r="M17" s="3027">
        <f>SUM(M10:M16)</f>
        <v>58</v>
      </c>
      <c r="N17" s="3027">
        <f t="shared" si="3"/>
        <v>245</v>
      </c>
      <c r="O17" s="3027">
        <f>SUM(O10:O16)</f>
        <v>33</v>
      </c>
      <c r="P17" s="3028">
        <f>SUM(P10:P16)</f>
        <v>278</v>
      </c>
      <c r="Q17" s="756"/>
      <c r="R17" s="756"/>
    </row>
    <row r="18" spans="1:27" ht="24.95" customHeight="1" thickBot="1">
      <c r="A18" s="3026" t="s">
        <v>15</v>
      </c>
      <c r="B18" s="3029"/>
      <c r="C18" s="3030"/>
      <c r="D18" s="3031"/>
      <c r="E18" s="1192"/>
      <c r="F18" s="1192"/>
      <c r="G18" s="1630"/>
      <c r="H18" s="1192"/>
      <c r="I18" s="1192"/>
      <c r="J18" s="670"/>
      <c r="K18" s="3032"/>
      <c r="L18" s="1192"/>
      <c r="M18" s="1630"/>
      <c r="N18" s="3033"/>
      <c r="O18" s="671"/>
      <c r="P18" s="3034"/>
      <c r="Q18" s="758"/>
      <c r="R18" s="758"/>
    </row>
    <row r="19" spans="1:27" ht="38.25" customHeight="1">
      <c r="A19" s="3035" t="s">
        <v>16</v>
      </c>
      <c r="B19" s="3036"/>
      <c r="C19" s="3037"/>
      <c r="D19" s="3038"/>
      <c r="E19" s="3039"/>
      <c r="F19" s="3037"/>
      <c r="G19" s="3038"/>
      <c r="H19" s="3039"/>
      <c r="I19" s="3037" t="s">
        <v>28</v>
      </c>
      <c r="J19" s="3040"/>
      <c r="K19" s="3036"/>
      <c r="L19" s="3037"/>
      <c r="M19" s="3038"/>
      <c r="N19" s="3041"/>
      <c r="O19" s="3042"/>
      <c r="P19" s="3043"/>
      <c r="Q19" s="637"/>
      <c r="R19" s="637"/>
    </row>
    <row r="20" spans="1:27" ht="34.5" customHeight="1">
      <c r="A20" s="2363" t="s">
        <v>197</v>
      </c>
      <c r="B20" s="2163">
        <v>24</v>
      </c>
      <c r="C20" s="2173">
        <v>2</v>
      </c>
      <c r="D20" s="2164">
        <f t="shared" ref="D20:D26" si="4">SUM(B20:C20)</f>
        <v>26</v>
      </c>
      <c r="E20" s="2165">
        <v>13</v>
      </c>
      <c r="F20" s="2167">
        <v>0</v>
      </c>
      <c r="G20" s="2166">
        <f t="shared" ref="G20:G26" si="5">SUM(E20:F20)</f>
        <v>13</v>
      </c>
      <c r="H20" s="2165">
        <v>14</v>
      </c>
      <c r="I20" s="2167">
        <v>0</v>
      </c>
      <c r="J20" s="2166">
        <f>SUM(H20:I20)</f>
        <v>14</v>
      </c>
      <c r="K20" s="2165">
        <v>11</v>
      </c>
      <c r="L20" s="2167">
        <v>2</v>
      </c>
      <c r="M20" s="2180">
        <f t="shared" ref="M20:M25" si="6">SUM(K20:L20)</f>
        <v>13</v>
      </c>
      <c r="N20" s="3022">
        <f t="shared" ref="N20:O34" si="7">B20+E20+H20+K20</f>
        <v>62</v>
      </c>
      <c r="O20" s="3044">
        <f>C20+F20+I20+L20</f>
        <v>4</v>
      </c>
      <c r="P20" s="3023">
        <f t="shared" ref="P20:P29" si="8">SUM(N20:O20)</f>
        <v>66</v>
      </c>
      <c r="Q20" s="637"/>
      <c r="R20" s="637"/>
    </row>
    <row r="21" spans="1:27" ht="31.5" customHeight="1">
      <c r="A21" s="3024" t="s">
        <v>198</v>
      </c>
      <c r="B21" s="2163">
        <v>14</v>
      </c>
      <c r="C21" s="2173">
        <v>0</v>
      </c>
      <c r="D21" s="2164">
        <f t="shared" si="4"/>
        <v>14</v>
      </c>
      <c r="E21" s="2165">
        <v>0</v>
      </c>
      <c r="F21" s="2167">
        <v>0</v>
      </c>
      <c r="G21" s="2166">
        <f t="shared" si="5"/>
        <v>0</v>
      </c>
      <c r="H21" s="2165">
        <v>13</v>
      </c>
      <c r="I21" s="2167">
        <v>0</v>
      </c>
      <c r="J21" s="2166">
        <f t="shared" ref="J21:J26" si="9">SUM(H21:I21)</f>
        <v>13</v>
      </c>
      <c r="K21" s="2165">
        <v>14</v>
      </c>
      <c r="L21" s="2167">
        <v>0</v>
      </c>
      <c r="M21" s="2180">
        <f t="shared" si="6"/>
        <v>14</v>
      </c>
      <c r="N21" s="3022">
        <f t="shared" si="7"/>
        <v>41</v>
      </c>
      <c r="O21" s="3044">
        <f t="shared" si="7"/>
        <v>0</v>
      </c>
      <c r="P21" s="3023">
        <f t="shared" si="8"/>
        <v>41</v>
      </c>
      <c r="Q21" s="637"/>
      <c r="R21" s="637"/>
    </row>
    <row r="22" spans="1:27" ht="49.5" customHeight="1">
      <c r="A22" s="3024" t="s">
        <v>94</v>
      </c>
      <c r="B22" s="2163">
        <v>14</v>
      </c>
      <c r="C22" s="2173">
        <v>0</v>
      </c>
      <c r="D22" s="2164">
        <f>SUM(B22:C22)</f>
        <v>14</v>
      </c>
      <c r="E22" s="2165">
        <v>12</v>
      </c>
      <c r="F22" s="2167">
        <v>1</v>
      </c>
      <c r="G22" s="2166">
        <f t="shared" si="5"/>
        <v>13</v>
      </c>
      <c r="H22" s="2165">
        <v>14</v>
      </c>
      <c r="I22" s="2167">
        <v>0</v>
      </c>
      <c r="J22" s="2166">
        <f t="shared" si="9"/>
        <v>14</v>
      </c>
      <c r="K22" s="2165">
        <v>13</v>
      </c>
      <c r="L22" s="2167">
        <v>3</v>
      </c>
      <c r="M22" s="2180">
        <f t="shared" si="6"/>
        <v>16</v>
      </c>
      <c r="N22" s="3022">
        <f t="shared" si="7"/>
        <v>53</v>
      </c>
      <c r="O22" s="3044">
        <f t="shared" si="7"/>
        <v>4</v>
      </c>
      <c r="P22" s="3023">
        <f t="shared" si="8"/>
        <v>57</v>
      </c>
      <c r="Q22" s="637"/>
      <c r="R22" s="637"/>
    </row>
    <row r="23" spans="1:27" ht="28.5" customHeight="1">
      <c r="A23" s="3024" t="s">
        <v>199</v>
      </c>
      <c r="B23" s="2163">
        <v>8</v>
      </c>
      <c r="C23" s="2173">
        <v>6</v>
      </c>
      <c r="D23" s="2164">
        <f>SUM(B23:C23)</f>
        <v>14</v>
      </c>
      <c r="E23" s="2165">
        <v>11</v>
      </c>
      <c r="F23" s="2167">
        <v>3</v>
      </c>
      <c r="G23" s="2166">
        <f>SUM(B23:C23)</f>
        <v>14</v>
      </c>
      <c r="H23" s="2165">
        <v>12</v>
      </c>
      <c r="I23" s="2167">
        <v>6</v>
      </c>
      <c r="J23" s="2166">
        <f t="shared" si="9"/>
        <v>18</v>
      </c>
      <c r="K23" s="2165">
        <v>0</v>
      </c>
      <c r="L23" s="2167">
        <v>5</v>
      </c>
      <c r="M23" s="2180">
        <f t="shared" si="6"/>
        <v>5</v>
      </c>
      <c r="N23" s="3022">
        <f t="shared" si="7"/>
        <v>31</v>
      </c>
      <c r="O23" s="3044">
        <f>C23+F23+I23+L23</f>
        <v>20</v>
      </c>
      <c r="P23" s="3023">
        <f t="shared" si="8"/>
        <v>51</v>
      </c>
      <c r="Q23" s="637"/>
      <c r="R23" s="637"/>
    </row>
    <row r="24" spans="1:27" ht="33" customHeight="1">
      <c r="A24" s="3024" t="s">
        <v>200</v>
      </c>
      <c r="B24" s="2163">
        <v>20</v>
      </c>
      <c r="C24" s="2173">
        <v>3</v>
      </c>
      <c r="D24" s="2164">
        <f t="shared" si="4"/>
        <v>23</v>
      </c>
      <c r="E24" s="2165">
        <v>15</v>
      </c>
      <c r="F24" s="2167">
        <v>0</v>
      </c>
      <c r="G24" s="2166">
        <f t="shared" si="5"/>
        <v>15</v>
      </c>
      <c r="H24" s="2165">
        <v>14</v>
      </c>
      <c r="I24" s="2167">
        <v>0</v>
      </c>
      <c r="J24" s="2166">
        <f t="shared" si="9"/>
        <v>14</v>
      </c>
      <c r="K24" s="2165">
        <v>8</v>
      </c>
      <c r="L24" s="3025">
        <v>2</v>
      </c>
      <c r="M24" s="2180">
        <f t="shared" si="6"/>
        <v>10</v>
      </c>
      <c r="N24" s="3022">
        <f t="shared" si="7"/>
        <v>57</v>
      </c>
      <c r="O24" s="3044">
        <f t="shared" si="7"/>
        <v>5</v>
      </c>
      <c r="P24" s="3023">
        <f t="shared" si="8"/>
        <v>62</v>
      </c>
      <c r="Q24" s="637"/>
      <c r="R24" s="637"/>
    </row>
    <row r="25" spans="1:27" ht="88.5" customHeight="1">
      <c r="A25" s="3024" t="s">
        <v>201</v>
      </c>
      <c r="B25" s="2163">
        <v>0</v>
      </c>
      <c r="C25" s="2173">
        <v>0</v>
      </c>
      <c r="D25" s="2164">
        <f t="shared" si="4"/>
        <v>0</v>
      </c>
      <c r="E25" s="2163">
        <v>0</v>
      </c>
      <c r="F25" s="2173">
        <v>0</v>
      </c>
      <c r="G25" s="2426">
        <f t="shared" si="5"/>
        <v>0</v>
      </c>
      <c r="H25" s="2163">
        <v>0</v>
      </c>
      <c r="I25" s="2173">
        <v>0</v>
      </c>
      <c r="J25" s="2426">
        <f t="shared" si="9"/>
        <v>0</v>
      </c>
      <c r="K25" s="2163">
        <v>0</v>
      </c>
      <c r="L25" s="2173">
        <v>0</v>
      </c>
      <c r="M25" s="2180">
        <f t="shared" si="6"/>
        <v>0</v>
      </c>
      <c r="N25" s="3022">
        <f t="shared" si="7"/>
        <v>0</v>
      </c>
      <c r="O25" s="3044">
        <f t="shared" si="7"/>
        <v>0</v>
      </c>
      <c r="P25" s="3023">
        <f t="shared" si="8"/>
        <v>0</v>
      </c>
      <c r="Q25" s="759"/>
      <c r="R25" s="759"/>
    </row>
    <row r="26" spans="1:27" ht="36" customHeight="1" thickBot="1">
      <c r="A26" s="2363" t="s">
        <v>202</v>
      </c>
      <c r="B26" s="2163">
        <v>0</v>
      </c>
      <c r="C26" s="2173">
        <v>0</v>
      </c>
      <c r="D26" s="2164">
        <f t="shared" si="4"/>
        <v>0</v>
      </c>
      <c r="E26" s="2163">
        <v>0</v>
      </c>
      <c r="F26" s="2173">
        <v>0</v>
      </c>
      <c r="G26" s="2426">
        <f t="shared" si="5"/>
        <v>0</v>
      </c>
      <c r="H26" s="2163">
        <v>0</v>
      </c>
      <c r="I26" s="2173">
        <v>0</v>
      </c>
      <c r="J26" s="2426">
        <f t="shared" si="9"/>
        <v>0</v>
      </c>
      <c r="K26" s="2163">
        <v>0</v>
      </c>
      <c r="L26" s="2173">
        <v>0</v>
      </c>
      <c r="M26" s="2180">
        <v>0</v>
      </c>
      <c r="N26" s="3045">
        <f t="shared" si="7"/>
        <v>0</v>
      </c>
      <c r="O26" s="3046">
        <f t="shared" si="7"/>
        <v>0</v>
      </c>
      <c r="P26" s="3047">
        <f t="shared" si="8"/>
        <v>0</v>
      </c>
      <c r="Q26" s="759"/>
      <c r="R26" s="759"/>
    </row>
    <row r="27" spans="1:27" ht="57.75" customHeight="1" thickBot="1">
      <c r="A27" s="3048" t="s">
        <v>17</v>
      </c>
      <c r="B27" s="3027">
        <f t="shared" ref="B27:M27" si="10">SUM(B20:B26)</f>
        <v>80</v>
      </c>
      <c r="C27" s="3027">
        <f t="shared" si="10"/>
        <v>11</v>
      </c>
      <c r="D27" s="3027">
        <f t="shared" si="10"/>
        <v>91</v>
      </c>
      <c r="E27" s="3027">
        <f t="shared" si="10"/>
        <v>51</v>
      </c>
      <c r="F27" s="3027">
        <f t="shared" si="10"/>
        <v>4</v>
      </c>
      <c r="G27" s="3027">
        <f t="shared" si="10"/>
        <v>55</v>
      </c>
      <c r="H27" s="3027">
        <f t="shared" si="10"/>
        <v>67</v>
      </c>
      <c r="I27" s="3027">
        <f t="shared" si="10"/>
        <v>6</v>
      </c>
      <c r="J27" s="3027">
        <f t="shared" si="10"/>
        <v>73</v>
      </c>
      <c r="K27" s="3027">
        <f t="shared" si="10"/>
        <v>46</v>
      </c>
      <c r="L27" s="3027">
        <f t="shared" si="10"/>
        <v>12</v>
      </c>
      <c r="M27" s="3027">
        <f t="shared" si="10"/>
        <v>58</v>
      </c>
      <c r="N27" s="3049">
        <f t="shared" si="7"/>
        <v>244</v>
      </c>
      <c r="O27" s="3050">
        <f t="shared" si="7"/>
        <v>33</v>
      </c>
      <c r="P27" s="3051">
        <f t="shared" si="8"/>
        <v>277</v>
      </c>
      <c r="Q27" s="637"/>
      <c r="R27" s="637"/>
    </row>
    <row r="28" spans="1:27" ht="53.25" customHeight="1">
      <c r="A28" s="3052" t="s">
        <v>18</v>
      </c>
      <c r="B28" s="3053"/>
      <c r="C28" s="3054"/>
      <c r="D28" s="3055"/>
      <c r="E28" s="3056"/>
      <c r="F28" s="3054"/>
      <c r="G28" s="3057"/>
      <c r="H28" s="3058"/>
      <c r="I28" s="3059"/>
      <c r="J28" s="3060"/>
      <c r="K28" s="3061"/>
      <c r="L28" s="3059"/>
      <c r="M28" s="3060"/>
      <c r="N28" s="3062">
        <f>B28+E28+H28+K28</f>
        <v>0</v>
      </c>
      <c r="O28" s="3063">
        <f t="shared" si="7"/>
        <v>0</v>
      </c>
      <c r="P28" s="3064">
        <f t="shared" si="8"/>
        <v>0</v>
      </c>
      <c r="Q28" s="637"/>
      <c r="R28" s="637"/>
    </row>
    <row r="29" spans="1:27" ht="38.25" customHeight="1">
      <c r="A29" s="2363" t="s">
        <v>197</v>
      </c>
      <c r="B29" s="2174">
        <v>1</v>
      </c>
      <c r="C29" s="2173">
        <v>0</v>
      </c>
      <c r="D29" s="2164">
        <f t="shared" ref="D29:D35" si="11">SUM(B29:C29)</f>
        <v>1</v>
      </c>
      <c r="E29" s="2175">
        <v>0</v>
      </c>
      <c r="F29" s="2173">
        <v>0</v>
      </c>
      <c r="G29" s="2164">
        <v>0</v>
      </c>
      <c r="H29" s="2175">
        <v>0</v>
      </c>
      <c r="I29" s="2173">
        <v>0</v>
      </c>
      <c r="J29" s="2426">
        <f>SUM(H29:I29)</f>
        <v>0</v>
      </c>
      <c r="K29" s="2174">
        <v>0</v>
      </c>
      <c r="L29" s="2173">
        <v>0</v>
      </c>
      <c r="M29" s="2164">
        <v>0</v>
      </c>
      <c r="N29" s="3022">
        <f t="shared" ref="N29:N35" si="12">B29+E29+H29+K29</f>
        <v>1</v>
      </c>
      <c r="O29" s="3044">
        <f>C29+F29+I29+L29</f>
        <v>0</v>
      </c>
      <c r="P29" s="3023">
        <f t="shared" si="8"/>
        <v>1</v>
      </c>
      <c r="Q29" s="5998"/>
      <c r="R29" s="5999"/>
      <c r="S29" s="5999"/>
      <c r="T29" s="5999"/>
      <c r="U29" s="5999"/>
    </row>
    <row r="30" spans="1:27" ht="57.75" customHeight="1">
      <c r="A30" s="3024" t="s">
        <v>198</v>
      </c>
      <c r="B30" s="2174">
        <v>0</v>
      </c>
      <c r="C30" s="2173">
        <v>0</v>
      </c>
      <c r="D30" s="2164">
        <f t="shared" si="11"/>
        <v>0</v>
      </c>
      <c r="E30" s="2175">
        <v>0</v>
      </c>
      <c r="F30" s="2173">
        <v>0</v>
      </c>
      <c r="G30" s="2164">
        <f t="shared" ref="G30:G35" si="13">SUM(E30:F30)</f>
        <v>0</v>
      </c>
      <c r="H30" s="2175">
        <v>0</v>
      </c>
      <c r="I30" s="2173">
        <v>0</v>
      </c>
      <c r="J30" s="2426">
        <f t="shared" ref="J30:J35" si="14">SUM(H30:I30)</f>
        <v>0</v>
      </c>
      <c r="K30" s="2174">
        <v>0</v>
      </c>
      <c r="L30" s="2173">
        <v>0</v>
      </c>
      <c r="M30" s="2164">
        <f>SUM(K30:L30)</f>
        <v>0</v>
      </c>
      <c r="N30" s="3022">
        <f t="shared" si="12"/>
        <v>0</v>
      </c>
      <c r="O30" s="3044">
        <f t="shared" si="7"/>
        <v>0</v>
      </c>
      <c r="P30" s="3023">
        <f t="shared" ref="P30:P35" si="15">SUM(N30:O30)</f>
        <v>0</v>
      </c>
      <c r="Q30" s="759"/>
      <c r="R30" s="759"/>
    </row>
    <row r="31" spans="1:27" ht="42" customHeight="1">
      <c r="A31" s="3024" t="s">
        <v>94</v>
      </c>
      <c r="B31" s="2174">
        <v>0</v>
      </c>
      <c r="C31" s="2173">
        <v>0</v>
      </c>
      <c r="D31" s="2164">
        <f t="shared" si="11"/>
        <v>0</v>
      </c>
      <c r="E31" s="2175">
        <v>0</v>
      </c>
      <c r="F31" s="2173">
        <v>0</v>
      </c>
      <c r="G31" s="2164">
        <f t="shared" si="13"/>
        <v>0</v>
      </c>
      <c r="H31" s="2175">
        <v>0</v>
      </c>
      <c r="I31" s="2173">
        <v>0</v>
      </c>
      <c r="J31" s="2426">
        <f t="shared" si="14"/>
        <v>0</v>
      </c>
      <c r="K31" s="2174">
        <v>0</v>
      </c>
      <c r="L31" s="2173">
        <v>0</v>
      </c>
      <c r="M31" s="2164">
        <f>SUM(K31:L31)</f>
        <v>0</v>
      </c>
      <c r="N31" s="3022">
        <f t="shared" si="12"/>
        <v>0</v>
      </c>
      <c r="O31" s="3044">
        <f t="shared" si="7"/>
        <v>0</v>
      </c>
      <c r="P31" s="3023">
        <f t="shared" si="15"/>
        <v>0</v>
      </c>
      <c r="Q31" s="759"/>
      <c r="R31" s="759"/>
    </row>
    <row r="32" spans="1:27" ht="42" customHeight="1">
      <c r="A32" s="3024" t="s">
        <v>199</v>
      </c>
      <c r="B32" s="2174">
        <v>0</v>
      </c>
      <c r="C32" s="2173">
        <v>0</v>
      </c>
      <c r="D32" s="2164">
        <f>SUM(B32:C32)</f>
        <v>0</v>
      </c>
      <c r="E32" s="2175">
        <v>0</v>
      </c>
      <c r="F32" s="2173">
        <v>0</v>
      </c>
      <c r="G32" s="2164">
        <f t="shared" si="13"/>
        <v>0</v>
      </c>
      <c r="H32" s="2175">
        <v>0</v>
      </c>
      <c r="I32" s="2173">
        <v>0</v>
      </c>
      <c r="J32" s="2426">
        <f>SUM(H32:I32)</f>
        <v>0</v>
      </c>
      <c r="K32" s="2174">
        <v>0</v>
      </c>
      <c r="L32" s="2173">
        <v>0</v>
      </c>
      <c r="M32" s="2426">
        <v>0</v>
      </c>
      <c r="N32" s="3022">
        <f>B32+E32+H32+K32</f>
        <v>0</v>
      </c>
      <c r="O32" s="3044">
        <f>C32+F32+I32+L32</f>
        <v>0</v>
      </c>
      <c r="P32" s="3023">
        <f t="shared" si="15"/>
        <v>0</v>
      </c>
      <c r="Q32" s="5998"/>
      <c r="R32" s="5999"/>
      <c r="S32" s="5999"/>
      <c r="T32" s="5999"/>
      <c r="U32" s="5999"/>
      <c r="V32" s="5999"/>
      <c r="W32" s="5999"/>
      <c r="X32" s="5999"/>
      <c r="Y32" s="5999"/>
      <c r="Z32" s="5999"/>
      <c r="AA32" s="5999"/>
    </row>
    <row r="33" spans="1:20" ht="32.25" customHeight="1">
      <c r="A33" s="3065" t="s">
        <v>200</v>
      </c>
      <c r="B33" s="3066">
        <v>0</v>
      </c>
      <c r="C33" s="2167">
        <v>0</v>
      </c>
      <c r="D33" s="2180">
        <v>0</v>
      </c>
      <c r="E33" s="3067">
        <v>0</v>
      </c>
      <c r="F33" s="2167">
        <v>0</v>
      </c>
      <c r="G33" s="2180">
        <v>0</v>
      </c>
      <c r="H33" s="3067">
        <v>0</v>
      </c>
      <c r="I33" s="2167">
        <v>0</v>
      </c>
      <c r="J33" s="2166">
        <v>0</v>
      </c>
      <c r="K33" s="3066">
        <v>0</v>
      </c>
      <c r="L33" s="2167">
        <v>0</v>
      </c>
      <c r="M33" s="2166">
        <v>0</v>
      </c>
      <c r="N33" s="3022">
        <f t="shared" si="12"/>
        <v>0</v>
      </c>
      <c r="O33" s="3044">
        <f>C33+F33+I33+L33</f>
        <v>0</v>
      </c>
      <c r="P33" s="3023">
        <f>SUM(N33:O33)</f>
        <v>0</v>
      </c>
      <c r="Q33" s="5995"/>
      <c r="R33" s="5996"/>
      <c r="S33" s="5996"/>
      <c r="T33" s="5996"/>
    </row>
    <row r="34" spans="1:20" ht="40.5" customHeight="1">
      <c r="A34" s="3024" t="s">
        <v>201</v>
      </c>
      <c r="B34" s="2174">
        <v>0</v>
      </c>
      <c r="C34" s="2173">
        <v>0</v>
      </c>
      <c r="D34" s="2164">
        <f t="shared" si="11"/>
        <v>0</v>
      </c>
      <c r="E34" s="2175">
        <v>0</v>
      </c>
      <c r="F34" s="2173">
        <v>0</v>
      </c>
      <c r="G34" s="2164">
        <f t="shared" si="13"/>
        <v>0</v>
      </c>
      <c r="H34" s="2175">
        <v>0</v>
      </c>
      <c r="I34" s="2173">
        <v>0</v>
      </c>
      <c r="J34" s="2426">
        <f t="shared" si="14"/>
        <v>0</v>
      </c>
      <c r="K34" s="2174">
        <v>0</v>
      </c>
      <c r="L34" s="2173">
        <v>0</v>
      </c>
      <c r="M34" s="2164">
        <f>SUM(K34:L34)</f>
        <v>0</v>
      </c>
      <c r="N34" s="3022">
        <f t="shared" si="12"/>
        <v>0</v>
      </c>
      <c r="O34" s="3044">
        <f t="shared" si="7"/>
        <v>0</v>
      </c>
      <c r="P34" s="3023">
        <f t="shared" si="15"/>
        <v>0</v>
      </c>
      <c r="Q34" s="761"/>
      <c r="R34" s="761"/>
    </row>
    <row r="35" spans="1:20" ht="103.5" customHeight="1" thickBot="1">
      <c r="A35" s="2363" t="s">
        <v>202</v>
      </c>
      <c r="B35" s="2174">
        <v>0</v>
      </c>
      <c r="C35" s="2173">
        <v>0</v>
      </c>
      <c r="D35" s="2164">
        <f t="shared" si="11"/>
        <v>0</v>
      </c>
      <c r="E35" s="2175">
        <v>0</v>
      </c>
      <c r="F35" s="2173">
        <v>0</v>
      </c>
      <c r="G35" s="3068">
        <f t="shared" si="13"/>
        <v>0</v>
      </c>
      <c r="H35" s="2175">
        <v>0</v>
      </c>
      <c r="I35" s="2173">
        <v>0</v>
      </c>
      <c r="J35" s="2426">
        <f t="shared" si="14"/>
        <v>0</v>
      </c>
      <c r="K35" s="2174">
        <v>0</v>
      </c>
      <c r="L35" s="2173">
        <v>0</v>
      </c>
      <c r="M35" s="2164">
        <v>0</v>
      </c>
      <c r="N35" s="3022">
        <f t="shared" si="12"/>
        <v>0</v>
      </c>
      <c r="O35" s="3044">
        <f>C35+F35+I35+L35</f>
        <v>0</v>
      </c>
      <c r="P35" s="3023">
        <f t="shared" si="15"/>
        <v>0</v>
      </c>
      <c r="Q35" s="759"/>
      <c r="R35" s="759"/>
    </row>
    <row r="36" spans="1:20" ht="45.75" customHeight="1" thickBot="1">
      <c r="A36" s="3010" t="s">
        <v>19</v>
      </c>
      <c r="B36" s="3069">
        <f t="shared" ref="B36:K36" si="16">SUM(B29:B35)</f>
        <v>1</v>
      </c>
      <c r="C36" s="3069">
        <f t="shared" si="16"/>
        <v>0</v>
      </c>
      <c r="D36" s="3070">
        <f t="shared" si="16"/>
        <v>1</v>
      </c>
      <c r="E36" s="3071">
        <f t="shared" si="16"/>
        <v>0</v>
      </c>
      <c r="F36" s="3069">
        <f>SUM(F29:F35)</f>
        <v>0</v>
      </c>
      <c r="G36" s="3070">
        <f>SUM(G29:G35)</f>
        <v>0</v>
      </c>
      <c r="H36" s="3071">
        <f t="shared" si="16"/>
        <v>0</v>
      </c>
      <c r="I36" s="3069">
        <f>SUM(I29:I35)</f>
        <v>0</v>
      </c>
      <c r="J36" s="3069">
        <f>SUM(J29:J35)</f>
        <v>0</v>
      </c>
      <c r="K36" s="3069">
        <f t="shared" si="16"/>
        <v>0</v>
      </c>
      <c r="L36" s="3069">
        <f>SUM(L29:L35)</f>
        <v>0</v>
      </c>
      <c r="M36" s="3070">
        <f>SUM(M29:M35)</f>
        <v>0</v>
      </c>
      <c r="N36" s="3069">
        <f>SUM(N28:N35)</f>
        <v>1</v>
      </c>
      <c r="O36" s="3069">
        <f>SUM(O29:O35)</f>
        <v>0</v>
      </c>
      <c r="P36" s="3070">
        <f>SUM(P29:P35)</f>
        <v>1</v>
      </c>
      <c r="Q36" s="109"/>
      <c r="R36" s="109"/>
    </row>
    <row r="37" spans="1:20" ht="37.5" customHeight="1" thickBot="1">
      <c r="A37" s="3072" t="s">
        <v>29</v>
      </c>
      <c r="B37" s="3074">
        <f>B27</f>
        <v>80</v>
      </c>
      <c r="C37" s="3074">
        <f>C27</f>
        <v>11</v>
      </c>
      <c r="D37" s="3075">
        <f t="shared" ref="D37:N37" si="17">D27</f>
        <v>91</v>
      </c>
      <c r="E37" s="3076">
        <f>E27</f>
        <v>51</v>
      </c>
      <c r="F37" s="3074">
        <f>F27</f>
        <v>4</v>
      </c>
      <c r="G37" s="3074">
        <f>G27</f>
        <v>55</v>
      </c>
      <c r="H37" s="3074">
        <f t="shared" si="17"/>
        <v>67</v>
      </c>
      <c r="I37" s="3074">
        <f>I27</f>
        <v>6</v>
      </c>
      <c r="J37" s="3074">
        <f>J27</f>
        <v>73</v>
      </c>
      <c r="K37" s="3074">
        <f t="shared" si="17"/>
        <v>46</v>
      </c>
      <c r="L37" s="3074">
        <f t="shared" si="17"/>
        <v>12</v>
      </c>
      <c r="M37" s="3074">
        <f t="shared" si="17"/>
        <v>58</v>
      </c>
      <c r="N37" s="3074">
        <f t="shared" si="17"/>
        <v>244</v>
      </c>
      <c r="O37" s="3074">
        <f>O27</f>
        <v>33</v>
      </c>
      <c r="P37" s="3075">
        <f>P27</f>
        <v>277</v>
      </c>
      <c r="Q37" s="109"/>
      <c r="R37" s="109"/>
    </row>
    <row r="38" spans="1:20" ht="39.75" customHeight="1" thickBot="1">
      <c r="A38" s="3072" t="s">
        <v>30</v>
      </c>
      <c r="B38" s="3074">
        <f t="shared" ref="B38:K38" si="18">B36</f>
        <v>1</v>
      </c>
      <c r="C38" s="3074">
        <f t="shared" si="18"/>
        <v>0</v>
      </c>
      <c r="D38" s="3075">
        <f t="shared" si="18"/>
        <v>1</v>
      </c>
      <c r="E38" s="3076">
        <f t="shared" si="18"/>
        <v>0</v>
      </c>
      <c r="F38" s="3074">
        <f>F36</f>
        <v>0</v>
      </c>
      <c r="G38" s="3074">
        <f>G36</f>
        <v>0</v>
      </c>
      <c r="H38" s="3074">
        <f t="shared" si="18"/>
        <v>0</v>
      </c>
      <c r="I38" s="3074">
        <f>I36</f>
        <v>0</v>
      </c>
      <c r="J38" s="3074">
        <f>J36</f>
        <v>0</v>
      </c>
      <c r="K38" s="3074">
        <f t="shared" si="18"/>
        <v>0</v>
      </c>
      <c r="L38" s="3074">
        <f>L36</f>
        <v>0</v>
      </c>
      <c r="M38" s="3074">
        <f>M36</f>
        <v>0</v>
      </c>
      <c r="N38" s="3074">
        <v>1</v>
      </c>
      <c r="O38" s="3074">
        <f>O36</f>
        <v>0</v>
      </c>
      <c r="P38" s="3075">
        <f>P36</f>
        <v>1</v>
      </c>
      <c r="Q38" s="110"/>
    </row>
    <row r="39" spans="1:20" ht="52.5" customHeight="1" thickBot="1">
      <c r="A39" s="3073" t="s">
        <v>31</v>
      </c>
      <c r="B39" s="3077">
        <f t="shared" ref="B39:N39" si="19">SUM(B37:B38)</f>
        <v>81</v>
      </c>
      <c r="C39" s="3077">
        <f t="shared" si="19"/>
        <v>11</v>
      </c>
      <c r="D39" s="3078">
        <f t="shared" si="19"/>
        <v>92</v>
      </c>
      <c r="E39" s="3079">
        <f t="shared" si="19"/>
        <v>51</v>
      </c>
      <c r="F39" s="3077">
        <f t="shared" si="19"/>
        <v>4</v>
      </c>
      <c r="G39" s="3077">
        <f t="shared" si="19"/>
        <v>55</v>
      </c>
      <c r="H39" s="3077">
        <f t="shared" si="19"/>
        <v>67</v>
      </c>
      <c r="I39" s="3077">
        <f>SUM(I37:I38)</f>
        <v>6</v>
      </c>
      <c r="J39" s="3077">
        <f t="shared" si="19"/>
        <v>73</v>
      </c>
      <c r="K39" s="3077">
        <f t="shared" si="19"/>
        <v>46</v>
      </c>
      <c r="L39" s="3077">
        <f t="shared" si="19"/>
        <v>12</v>
      </c>
      <c r="M39" s="3077">
        <f t="shared" si="19"/>
        <v>58</v>
      </c>
      <c r="N39" s="3077">
        <f t="shared" si="19"/>
        <v>245</v>
      </c>
      <c r="O39" s="3077">
        <f>SUM(O37:O38)</f>
        <v>33</v>
      </c>
      <c r="P39" s="3078">
        <f>SUM(P37:P38)</f>
        <v>278</v>
      </c>
      <c r="Q39" s="109"/>
      <c r="R39" s="109"/>
    </row>
    <row r="40" spans="1:20">
      <c r="A40" s="5997"/>
      <c r="B40" s="5997"/>
      <c r="C40" s="5997"/>
      <c r="D40" s="5997"/>
      <c r="E40" s="5997"/>
      <c r="F40" s="5997"/>
      <c r="G40" s="5997"/>
      <c r="H40" s="5997"/>
      <c r="I40" s="5997"/>
      <c r="J40" s="5997"/>
      <c r="K40" s="5997"/>
      <c r="L40" s="5997"/>
      <c r="M40" s="5997"/>
      <c r="N40" s="5997"/>
      <c r="O40" s="5997"/>
      <c r="P40" s="5997"/>
    </row>
    <row r="41" spans="1:20" ht="45" customHeight="1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  <row r="42" spans="1:20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</row>
  </sheetData>
  <mergeCells count="13">
    <mergeCell ref="Q33:T33"/>
    <mergeCell ref="A40:P40"/>
    <mergeCell ref="A1:P1"/>
    <mergeCell ref="A2:P2"/>
    <mergeCell ref="A3:P3"/>
    <mergeCell ref="Q29:U29"/>
    <mergeCell ref="Q32:AA32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6"/>
  <sheetViews>
    <sheetView zoomScale="40" zoomScaleNormal="40" workbookViewId="0">
      <selection activeCell="V36" sqref="V36"/>
    </sheetView>
  </sheetViews>
  <sheetFormatPr defaultRowHeight="25.5"/>
  <cols>
    <col min="1" max="1" width="3" style="297" customWidth="1"/>
    <col min="2" max="2" width="92.140625" style="297" customWidth="1"/>
    <col min="3" max="3" width="17.140625" style="297" customWidth="1"/>
    <col min="4" max="4" width="18" style="297" customWidth="1"/>
    <col min="5" max="5" width="15.7109375" style="297" customWidth="1"/>
    <col min="6" max="6" width="16" style="297" customWidth="1"/>
    <col min="7" max="20" width="15.7109375" style="297" customWidth="1"/>
    <col min="21" max="21" width="14.28515625" style="297" customWidth="1"/>
    <col min="22" max="22" width="10.5703125" style="297" bestFit="1" customWidth="1"/>
    <col min="23" max="23" width="9.28515625" style="297" bestFit="1" customWidth="1"/>
    <col min="24" max="256" width="9.140625" style="297"/>
    <col min="257" max="257" width="3" style="297" customWidth="1"/>
    <col min="258" max="258" width="92.140625" style="297" customWidth="1"/>
    <col min="259" max="259" width="17.140625" style="297" customWidth="1"/>
    <col min="260" max="260" width="18" style="297" customWidth="1"/>
    <col min="261" max="261" width="15.7109375" style="297" customWidth="1"/>
    <col min="262" max="262" width="16" style="297" customWidth="1"/>
    <col min="263" max="276" width="15.7109375" style="297" customWidth="1"/>
    <col min="277" max="277" width="14.28515625" style="297" customWidth="1"/>
    <col min="278" max="278" width="10.5703125" style="297" bestFit="1" customWidth="1"/>
    <col min="279" max="279" width="9.28515625" style="297" bestFit="1" customWidth="1"/>
    <col min="280" max="512" width="9.140625" style="297"/>
    <col min="513" max="513" width="3" style="297" customWidth="1"/>
    <col min="514" max="514" width="92.140625" style="297" customWidth="1"/>
    <col min="515" max="515" width="17.140625" style="297" customWidth="1"/>
    <col min="516" max="516" width="18" style="297" customWidth="1"/>
    <col min="517" max="517" width="15.7109375" style="297" customWidth="1"/>
    <col min="518" max="518" width="16" style="297" customWidth="1"/>
    <col min="519" max="532" width="15.7109375" style="297" customWidth="1"/>
    <col min="533" max="533" width="14.28515625" style="297" customWidth="1"/>
    <col min="534" max="534" width="10.5703125" style="297" bestFit="1" customWidth="1"/>
    <col min="535" max="535" width="9.28515625" style="297" bestFit="1" customWidth="1"/>
    <col min="536" max="768" width="9.140625" style="297"/>
    <col min="769" max="769" width="3" style="297" customWidth="1"/>
    <col min="770" max="770" width="92.140625" style="297" customWidth="1"/>
    <col min="771" max="771" width="17.140625" style="297" customWidth="1"/>
    <col min="772" max="772" width="18" style="297" customWidth="1"/>
    <col min="773" max="773" width="15.7109375" style="297" customWidth="1"/>
    <col min="774" max="774" width="16" style="297" customWidth="1"/>
    <col min="775" max="788" width="15.7109375" style="297" customWidth="1"/>
    <col min="789" max="789" width="14.28515625" style="297" customWidth="1"/>
    <col min="790" max="790" width="10.5703125" style="297" bestFit="1" customWidth="1"/>
    <col min="791" max="791" width="9.28515625" style="297" bestFit="1" customWidth="1"/>
    <col min="792" max="1024" width="9.140625" style="297"/>
    <col min="1025" max="1025" width="3" style="297" customWidth="1"/>
    <col min="1026" max="1026" width="92.140625" style="297" customWidth="1"/>
    <col min="1027" max="1027" width="17.140625" style="297" customWidth="1"/>
    <col min="1028" max="1028" width="18" style="297" customWidth="1"/>
    <col min="1029" max="1029" width="15.7109375" style="297" customWidth="1"/>
    <col min="1030" max="1030" width="16" style="297" customWidth="1"/>
    <col min="1031" max="1044" width="15.7109375" style="297" customWidth="1"/>
    <col min="1045" max="1045" width="14.28515625" style="297" customWidth="1"/>
    <col min="1046" max="1046" width="10.5703125" style="297" bestFit="1" customWidth="1"/>
    <col min="1047" max="1047" width="9.28515625" style="297" bestFit="1" customWidth="1"/>
    <col min="1048" max="1280" width="9.140625" style="297"/>
    <col min="1281" max="1281" width="3" style="297" customWidth="1"/>
    <col min="1282" max="1282" width="92.140625" style="297" customWidth="1"/>
    <col min="1283" max="1283" width="17.140625" style="297" customWidth="1"/>
    <col min="1284" max="1284" width="18" style="297" customWidth="1"/>
    <col min="1285" max="1285" width="15.7109375" style="297" customWidth="1"/>
    <col min="1286" max="1286" width="16" style="297" customWidth="1"/>
    <col min="1287" max="1300" width="15.7109375" style="297" customWidth="1"/>
    <col min="1301" max="1301" width="14.28515625" style="297" customWidth="1"/>
    <col min="1302" max="1302" width="10.5703125" style="297" bestFit="1" customWidth="1"/>
    <col min="1303" max="1303" width="9.28515625" style="297" bestFit="1" customWidth="1"/>
    <col min="1304" max="1536" width="9.140625" style="297"/>
    <col min="1537" max="1537" width="3" style="297" customWidth="1"/>
    <col min="1538" max="1538" width="92.140625" style="297" customWidth="1"/>
    <col min="1539" max="1539" width="17.140625" style="297" customWidth="1"/>
    <col min="1540" max="1540" width="18" style="297" customWidth="1"/>
    <col min="1541" max="1541" width="15.7109375" style="297" customWidth="1"/>
    <col min="1542" max="1542" width="16" style="297" customWidth="1"/>
    <col min="1543" max="1556" width="15.7109375" style="297" customWidth="1"/>
    <col min="1557" max="1557" width="14.28515625" style="297" customWidth="1"/>
    <col min="1558" max="1558" width="10.5703125" style="297" bestFit="1" customWidth="1"/>
    <col min="1559" max="1559" width="9.28515625" style="297" bestFit="1" customWidth="1"/>
    <col min="1560" max="1792" width="9.140625" style="297"/>
    <col min="1793" max="1793" width="3" style="297" customWidth="1"/>
    <col min="1794" max="1794" width="92.140625" style="297" customWidth="1"/>
    <col min="1795" max="1795" width="17.140625" style="297" customWidth="1"/>
    <col min="1796" max="1796" width="18" style="297" customWidth="1"/>
    <col min="1797" max="1797" width="15.7109375" style="297" customWidth="1"/>
    <col min="1798" max="1798" width="16" style="297" customWidth="1"/>
    <col min="1799" max="1812" width="15.7109375" style="297" customWidth="1"/>
    <col min="1813" max="1813" width="14.28515625" style="297" customWidth="1"/>
    <col min="1814" max="1814" width="10.5703125" style="297" bestFit="1" customWidth="1"/>
    <col min="1815" max="1815" width="9.28515625" style="297" bestFit="1" customWidth="1"/>
    <col min="1816" max="2048" width="9.140625" style="297"/>
    <col min="2049" max="2049" width="3" style="297" customWidth="1"/>
    <col min="2050" max="2050" width="92.140625" style="297" customWidth="1"/>
    <col min="2051" max="2051" width="17.140625" style="297" customWidth="1"/>
    <col min="2052" max="2052" width="18" style="297" customWidth="1"/>
    <col min="2053" max="2053" width="15.7109375" style="297" customWidth="1"/>
    <col min="2054" max="2054" width="16" style="297" customWidth="1"/>
    <col min="2055" max="2068" width="15.7109375" style="297" customWidth="1"/>
    <col min="2069" max="2069" width="14.28515625" style="297" customWidth="1"/>
    <col min="2070" max="2070" width="10.5703125" style="297" bestFit="1" customWidth="1"/>
    <col min="2071" max="2071" width="9.28515625" style="297" bestFit="1" customWidth="1"/>
    <col min="2072" max="2304" width="9.140625" style="297"/>
    <col min="2305" max="2305" width="3" style="297" customWidth="1"/>
    <col min="2306" max="2306" width="92.140625" style="297" customWidth="1"/>
    <col min="2307" max="2307" width="17.140625" style="297" customWidth="1"/>
    <col min="2308" max="2308" width="18" style="297" customWidth="1"/>
    <col min="2309" max="2309" width="15.7109375" style="297" customWidth="1"/>
    <col min="2310" max="2310" width="16" style="297" customWidth="1"/>
    <col min="2311" max="2324" width="15.7109375" style="297" customWidth="1"/>
    <col min="2325" max="2325" width="14.28515625" style="297" customWidth="1"/>
    <col min="2326" max="2326" width="10.5703125" style="297" bestFit="1" customWidth="1"/>
    <col min="2327" max="2327" width="9.28515625" style="297" bestFit="1" customWidth="1"/>
    <col min="2328" max="2560" width="9.140625" style="297"/>
    <col min="2561" max="2561" width="3" style="297" customWidth="1"/>
    <col min="2562" max="2562" width="92.140625" style="297" customWidth="1"/>
    <col min="2563" max="2563" width="17.140625" style="297" customWidth="1"/>
    <col min="2564" max="2564" width="18" style="297" customWidth="1"/>
    <col min="2565" max="2565" width="15.7109375" style="297" customWidth="1"/>
    <col min="2566" max="2566" width="16" style="297" customWidth="1"/>
    <col min="2567" max="2580" width="15.7109375" style="297" customWidth="1"/>
    <col min="2581" max="2581" width="14.28515625" style="297" customWidth="1"/>
    <col min="2582" max="2582" width="10.5703125" style="297" bestFit="1" customWidth="1"/>
    <col min="2583" max="2583" width="9.28515625" style="297" bestFit="1" customWidth="1"/>
    <col min="2584" max="2816" width="9.140625" style="297"/>
    <col min="2817" max="2817" width="3" style="297" customWidth="1"/>
    <col min="2818" max="2818" width="92.140625" style="297" customWidth="1"/>
    <col min="2819" max="2819" width="17.140625" style="297" customWidth="1"/>
    <col min="2820" max="2820" width="18" style="297" customWidth="1"/>
    <col min="2821" max="2821" width="15.7109375" style="297" customWidth="1"/>
    <col min="2822" max="2822" width="16" style="297" customWidth="1"/>
    <col min="2823" max="2836" width="15.7109375" style="297" customWidth="1"/>
    <col min="2837" max="2837" width="14.28515625" style="297" customWidth="1"/>
    <col min="2838" max="2838" width="10.5703125" style="297" bestFit="1" customWidth="1"/>
    <col min="2839" max="2839" width="9.28515625" style="297" bestFit="1" customWidth="1"/>
    <col min="2840" max="3072" width="9.140625" style="297"/>
    <col min="3073" max="3073" width="3" style="297" customWidth="1"/>
    <col min="3074" max="3074" width="92.140625" style="297" customWidth="1"/>
    <col min="3075" max="3075" width="17.140625" style="297" customWidth="1"/>
    <col min="3076" max="3076" width="18" style="297" customWidth="1"/>
    <col min="3077" max="3077" width="15.7109375" style="297" customWidth="1"/>
    <col min="3078" max="3078" width="16" style="297" customWidth="1"/>
    <col min="3079" max="3092" width="15.7109375" style="297" customWidth="1"/>
    <col min="3093" max="3093" width="14.28515625" style="297" customWidth="1"/>
    <col min="3094" max="3094" width="10.5703125" style="297" bestFit="1" customWidth="1"/>
    <col min="3095" max="3095" width="9.28515625" style="297" bestFit="1" customWidth="1"/>
    <col min="3096" max="3328" width="9.140625" style="297"/>
    <col min="3329" max="3329" width="3" style="297" customWidth="1"/>
    <col min="3330" max="3330" width="92.140625" style="297" customWidth="1"/>
    <col min="3331" max="3331" width="17.140625" style="297" customWidth="1"/>
    <col min="3332" max="3332" width="18" style="297" customWidth="1"/>
    <col min="3333" max="3333" width="15.7109375" style="297" customWidth="1"/>
    <col min="3334" max="3334" width="16" style="297" customWidth="1"/>
    <col min="3335" max="3348" width="15.7109375" style="297" customWidth="1"/>
    <col min="3349" max="3349" width="14.28515625" style="297" customWidth="1"/>
    <col min="3350" max="3350" width="10.5703125" style="297" bestFit="1" customWidth="1"/>
    <col min="3351" max="3351" width="9.28515625" style="297" bestFit="1" customWidth="1"/>
    <col min="3352" max="3584" width="9.140625" style="297"/>
    <col min="3585" max="3585" width="3" style="297" customWidth="1"/>
    <col min="3586" max="3586" width="92.140625" style="297" customWidth="1"/>
    <col min="3587" max="3587" width="17.140625" style="297" customWidth="1"/>
    <col min="3588" max="3588" width="18" style="297" customWidth="1"/>
    <col min="3589" max="3589" width="15.7109375" style="297" customWidth="1"/>
    <col min="3590" max="3590" width="16" style="297" customWidth="1"/>
    <col min="3591" max="3604" width="15.7109375" style="297" customWidth="1"/>
    <col min="3605" max="3605" width="14.28515625" style="297" customWidth="1"/>
    <col min="3606" max="3606" width="10.5703125" style="297" bestFit="1" customWidth="1"/>
    <col min="3607" max="3607" width="9.28515625" style="297" bestFit="1" customWidth="1"/>
    <col min="3608" max="3840" width="9.140625" style="297"/>
    <col min="3841" max="3841" width="3" style="297" customWidth="1"/>
    <col min="3842" max="3842" width="92.140625" style="297" customWidth="1"/>
    <col min="3843" max="3843" width="17.140625" style="297" customWidth="1"/>
    <col min="3844" max="3844" width="18" style="297" customWidth="1"/>
    <col min="3845" max="3845" width="15.7109375" style="297" customWidth="1"/>
    <col min="3846" max="3846" width="16" style="297" customWidth="1"/>
    <col min="3847" max="3860" width="15.7109375" style="297" customWidth="1"/>
    <col min="3861" max="3861" width="14.28515625" style="297" customWidth="1"/>
    <col min="3862" max="3862" width="10.5703125" style="297" bestFit="1" customWidth="1"/>
    <col min="3863" max="3863" width="9.28515625" style="297" bestFit="1" customWidth="1"/>
    <col min="3864" max="4096" width="9.140625" style="297"/>
    <col min="4097" max="4097" width="3" style="297" customWidth="1"/>
    <col min="4098" max="4098" width="92.140625" style="297" customWidth="1"/>
    <col min="4099" max="4099" width="17.140625" style="297" customWidth="1"/>
    <col min="4100" max="4100" width="18" style="297" customWidth="1"/>
    <col min="4101" max="4101" width="15.7109375" style="297" customWidth="1"/>
    <col min="4102" max="4102" width="16" style="297" customWidth="1"/>
    <col min="4103" max="4116" width="15.7109375" style="297" customWidth="1"/>
    <col min="4117" max="4117" width="14.28515625" style="297" customWidth="1"/>
    <col min="4118" max="4118" width="10.5703125" style="297" bestFit="1" customWidth="1"/>
    <col min="4119" max="4119" width="9.28515625" style="297" bestFit="1" customWidth="1"/>
    <col min="4120" max="4352" width="9.140625" style="297"/>
    <col min="4353" max="4353" width="3" style="297" customWidth="1"/>
    <col min="4354" max="4354" width="92.140625" style="297" customWidth="1"/>
    <col min="4355" max="4355" width="17.140625" style="297" customWidth="1"/>
    <col min="4356" max="4356" width="18" style="297" customWidth="1"/>
    <col min="4357" max="4357" width="15.7109375" style="297" customWidth="1"/>
    <col min="4358" max="4358" width="16" style="297" customWidth="1"/>
    <col min="4359" max="4372" width="15.7109375" style="297" customWidth="1"/>
    <col min="4373" max="4373" width="14.28515625" style="297" customWidth="1"/>
    <col min="4374" max="4374" width="10.5703125" style="297" bestFit="1" customWidth="1"/>
    <col min="4375" max="4375" width="9.28515625" style="297" bestFit="1" customWidth="1"/>
    <col min="4376" max="4608" width="9.140625" style="297"/>
    <col min="4609" max="4609" width="3" style="297" customWidth="1"/>
    <col min="4610" max="4610" width="92.140625" style="297" customWidth="1"/>
    <col min="4611" max="4611" width="17.140625" style="297" customWidth="1"/>
    <col min="4612" max="4612" width="18" style="297" customWidth="1"/>
    <col min="4613" max="4613" width="15.7109375" style="297" customWidth="1"/>
    <col min="4614" max="4614" width="16" style="297" customWidth="1"/>
    <col min="4615" max="4628" width="15.7109375" style="297" customWidth="1"/>
    <col min="4629" max="4629" width="14.28515625" style="297" customWidth="1"/>
    <col min="4630" max="4630" width="10.5703125" style="297" bestFit="1" customWidth="1"/>
    <col min="4631" max="4631" width="9.28515625" style="297" bestFit="1" customWidth="1"/>
    <col min="4632" max="4864" width="9.140625" style="297"/>
    <col min="4865" max="4865" width="3" style="297" customWidth="1"/>
    <col min="4866" max="4866" width="92.140625" style="297" customWidth="1"/>
    <col min="4867" max="4867" width="17.140625" style="297" customWidth="1"/>
    <col min="4868" max="4868" width="18" style="297" customWidth="1"/>
    <col min="4869" max="4869" width="15.7109375" style="297" customWidth="1"/>
    <col min="4870" max="4870" width="16" style="297" customWidth="1"/>
    <col min="4871" max="4884" width="15.7109375" style="297" customWidth="1"/>
    <col min="4885" max="4885" width="14.28515625" style="297" customWidth="1"/>
    <col min="4886" max="4886" width="10.5703125" style="297" bestFit="1" customWidth="1"/>
    <col min="4887" max="4887" width="9.28515625" style="297" bestFit="1" customWidth="1"/>
    <col min="4888" max="5120" width="9.140625" style="297"/>
    <col min="5121" max="5121" width="3" style="297" customWidth="1"/>
    <col min="5122" max="5122" width="92.140625" style="297" customWidth="1"/>
    <col min="5123" max="5123" width="17.140625" style="297" customWidth="1"/>
    <col min="5124" max="5124" width="18" style="297" customWidth="1"/>
    <col min="5125" max="5125" width="15.7109375" style="297" customWidth="1"/>
    <col min="5126" max="5126" width="16" style="297" customWidth="1"/>
    <col min="5127" max="5140" width="15.7109375" style="297" customWidth="1"/>
    <col min="5141" max="5141" width="14.28515625" style="297" customWidth="1"/>
    <col min="5142" max="5142" width="10.5703125" style="297" bestFit="1" customWidth="1"/>
    <col min="5143" max="5143" width="9.28515625" style="297" bestFit="1" customWidth="1"/>
    <col min="5144" max="5376" width="9.140625" style="297"/>
    <col min="5377" max="5377" width="3" style="297" customWidth="1"/>
    <col min="5378" max="5378" width="92.140625" style="297" customWidth="1"/>
    <col min="5379" max="5379" width="17.140625" style="297" customWidth="1"/>
    <col min="5380" max="5380" width="18" style="297" customWidth="1"/>
    <col min="5381" max="5381" width="15.7109375" style="297" customWidth="1"/>
    <col min="5382" max="5382" width="16" style="297" customWidth="1"/>
    <col min="5383" max="5396" width="15.7109375" style="297" customWidth="1"/>
    <col min="5397" max="5397" width="14.28515625" style="297" customWidth="1"/>
    <col min="5398" max="5398" width="10.5703125" style="297" bestFit="1" customWidth="1"/>
    <col min="5399" max="5399" width="9.28515625" style="297" bestFit="1" customWidth="1"/>
    <col min="5400" max="5632" width="9.140625" style="297"/>
    <col min="5633" max="5633" width="3" style="297" customWidth="1"/>
    <col min="5634" max="5634" width="92.140625" style="297" customWidth="1"/>
    <col min="5635" max="5635" width="17.140625" style="297" customWidth="1"/>
    <col min="5636" max="5636" width="18" style="297" customWidth="1"/>
    <col min="5637" max="5637" width="15.7109375" style="297" customWidth="1"/>
    <col min="5638" max="5638" width="16" style="297" customWidth="1"/>
    <col min="5639" max="5652" width="15.7109375" style="297" customWidth="1"/>
    <col min="5653" max="5653" width="14.28515625" style="297" customWidth="1"/>
    <col min="5654" max="5654" width="10.5703125" style="297" bestFit="1" customWidth="1"/>
    <col min="5655" max="5655" width="9.28515625" style="297" bestFit="1" customWidth="1"/>
    <col min="5656" max="5888" width="9.140625" style="297"/>
    <col min="5889" max="5889" width="3" style="297" customWidth="1"/>
    <col min="5890" max="5890" width="92.140625" style="297" customWidth="1"/>
    <col min="5891" max="5891" width="17.140625" style="297" customWidth="1"/>
    <col min="5892" max="5892" width="18" style="297" customWidth="1"/>
    <col min="5893" max="5893" width="15.7109375" style="297" customWidth="1"/>
    <col min="5894" max="5894" width="16" style="297" customWidth="1"/>
    <col min="5895" max="5908" width="15.7109375" style="297" customWidth="1"/>
    <col min="5909" max="5909" width="14.28515625" style="297" customWidth="1"/>
    <col min="5910" max="5910" width="10.5703125" style="297" bestFit="1" customWidth="1"/>
    <col min="5911" max="5911" width="9.28515625" style="297" bestFit="1" customWidth="1"/>
    <col min="5912" max="6144" width="9.140625" style="297"/>
    <col min="6145" max="6145" width="3" style="297" customWidth="1"/>
    <col min="6146" max="6146" width="92.140625" style="297" customWidth="1"/>
    <col min="6147" max="6147" width="17.140625" style="297" customWidth="1"/>
    <col min="6148" max="6148" width="18" style="297" customWidth="1"/>
    <col min="6149" max="6149" width="15.7109375" style="297" customWidth="1"/>
    <col min="6150" max="6150" width="16" style="297" customWidth="1"/>
    <col min="6151" max="6164" width="15.7109375" style="297" customWidth="1"/>
    <col min="6165" max="6165" width="14.28515625" style="297" customWidth="1"/>
    <col min="6166" max="6166" width="10.5703125" style="297" bestFit="1" customWidth="1"/>
    <col min="6167" max="6167" width="9.28515625" style="297" bestFit="1" customWidth="1"/>
    <col min="6168" max="6400" width="9.140625" style="297"/>
    <col min="6401" max="6401" width="3" style="297" customWidth="1"/>
    <col min="6402" max="6402" width="92.140625" style="297" customWidth="1"/>
    <col min="6403" max="6403" width="17.140625" style="297" customWidth="1"/>
    <col min="6404" max="6404" width="18" style="297" customWidth="1"/>
    <col min="6405" max="6405" width="15.7109375" style="297" customWidth="1"/>
    <col min="6406" max="6406" width="16" style="297" customWidth="1"/>
    <col min="6407" max="6420" width="15.7109375" style="297" customWidth="1"/>
    <col min="6421" max="6421" width="14.28515625" style="297" customWidth="1"/>
    <col min="6422" max="6422" width="10.5703125" style="297" bestFit="1" customWidth="1"/>
    <col min="6423" max="6423" width="9.28515625" style="297" bestFit="1" customWidth="1"/>
    <col min="6424" max="6656" width="9.140625" style="297"/>
    <col min="6657" max="6657" width="3" style="297" customWidth="1"/>
    <col min="6658" max="6658" width="92.140625" style="297" customWidth="1"/>
    <col min="6659" max="6659" width="17.140625" style="297" customWidth="1"/>
    <col min="6660" max="6660" width="18" style="297" customWidth="1"/>
    <col min="6661" max="6661" width="15.7109375" style="297" customWidth="1"/>
    <col min="6662" max="6662" width="16" style="297" customWidth="1"/>
    <col min="6663" max="6676" width="15.7109375" style="297" customWidth="1"/>
    <col min="6677" max="6677" width="14.28515625" style="297" customWidth="1"/>
    <col min="6678" max="6678" width="10.5703125" style="297" bestFit="1" customWidth="1"/>
    <col min="6679" max="6679" width="9.28515625" style="297" bestFit="1" customWidth="1"/>
    <col min="6680" max="6912" width="9.140625" style="297"/>
    <col min="6913" max="6913" width="3" style="297" customWidth="1"/>
    <col min="6914" max="6914" width="92.140625" style="297" customWidth="1"/>
    <col min="6915" max="6915" width="17.140625" style="297" customWidth="1"/>
    <col min="6916" max="6916" width="18" style="297" customWidth="1"/>
    <col min="6917" max="6917" width="15.7109375" style="297" customWidth="1"/>
    <col min="6918" max="6918" width="16" style="297" customWidth="1"/>
    <col min="6919" max="6932" width="15.7109375" style="297" customWidth="1"/>
    <col min="6933" max="6933" width="14.28515625" style="297" customWidth="1"/>
    <col min="6934" max="6934" width="10.5703125" style="297" bestFit="1" customWidth="1"/>
    <col min="6935" max="6935" width="9.28515625" style="297" bestFit="1" customWidth="1"/>
    <col min="6936" max="7168" width="9.140625" style="297"/>
    <col min="7169" max="7169" width="3" style="297" customWidth="1"/>
    <col min="7170" max="7170" width="92.140625" style="297" customWidth="1"/>
    <col min="7171" max="7171" width="17.140625" style="297" customWidth="1"/>
    <col min="7172" max="7172" width="18" style="297" customWidth="1"/>
    <col min="7173" max="7173" width="15.7109375" style="297" customWidth="1"/>
    <col min="7174" max="7174" width="16" style="297" customWidth="1"/>
    <col min="7175" max="7188" width="15.7109375" style="297" customWidth="1"/>
    <col min="7189" max="7189" width="14.28515625" style="297" customWidth="1"/>
    <col min="7190" max="7190" width="10.5703125" style="297" bestFit="1" customWidth="1"/>
    <col min="7191" max="7191" width="9.28515625" style="297" bestFit="1" customWidth="1"/>
    <col min="7192" max="7424" width="9.140625" style="297"/>
    <col min="7425" max="7425" width="3" style="297" customWidth="1"/>
    <col min="7426" max="7426" width="92.140625" style="297" customWidth="1"/>
    <col min="7427" max="7427" width="17.140625" style="297" customWidth="1"/>
    <col min="7428" max="7428" width="18" style="297" customWidth="1"/>
    <col min="7429" max="7429" width="15.7109375" style="297" customWidth="1"/>
    <col min="7430" max="7430" width="16" style="297" customWidth="1"/>
    <col min="7431" max="7444" width="15.7109375" style="297" customWidth="1"/>
    <col min="7445" max="7445" width="14.28515625" style="297" customWidth="1"/>
    <col min="7446" max="7446" width="10.5703125" style="297" bestFit="1" customWidth="1"/>
    <col min="7447" max="7447" width="9.28515625" style="297" bestFit="1" customWidth="1"/>
    <col min="7448" max="7680" width="9.140625" style="297"/>
    <col min="7681" max="7681" width="3" style="297" customWidth="1"/>
    <col min="7682" max="7682" width="92.140625" style="297" customWidth="1"/>
    <col min="7683" max="7683" width="17.140625" style="297" customWidth="1"/>
    <col min="7684" max="7684" width="18" style="297" customWidth="1"/>
    <col min="7685" max="7685" width="15.7109375" style="297" customWidth="1"/>
    <col min="7686" max="7686" width="16" style="297" customWidth="1"/>
    <col min="7687" max="7700" width="15.7109375" style="297" customWidth="1"/>
    <col min="7701" max="7701" width="14.28515625" style="297" customWidth="1"/>
    <col min="7702" max="7702" width="10.5703125" style="297" bestFit="1" customWidth="1"/>
    <col min="7703" max="7703" width="9.28515625" style="297" bestFit="1" customWidth="1"/>
    <col min="7704" max="7936" width="9.140625" style="297"/>
    <col min="7937" max="7937" width="3" style="297" customWidth="1"/>
    <col min="7938" max="7938" width="92.140625" style="297" customWidth="1"/>
    <col min="7939" max="7939" width="17.140625" style="297" customWidth="1"/>
    <col min="7940" max="7940" width="18" style="297" customWidth="1"/>
    <col min="7941" max="7941" width="15.7109375" style="297" customWidth="1"/>
    <col min="7942" max="7942" width="16" style="297" customWidth="1"/>
    <col min="7943" max="7956" width="15.7109375" style="297" customWidth="1"/>
    <col min="7957" max="7957" width="14.28515625" style="297" customWidth="1"/>
    <col min="7958" max="7958" width="10.5703125" style="297" bestFit="1" customWidth="1"/>
    <col min="7959" max="7959" width="9.28515625" style="297" bestFit="1" customWidth="1"/>
    <col min="7960" max="8192" width="9.140625" style="297"/>
    <col min="8193" max="8193" width="3" style="297" customWidth="1"/>
    <col min="8194" max="8194" width="92.140625" style="297" customWidth="1"/>
    <col min="8195" max="8195" width="17.140625" style="297" customWidth="1"/>
    <col min="8196" max="8196" width="18" style="297" customWidth="1"/>
    <col min="8197" max="8197" width="15.7109375" style="297" customWidth="1"/>
    <col min="8198" max="8198" width="16" style="297" customWidth="1"/>
    <col min="8199" max="8212" width="15.7109375" style="297" customWidth="1"/>
    <col min="8213" max="8213" width="14.28515625" style="297" customWidth="1"/>
    <col min="8214" max="8214" width="10.5703125" style="297" bestFit="1" customWidth="1"/>
    <col min="8215" max="8215" width="9.28515625" style="297" bestFit="1" customWidth="1"/>
    <col min="8216" max="8448" width="9.140625" style="297"/>
    <col min="8449" max="8449" width="3" style="297" customWidth="1"/>
    <col min="8450" max="8450" width="92.140625" style="297" customWidth="1"/>
    <col min="8451" max="8451" width="17.140625" style="297" customWidth="1"/>
    <col min="8452" max="8452" width="18" style="297" customWidth="1"/>
    <col min="8453" max="8453" width="15.7109375" style="297" customWidth="1"/>
    <col min="8454" max="8454" width="16" style="297" customWidth="1"/>
    <col min="8455" max="8468" width="15.7109375" style="297" customWidth="1"/>
    <col min="8469" max="8469" width="14.28515625" style="297" customWidth="1"/>
    <col min="8470" max="8470" width="10.5703125" style="297" bestFit="1" customWidth="1"/>
    <col min="8471" max="8471" width="9.28515625" style="297" bestFit="1" customWidth="1"/>
    <col min="8472" max="8704" width="9.140625" style="297"/>
    <col min="8705" max="8705" width="3" style="297" customWidth="1"/>
    <col min="8706" max="8706" width="92.140625" style="297" customWidth="1"/>
    <col min="8707" max="8707" width="17.140625" style="297" customWidth="1"/>
    <col min="8708" max="8708" width="18" style="297" customWidth="1"/>
    <col min="8709" max="8709" width="15.7109375" style="297" customWidth="1"/>
    <col min="8710" max="8710" width="16" style="297" customWidth="1"/>
    <col min="8711" max="8724" width="15.7109375" style="297" customWidth="1"/>
    <col min="8725" max="8725" width="14.28515625" style="297" customWidth="1"/>
    <col min="8726" max="8726" width="10.5703125" style="297" bestFit="1" customWidth="1"/>
    <col min="8727" max="8727" width="9.28515625" style="297" bestFit="1" customWidth="1"/>
    <col min="8728" max="8960" width="9.140625" style="297"/>
    <col min="8961" max="8961" width="3" style="297" customWidth="1"/>
    <col min="8962" max="8962" width="92.140625" style="297" customWidth="1"/>
    <col min="8963" max="8963" width="17.140625" style="297" customWidth="1"/>
    <col min="8964" max="8964" width="18" style="297" customWidth="1"/>
    <col min="8965" max="8965" width="15.7109375" style="297" customWidth="1"/>
    <col min="8966" max="8966" width="16" style="297" customWidth="1"/>
    <col min="8967" max="8980" width="15.7109375" style="297" customWidth="1"/>
    <col min="8981" max="8981" width="14.28515625" style="297" customWidth="1"/>
    <col min="8982" max="8982" width="10.5703125" style="297" bestFit="1" customWidth="1"/>
    <col min="8983" max="8983" width="9.28515625" style="297" bestFit="1" customWidth="1"/>
    <col min="8984" max="9216" width="9.140625" style="297"/>
    <col min="9217" max="9217" width="3" style="297" customWidth="1"/>
    <col min="9218" max="9218" width="92.140625" style="297" customWidth="1"/>
    <col min="9219" max="9219" width="17.140625" style="297" customWidth="1"/>
    <col min="9220" max="9220" width="18" style="297" customWidth="1"/>
    <col min="9221" max="9221" width="15.7109375" style="297" customWidth="1"/>
    <col min="9222" max="9222" width="16" style="297" customWidth="1"/>
    <col min="9223" max="9236" width="15.7109375" style="297" customWidth="1"/>
    <col min="9237" max="9237" width="14.28515625" style="297" customWidth="1"/>
    <col min="9238" max="9238" width="10.5703125" style="297" bestFit="1" customWidth="1"/>
    <col min="9239" max="9239" width="9.28515625" style="297" bestFit="1" customWidth="1"/>
    <col min="9240" max="9472" width="9.140625" style="297"/>
    <col min="9473" max="9473" width="3" style="297" customWidth="1"/>
    <col min="9474" max="9474" width="92.140625" style="297" customWidth="1"/>
    <col min="9475" max="9475" width="17.140625" style="297" customWidth="1"/>
    <col min="9476" max="9476" width="18" style="297" customWidth="1"/>
    <col min="9477" max="9477" width="15.7109375" style="297" customWidth="1"/>
    <col min="9478" max="9478" width="16" style="297" customWidth="1"/>
    <col min="9479" max="9492" width="15.7109375" style="297" customWidth="1"/>
    <col min="9493" max="9493" width="14.28515625" style="297" customWidth="1"/>
    <col min="9494" max="9494" width="10.5703125" style="297" bestFit="1" customWidth="1"/>
    <col min="9495" max="9495" width="9.28515625" style="297" bestFit="1" customWidth="1"/>
    <col min="9496" max="9728" width="9.140625" style="297"/>
    <col min="9729" max="9729" width="3" style="297" customWidth="1"/>
    <col min="9730" max="9730" width="92.140625" style="297" customWidth="1"/>
    <col min="9731" max="9731" width="17.140625" style="297" customWidth="1"/>
    <col min="9732" max="9732" width="18" style="297" customWidth="1"/>
    <col min="9733" max="9733" width="15.7109375" style="297" customWidth="1"/>
    <col min="9734" max="9734" width="16" style="297" customWidth="1"/>
    <col min="9735" max="9748" width="15.7109375" style="297" customWidth="1"/>
    <col min="9749" max="9749" width="14.28515625" style="297" customWidth="1"/>
    <col min="9750" max="9750" width="10.5703125" style="297" bestFit="1" customWidth="1"/>
    <col min="9751" max="9751" width="9.28515625" style="297" bestFit="1" customWidth="1"/>
    <col min="9752" max="9984" width="9.140625" style="297"/>
    <col min="9985" max="9985" width="3" style="297" customWidth="1"/>
    <col min="9986" max="9986" width="92.140625" style="297" customWidth="1"/>
    <col min="9987" max="9987" width="17.140625" style="297" customWidth="1"/>
    <col min="9988" max="9988" width="18" style="297" customWidth="1"/>
    <col min="9989" max="9989" width="15.7109375" style="297" customWidth="1"/>
    <col min="9990" max="9990" width="16" style="297" customWidth="1"/>
    <col min="9991" max="10004" width="15.7109375" style="297" customWidth="1"/>
    <col min="10005" max="10005" width="14.28515625" style="297" customWidth="1"/>
    <col min="10006" max="10006" width="10.5703125" style="297" bestFit="1" customWidth="1"/>
    <col min="10007" max="10007" width="9.28515625" style="297" bestFit="1" customWidth="1"/>
    <col min="10008" max="10240" width="9.140625" style="297"/>
    <col min="10241" max="10241" width="3" style="297" customWidth="1"/>
    <col min="10242" max="10242" width="92.140625" style="297" customWidth="1"/>
    <col min="10243" max="10243" width="17.140625" style="297" customWidth="1"/>
    <col min="10244" max="10244" width="18" style="297" customWidth="1"/>
    <col min="10245" max="10245" width="15.7109375" style="297" customWidth="1"/>
    <col min="10246" max="10246" width="16" style="297" customWidth="1"/>
    <col min="10247" max="10260" width="15.7109375" style="297" customWidth="1"/>
    <col min="10261" max="10261" width="14.28515625" style="297" customWidth="1"/>
    <col min="10262" max="10262" width="10.5703125" style="297" bestFit="1" customWidth="1"/>
    <col min="10263" max="10263" width="9.28515625" style="297" bestFit="1" customWidth="1"/>
    <col min="10264" max="10496" width="9.140625" style="297"/>
    <col min="10497" max="10497" width="3" style="297" customWidth="1"/>
    <col min="10498" max="10498" width="92.140625" style="297" customWidth="1"/>
    <col min="10499" max="10499" width="17.140625" style="297" customWidth="1"/>
    <col min="10500" max="10500" width="18" style="297" customWidth="1"/>
    <col min="10501" max="10501" width="15.7109375" style="297" customWidth="1"/>
    <col min="10502" max="10502" width="16" style="297" customWidth="1"/>
    <col min="10503" max="10516" width="15.7109375" style="297" customWidth="1"/>
    <col min="10517" max="10517" width="14.28515625" style="297" customWidth="1"/>
    <col min="10518" max="10518" width="10.5703125" style="297" bestFit="1" customWidth="1"/>
    <col min="10519" max="10519" width="9.28515625" style="297" bestFit="1" customWidth="1"/>
    <col min="10520" max="10752" width="9.140625" style="297"/>
    <col min="10753" max="10753" width="3" style="297" customWidth="1"/>
    <col min="10754" max="10754" width="92.140625" style="297" customWidth="1"/>
    <col min="10755" max="10755" width="17.140625" style="297" customWidth="1"/>
    <col min="10756" max="10756" width="18" style="297" customWidth="1"/>
    <col min="10757" max="10757" width="15.7109375" style="297" customWidth="1"/>
    <col min="10758" max="10758" width="16" style="297" customWidth="1"/>
    <col min="10759" max="10772" width="15.7109375" style="297" customWidth="1"/>
    <col min="10773" max="10773" width="14.28515625" style="297" customWidth="1"/>
    <col min="10774" max="10774" width="10.5703125" style="297" bestFit="1" customWidth="1"/>
    <col min="10775" max="10775" width="9.28515625" style="297" bestFit="1" customWidth="1"/>
    <col min="10776" max="11008" width="9.140625" style="297"/>
    <col min="11009" max="11009" width="3" style="297" customWidth="1"/>
    <col min="11010" max="11010" width="92.140625" style="297" customWidth="1"/>
    <col min="11011" max="11011" width="17.140625" style="297" customWidth="1"/>
    <col min="11012" max="11012" width="18" style="297" customWidth="1"/>
    <col min="11013" max="11013" width="15.7109375" style="297" customWidth="1"/>
    <col min="11014" max="11014" width="16" style="297" customWidth="1"/>
    <col min="11015" max="11028" width="15.7109375" style="297" customWidth="1"/>
    <col min="11029" max="11029" width="14.28515625" style="297" customWidth="1"/>
    <col min="11030" max="11030" width="10.5703125" style="297" bestFit="1" customWidth="1"/>
    <col min="11031" max="11031" width="9.28515625" style="297" bestFit="1" customWidth="1"/>
    <col min="11032" max="11264" width="9.140625" style="297"/>
    <col min="11265" max="11265" width="3" style="297" customWidth="1"/>
    <col min="11266" max="11266" width="92.140625" style="297" customWidth="1"/>
    <col min="11267" max="11267" width="17.140625" style="297" customWidth="1"/>
    <col min="11268" max="11268" width="18" style="297" customWidth="1"/>
    <col min="11269" max="11269" width="15.7109375" style="297" customWidth="1"/>
    <col min="11270" max="11270" width="16" style="297" customWidth="1"/>
    <col min="11271" max="11284" width="15.7109375" style="297" customWidth="1"/>
    <col min="11285" max="11285" width="14.28515625" style="297" customWidth="1"/>
    <col min="11286" max="11286" width="10.5703125" style="297" bestFit="1" customWidth="1"/>
    <col min="11287" max="11287" width="9.28515625" style="297" bestFit="1" customWidth="1"/>
    <col min="11288" max="11520" width="9.140625" style="297"/>
    <col min="11521" max="11521" width="3" style="297" customWidth="1"/>
    <col min="11522" max="11522" width="92.140625" style="297" customWidth="1"/>
    <col min="11523" max="11523" width="17.140625" style="297" customWidth="1"/>
    <col min="11524" max="11524" width="18" style="297" customWidth="1"/>
    <col min="11525" max="11525" width="15.7109375" style="297" customWidth="1"/>
    <col min="11526" max="11526" width="16" style="297" customWidth="1"/>
    <col min="11527" max="11540" width="15.7109375" style="297" customWidth="1"/>
    <col min="11541" max="11541" width="14.28515625" style="297" customWidth="1"/>
    <col min="11542" max="11542" width="10.5703125" style="297" bestFit="1" customWidth="1"/>
    <col min="11543" max="11543" width="9.28515625" style="297" bestFit="1" customWidth="1"/>
    <col min="11544" max="11776" width="9.140625" style="297"/>
    <col min="11777" max="11777" width="3" style="297" customWidth="1"/>
    <col min="11778" max="11778" width="92.140625" style="297" customWidth="1"/>
    <col min="11779" max="11779" width="17.140625" style="297" customWidth="1"/>
    <col min="11780" max="11780" width="18" style="297" customWidth="1"/>
    <col min="11781" max="11781" width="15.7109375" style="297" customWidth="1"/>
    <col min="11782" max="11782" width="16" style="297" customWidth="1"/>
    <col min="11783" max="11796" width="15.7109375" style="297" customWidth="1"/>
    <col min="11797" max="11797" width="14.28515625" style="297" customWidth="1"/>
    <col min="11798" max="11798" width="10.5703125" style="297" bestFit="1" customWidth="1"/>
    <col min="11799" max="11799" width="9.28515625" style="297" bestFit="1" customWidth="1"/>
    <col min="11800" max="12032" width="9.140625" style="297"/>
    <col min="12033" max="12033" width="3" style="297" customWidth="1"/>
    <col min="12034" max="12034" width="92.140625" style="297" customWidth="1"/>
    <col min="12035" max="12035" width="17.140625" style="297" customWidth="1"/>
    <col min="12036" max="12036" width="18" style="297" customWidth="1"/>
    <col min="12037" max="12037" width="15.7109375" style="297" customWidth="1"/>
    <col min="12038" max="12038" width="16" style="297" customWidth="1"/>
    <col min="12039" max="12052" width="15.7109375" style="297" customWidth="1"/>
    <col min="12053" max="12053" width="14.28515625" style="297" customWidth="1"/>
    <col min="12054" max="12054" width="10.5703125" style="297" bestFit="1" customWidth="1"/>
    <col min="12055" max="12055" width="9.28515625" style="297" bestFit="1" customWidth="1"/>
    <col min="12056" max="12288" width="9.140625" style="297"/>
    <col min="12289" max="12289" width="3" style="297" customWidth="1"/>
    <col min="12290" max="12290" width="92.140625" style="297" customWidth="1"/>
    <col min="12291" max="12291" width="17.140625" style="297" customWidth="1"/>
    <col min="12292" max="12292" width="18" style="297" customWidth="1"/>
    <col min="12293" max="12293" width="15.7109375" style="297" customWidth="1"/>
    <col min="12294" max="12294" width="16" style="297" customWidth="1"/>
    <col min="12295" max="12308" width="15.7109375" style="297" customWidth="1"/>
    <col min="12309" max="12309" width="14.28515625" style="297" customWidth="1"/>
    <col min="12310" max="12310" width="10.5703125" style="297" bestFit="1" customWidth="1"/>
    <col min="12311" max="12311" width="9.28515625" style="297" bestFit="1" customWidth="1"/>
    <col min="12312" max="12544" width="9.140625" style="297"/>
    <col min="12545" max="12545" width="3" style="297" customWidth="1"/>
    <col min="12546" max="12546" width="92.140625" style="297" customWidth="1"/>
    <col min="12547" max="12547" width="17.140625" style="297" customWidth="1"/>
    <col min="12548" max="12548" width="18" style="297" customWidth="1"/>
    <col min="12549" max="12549" width="15.7109375" style="297" customWidth="1"/>
    <col min="12550" max="12550" width="16" style="297" customWidth="1"/>
    <col min="12551" max="12564" width="15.7109375" style="297" customWidth="1"/>
    <col min="12565" max="12565" width="14.28515625" style="297" customWidth="1"/>
    <col min="12566" max="12566" width="10.5703125" style="297" bestFit="1" customWidth="1"/>
    <col min="12567" max="12567" width="9.28515625" style="297" bestFit="1" customWidth="1"/>
    <col min="12568" max="12800" width="9.140625" style="297"/>
    <col min="12801" max="12801" width="3" style="297" customWidth="1"/>
    <col min="12802" max="12802" width="92.140625" style="297" customWidth="1"/>
    <col min="12803" max="12803" width="17.140625" style="297" customWidth="1"/>
    <col min="12804" max="12804" width="18" style="297" customWidth="1"/>
    <col min="12805" max="12805" width="15.7109375" style="297" customWidth="1"/>
    <col min="12806" max="12806" width="16" style="297" customWidth="1"/>
    <col min="12807" max="12820" width="15.7109375" style="297" customWidth="1"/>
    <col min="12821" max="12821" width="14.28515625" style="297" customWidth="1"/>
    <col min="12822" max="12822" width="10.5703125" style="297" bestFit="1" customWidth="1"/>
    <col min="12823" max="12823" width="9.28515625" style="297" bestFit="1" customWidth="1"/>
    <col min="12824" max="13056" width="9.140625" style="297"/>
    <col min="13057" max="13057" width="3" style="297" customWidth="1"/>
    <col min="13058" max="13058" width="92.140625" style="297" customWidth="1"/>
    <col min="13059" max="13059" width="17.140625" style="297" customWidth="1"/>
    <col min="13060" max="13060" width="18" style="297" customWidth="1"/>
    <col min="13061" max="13061" width="15.7109375" style="297" customWidth="1"/>
    <col min="13062" max="13062" width="16" style="297" customWidth="1"/>
    <col min="13063" max="13076" width="15.7109375" style="297" customWidth="1"/>
    <col min="13077" max="13077" width="14.28515625" style="297" customWidth="1"/>
    <col min="13078" max="13078" width="10.5703125" style="297" bestFit="1" customWidth="1"/>
    <col min="13079" max="13079" width="9.28515625" style="297" bestFit="1" customWidth="1"/>
    <col min="13080" max="13312" width="9.140625" style="297"/>
    <col min="13313" max="13313" width="3" style="297" customWidth="1"/>
    <col min="13314" max="13314" width="92.140625" style="297" customWidth="1"/>
    <col min="13315" max="13315" width="17.140625" style="297" customWidth="1"/>
    <col min="13316" max="13316" width="18" style="297" customWidth="1"/>
    <col min="13317" max="13317" width="15.7109375" style="297" customWidth="1"/>
    <col min="13318" max="13318" width="16" style="297" customWidth="1"/>
    <col min="13319" max="13332" width="15.7109375" style="297" customWidth="1"/>
    <col min="13333" max="13333" width="14.28515625" style="297" customWidth="1"/>
    <col min="13334" max="13334" width="10.5703125" style="297" bestFit="1" customWidth="1"/>
    <col min="13335" max="13335" width="9.28515625" style="297" bestFit="1" customWidth="1"/>
    <col min="13336" max="13568" width="9.140625" style="297"/>
    <col min="13569" max="13569" width="3" style="297" customWidth="1"/>
    <col min="13570" max="13570" width="92.140625" style="297" customWidth="1"/>
    <col min="13571" max="13571" width="17.140625" style="297" customWidth="1"/>
    <col min="13572" max="13572" width="18" style="297" customWidth="1"/>
    <col min="13573" max="13573" width="15.7109375" style="297" customWidth="1"/>
    <col min="13574" max="13574" width="16" style="297" customWidth="1"/>
    <col min="13575" max="13588" width="15.7109375" style="297" customWidth="1"/>
    <col min="13589" max="13589" width="14.28515625" style="297" customWidth="1"/>
    <col min="13590" max="13590" width="10.5703125" style="297" bestFit="1" customWidth="1"/>
    <col min="13591" max="13591" width="9.28515625" style="297" bestFit="1" customWidth="1"/>
    <col min="13592" max="13824" width="9.140625" style="297"/>
    <col min="13825" max="13825" width="3" style="297" customWidth="1"/>
    <col min="13826" max="13826" width="92.140625" style="297" customWidth="1"/>
    <col min="13827" max="13827" width="17.140625" style="297" customWidth="1"/>
    <col min="13828" max="13828" width="18" style="297" customWidth="1"/>
    <col min="13829" max="13829" width="15.7109375" style="297" customWidth="1"/>
    <col min="13830" max="13830" width="16" style="297" customWidth="1"/>
    <col min="13831" max="13844" width="15.7109375" style="297" customWidth="1"/>
    <col min="13845" max="13845" width="14.28515625" style="297" customWidth="1"/>
    <col min="13846" max="13846" width="10.5703125" style="297" bestFit="1" customWidth="1"/>
    <col min="13847" max="13847" width="9.28515625" style="297" bestFit="1" customWidth="1"/>
    <col min="13848" max="14080" width="9.140625" style="297"/>
    <col min="14081" max="14081" width="3" style="297" customWidth="1"/>
    <col min="14082" max="14082" width="92.140625" style="297" customWidth="1"/>
    <col min="14083" max="14083" width="17.140625" style="297" customWidth="1"/>
    <col min="14084" max="14084" width="18" style="297" customWidth="1"/>
    <col min="14085" max="14085" width="15.7109375" style="297" customWidth="1"/>
    <col min="14086" max="14086" width="16" style="297" customWidth="1"/>
    <col min="14087" max="14100" width="15.7109375" style="297" customWidth="1"/>
    <col min="14101" max="14101" width="14.28515625" style="297" customWidth="1"/>
    <col min="14102" max="14102" width="10.5703125" style="297" bestFit="1" customWidth="1"/>
    <col min="14103" max="14103" width="9.28515625" style="297" bestFit="1" customWidth="1"/>
    <col min="14104" max="14336" width="9.140625" style="297"/>
    <col min="14337" max="14337" width="3" style="297" customWidth="1"/>
    <col min="14338" max="14338" width="92.140625" style="297" customWidth="1"/>
    <col min="14339" max="14339" width="17.140625" style="297" customWidth="1"/>
    <col min="14340" max="14340" width="18" style="297" customWidth="1"/>
    <col min="14341" max="14341" width="15.7109375" style="297" customWidth="1"/>
    <col min="14342" max="14342" width="16" style="297" customWidth="1"/>
    <col min="14343" max="14356" width="15.7109375" style="297" customWidth="1"/>
    <col min="14357" max="14357" width="14.28515625" style="297" customWidth="1"/>
    <col min="14358" max="14358" width="10.5703125" style="297" bestFit="1" customWidth="1"/>
    <col min="14359" max="14359" width="9.28515625" style="297" bestFit="1" customWidth="1"/>
    <col min="14360" max="14592" width="9.140625" style="297"/>
    <col min="14593" max="14593" width="3" style="297" customWidth="1"/>
    <col min="14594" max="14594" width="92.140625" style="297" customWidth="1"/>
    <col min="14595" max="14595" width="17.140625" style="297" customWidth="1"/>
    <col min="14596" max="14596" width="18" style="297" customWidth="1"/>
    <col min="14597" max="14597" width="15.7109375" style="297" customWidth="1"/>
    <col min="14598" max="14598" width="16" style="297" customWidth="1"/>
    <col min="14599" max="14612" width="15.7109375" style="297" customWidth="1"/>
    <col min="14613" max="14613" width="14.28515625" style="297" customWidth="1"/>
    <col min="14614" max="14614" width="10.5703125" style="297" bestFit="1" customWidth="1"/>
    <col min="14615" max="14615" width="9.28515625" style="297" bestFit="1" customWidth="1"/>
    <col min="14616" max="14848" width="9.140625" style="297"/>
    <col min="14849" max="14849" width="3" style="297" customWidth="1"/>
    <col min="14850" max="14850" width="92.140625" style="297" customWidth="1"/>
    <col min="14851" max="14851" width="17.140625" style="297" customWidth="1"/>
    <col min="14852" max="14852" width="18" style="297" customWidth="1"/>
    <col min="14853" max="14853" width="15.7109375" style="297" customWidth="1"/>
    <col min="14854" max="14854" width="16" style="297" customWidth="1"/>
    <col min="14855" max="14868" width="15.7109375" style="297" customWidth="1"/>
    <col min="14869" max="14869" width="14.28515625" style="297" customWidth="1"/>
    <col min="14870" max="14870" width="10.5703125" style="297" bestFit="1" customWidth="1"/>
    <col min="14871" max="14871" width="9.28515625" style="297" bestFit="1" customWidth="1"/>
    <col min="14872" max="15104" width="9.140625" style="297"/>
    <col min="15105" max="15105" width="3" style="297" customWidth="1"/>
    <col min="15106" max="15106" width="92.140625" style="297" customWidth="1"/>
    <col min="15107" max="15107" width="17.140625" style="297" customWidth="1"/>
    <col min="15108" max="15108" width="18" style="297" customWidth="1"/>
    <col min="15109" max="15109" width="15.7109375" style="297" customWidth="1"/>
    <col min="15110" max="15110" width="16" style="297" customWidth="1"/>
    <col min="15111" max="15124" width="15.7109375" style="297" customWidth="1"/>
    <col min="15125" max="15125" width="14.28515625" style="297" customWidth="1"/>
    <col min="15126" max="15126" width="10.5703125" style="297" bestFit="1" customWidth="1"/>
    <col min="15127" max="15127" width="9.28515625" style="297" bestFit="1" customWidth="1"/>
    <col min="15128" max="15360" width="9.140625" style="297"/>
    <col min="15361" max="15361" width="3" style="297" customWidth="1"/>
    <col min="15362" max="15362" width="92.140625" style="297" customWidth="1"/>
    <col min="15363" max="15363" width="17.140625" style="297" customWidth="1"/>
    <col min="15364" max="15364" width="18" style="297" customWidth="1"/>
    <col min="15365" max="15365" width="15.7109375" style="297" customWidth="1"/>
    <col min="15366" max="15366" width="16" style="297" customWidth="1"/>
    <col min="15367" max="15380" width="15.7109375" style="297" customWidth="1"/>
    <col min="15381" max="15381" width="14.28515625" style="297" customWidth="1"/>
    <col min="15382" max="15382" width="10.5703125" style="297" bestFit="1" customWidth="1"/>
    <col min="15383" max="15383" width="9.28515625" style="297" bestFit="1" customWidth="1"/>
    <col min="15384" max="15616" width="9.140625" style="297"/>
    <col min="15617" max="15617" width="3" style="297" customWidth="1"/>
    <col min="15618" max="15618" width="92.140625" style="297" customWidth="1"/>
    <col min="15619" max="15619" width="17.140625" style="297" customWidth="1"/>
    <col min="15620" max="15620" width="18" style="297" customWidth="1"/>
    <col min="15621" max="15621" width="15.7109375" style="297" customWidth="1"/>
    <col min="15622" max="15622" width="16" style="297" customWidth="1"/>
    <col min="15623" max="15636" width="15.7109375" style="297" customWidth="1"/>
    <col min="15637" max="15637" width="14.28515625" style="297" customWidth="1"/>
    <col min="15638" max="15638" width="10.5703125" style="297" bestFit="1" customWidth="1"/>
    <col min="15639" max="15639" width="9.28515625" style="297" bestFit="1" customWidth="1"/>
    <col min="15640" max="15872" width="9.140625" style="297"/>
    <col min="15873" max="15873" width="3" style="297" customWidth="1"/>
    <col min="15874" max="15874" width="92.140625" style="297" customWidth="1"/>
    <col min="15875" max="15875" width="17.140625" style="297" customWidth="1"/>
    <col min="15876" max="15876" width="18" style="297" customWidth="1"/>
    <col min="15877" max="15877" width="15.7109375" style="297" customWidth="1"/>
    <col min="15878" max="15878" width="16" style="297" customWidth="1"/>
    <col min="15879" max="15892" width="15.7109375" style="297" customWidth="1"/>
    <col min="15893" max="15893" width="14.28515625" style="297" customWidth="1"/>
    <col min="15894" max="15894" width="10.5703125" style="297" bestFit="1" customWidth="1"/>
    <col min="15895" max="15895" width="9.28515625" style="297" bestFit="1" customWidth="1"/>
    <col min="15896" max="16128" width="9.140625" style="297"/>
    <col min="16129" max="16129" width="3" style="297" customWidth="1"/>
    <col min="16130" max="16130" width="92.140625" style="297" customWidth="1"/>
    <col min="16131" max="16131" width="17.140625" style="297" customWidth="1"/>
    <col min="16132" max="16132" width="18" style="297" customWidth="1"/>
    <col min="16133" max="16133" width="15.7109375" style="297" customWidth="1"/>
    <col min="16134" max="16134" width="16" style="297" customWidth="1"/>
    <col min="16135" max="16148" width="15.7109375" style="297" customWidth="1"/>
    <col min="16149" max="16149" width="14.28515625" style="297" customWidth="1"/>
    <col min="16150" max="16150" width="10.5703125" style="297" bestFit="1" customWidth="1"/>
    <col min="16151" max="16151" width="9.28515625" style="297" bestFit="1" customWidth="1"/>
    <col min="16152" max="16384" width="9.140625" style="297"/>
  </cols>
  <sheetData>
    <row r="1" spans="1:20" ht="25.5" customHeight="1">
      <c r="A1" s="5663" t="s">
        <v>194</v>
      </c>
      <c r="B1" s="5663"/>
      <c r="C1" s="5663"/>
      <c r="D1" s="5663"/>
      <c r="E1" s="5663"/>
      <c r="F1" s="5663"/>
      <c r="G1" s="5663"/>
      <c r="H1" s="5663"/>
      <c r="I1" s="5663"/>
      <c r="J1" s="5663"/>
      <c r="K1" s="5663"/>
      <c r="L1" s="5663"/>
      <c r="M1" s="5663"/>
      <c r="N1" s="5663"/>
      <c r="O1" s="5663"/>
      <c r="P1" s="5663"/>
      <c r="Q1" s="5663"/>
      <c r="R1" s="5663"/>
      <c r="S1" s="5663"/>
      <c r="T1" s="5663"/>
    </row>
    <row r="2" spans="1:20" ht="26.25" customHeight="1">
      <c r="A2" s="5664" t="s">
        <v>195</v>
      </c>
      <c r="B2" s="5664"/>
      <c r="C2" s="5664"/>
      <c r="D2" s="5664"/>
      <c r="E2" s="5664"/>
      <c r="F2" s="5664"/>
      <c r="G2" s="5664"/>
      <c r="H2" s="5664"/>
      <c r="I2" s="5664"/>
      <c r="J2" s="5664"/>
      <c r="K2" s="5664"/>
      <c r="L2" s="5664"/>
      <c r="M2" s="5664"/>
      <c r="N2" s="5664"/>
      <c r="O2" s="5664"/>
      <c r="P2" s="5664"/>
      <c r="Q2" s="5664"/>
      <c r="R2" s="5664"/>
      <c r="S2" s="5664"/>
      <c r="T2" s="5664"/>
    </row>
    <row r="3" spans="1:20" ht="28.5" customHeight="1">
      <c r="A3" s="5663" t="s">
        <v>384</v>
      </c>
      <c r="B3" s="5663"/>
      <c r="C3" s="5663"/>
      <c r="D3" s="5663"/>
      <c r="E3" s="5663"/>
      <c r="F3" s="5663"/>
      <c r="G3" s="5663"/>
      <c r="H3" s="5663"/>
      <c r="I3" s="5663"/>
      <c r="J3" s="5663"/>
      <c r="K3" s="5663"/>
      <c r="L3" s="5663"/>
      <c r="M3" s="5663"/>
      <c r="N3" s="5663"/>
      <c r="O3" s="5663"/>
      <c r="P3" s="5663"/>
      <c r="Q3" s="5663"/>
      <c r="R3" s="5663"/>
      <c r="S3" s="5663"/>
      <c r="T3" s="5663"/>
    </row>
    <row r="4" spans="1:20" ht="33" customHeight="1" thickBot="1">
      <c r="B4" s="763"/>
    </row>
    <row r="5" spans="1:20" ht="33" customHeight="1">
      <c r="B5" s="6000" t="s">
        <v>1</v>
      </c>
      <c r="C5" s="6003" t="s">
        <v>2</v>
      </c>
      <c r="D5" s="6020"/>
      <c r="E5" s="6020"/>
      <c r="F5" s="6003" t="s">
        <v>3</v>
      </c>
      <c r="G5" s="6020"/>
      <c r="H5" s="6023"/>
      <c r="I5" s="6004" t="s">
        <v>4</v>
      </c>
      <c r="J5" s="6020"/>
      <c r="K5" s="6020"/>
      <c r="L5" s="6003" t="s">
        <v>5</v>
      </c>
      <c r="M5" s="6020"/>
      <c r="N5" s="6023"/>
      <c r="O5" s="6003">
        <v>5</v>
      </c>
      <c r="P5" s="6020"/>
      <c r="Q5" s="6020"/>
      <c r="R5" s="6012" t="s">
        <v>22</v>
      </c>
      <c r="S5" s="6013"/>
      <c r="T5" s="6014"/>
    </row>
    <row r="6" spans="1:20" ht="33" customHeight="1" thickBot="1">
      <c r="B6" s="6001"/>
      <c r="C6" s="6021"/>
      <c r="D6" s="6022"/>
      <c r="E6" s="6022"/>
      <c r="F6" s="6024"/>
      <c r="G6" s="6025"/>
      <c r="H6" s="6026"/>
      <c r="I6" s="6025"/>
      <c r="J6" s="6025"/>
      <c r="K6" s="6025"/>
      <c r="L6" s="6027"/>
      <c r="M6" s="6028"/>
      <c r="N6" s="6029"/>
      <c r="O6" s="6021"/>
      <c r="P6" s="6022"/>
      <c r="Q6" s="6022"/>
      <c r="R6" s="6015"/>
      <c r="S6" s="6016"/>
      <c r="T6" s="6017"/>
    </row>
    <row r="7" spans="1:20" ht="99.75" customHeight="1" thickBot="1">
      <c r="B7" s="6002"/>
      <c r="C7" s="3080" t="s">
        <v>7</v>
      </c>
      <c r="D7" s="3081" t="s">
        <v>8</v>
      </c>
      <c r="E7" s="3082" t="s">
        <v>9</v>
      </c>
      <c r="F7" s="3080" t="s">
        <v>196</v>
      </c>
      <c r="G7" s="3081" t="s">
        <v>8</v>
      </c>
      <c r="H7" s="3082" t="s">
        <v>9</v>
      </c>
      <c r="I7" s="3080" t="s">
        <v>196</v>
      </c>
      <c r="J7" s="3081" t="s">
        <v>8</v>
      </c>
      <c r="K7" s="3082" t="s">
        <v>9</v>
      </c>
      <c r="L7" s="3080" t="s">
        <v>196</v>
      </c>
      <c r="M7" s="3081" t="s">
        <v>8</v>
      </c>
      <c r="N7" s="3082" t="s">
        <v>9</v>
      </c>
      <c r="O7" s="3080" t="s">
        <v>196</v>
      </c>
      <c r="P7" s="3081" t="s">
        <v>8</v>
      </c>
      <c r="Q7" s="3082" t="s">
        <v>9</v>
      </c>
      <c r="R7" s="3080" t="s">
        <v>7</v>
      </c>
      <c r="S7" s="3081" t="s">
        <v>8</v>
      </c>
      <c r="T7" s="3083" t="s">
        <v>9</v>
      </c>
    </row>
    <row r="8" spans="1:20" ht="34.5" customHeight="1">
      <c r="B8" s="3084" t="s">
        <v>10</v>
      </c>
      <c r="C8" s="3085"/>
      <c r="D8" s="3086"/>
      <c r="E8" s="3087"/>
      <c r="F8" s="1632"/>
      <c r="G8" s="1632"/>
      <c r="H8" s="765"/>
      <c r="I8" s="3088"/>
      <c r="J8" s="3086"/>
      <c r="K8" s="3087"/>
      <c r="L8" s="1632"/>
      <c r="M8" s="1632"/>
      <c r="N8" s="765"/>
      <c r="O8" s="3089"/>
      <c r="P8" s="3090"/>
      <c r="Q8" s="3160"/>
      <c r="R8" s="3114"/>
      <c r="S8" s="1633"/>
      <c r="T8" s="1634"/>
    </row>
    <row r="9" spans="1:20" ht="31.5" customHeight="1">
      <c r="B9" s="3065" t="s">
        <v>203</v>
      </c>
      <c r="C9" s="2165">
        <v>0</v>
      </c>
      <c r="D9" s="2167">
        <v>13</v>
      </c>
      <c r="E9" s="2166">
        <v>13</v>
      </c>
      <c r="F9" s="2165">
        <v>0</v>
      </c>
      <c r="G9" s="2167">
        <v>0</v>
      </c>
      <c r="H9" s="2180">
        <v>0</v>
      </c>
      <c r="I9" s="2165">
        <v>0</v>
      </c>
      <c r="J9" s="2167">
        <v>0</v>
      </c>
      <c r="K9" s="2180">
        <v>0</v>
      </c>
      <c r="L9" s="2165">
        <v>0</v>
      </c>
      <c r="M9" s="2167">
        <v>0</v>
      </c>
      <c r="N9" s="2180">
        <v>0</v>
      </c>
      <c r="O9" s="2165">
        <v>0</v>
      </c>
      <c r="P9" s="2167">
        <v>0</v>
      </c>
      <c r="Q9" s="2166">
        <v>0</v>
      </c>
      <c r="R9" s="2165">
        <f>SUM(C9+F9+I9+L9)</f>
        <v>0</v>
      </c>
      <c r="S9" s="2167">
        <f>SUM(D9+G9+J9+M9+P9)</f>
        <v>13</v>
      </c>
      <c r="T9" s="2180">
        <f>SUM(R9+S9)</f>
        <v>13</v>
      </c>
    </row>
    <row r="10" spans="1:20" ht="34.5" customHeight="1">
      <c r="B10" s="3065" t="s">
        <v>92</v>
      </c>
      <c r="C10" s="2165">
        <v>0</v>
      </c>
      <c r="D10" s="2167">
        <v>10</v>
      </c>
      <c r="E10" s="2166">
        <v>10</v>
      </c>
      <c r="F10" s="2165">
        <v>0</v>
      </c>
      <c r="G10" s="2167">
        <v>0</v>
      </c>
      <c r="H10" s="2180">
        <v>0</v>
      </c>
      <c r="I10" s="2165">
        <v>0</v>
      </c>
      <c r="J10" s="2167">
        <v>0</v>
      </c>
      <c r="K10" s="2180">
        <v>0</v>
      </c>
      <c r="L10" s="2165">
        <v>0</v>
      </c>
      <c r="M10" s="2167">
        <v>0</v>
      </c>
      <c r="N10" s="2180">
        <v>0</v>
      </c>
      <c r="O10" s="2165">
        <v>0</v>
      </c>
      <c r="P10" s="2167">
        <v>0</v>
      </c>
      <c r="Q10" s="2166">
        <v>0</v>
      </c>
      <c r="R10" s="2165">
        <f>SUM(C10+F10+I10+L10)</f>
        <v>0</v>
      </c>
      <c r="S10" s="2167">
        <f>SUM(D10+G10+J10+M10+P10)</f>
        <v>10</v>
      </c>
      <c r="T10" s="2180">
        <f>SUM(R10+S10)</f>
        <v>10</v>
      </c>
    </row>
    <row r="11" spans="1:20" ht="36.75" customHeight="1">
      <c r="B11" s="3065" t="s">
        <v>94</v>
      </c>
      <c r="C11" s="2165">
        <v>0</v>
      </c>
      <c r="D11" s="2167">
        <v>9</v>
      </c>
      <c r="E11" s="2166">
        <v>9</v>
      </c>
      <c r="F11" s="2165">
        <v>0</v>
      </c>
      <c r="G11" s="2167">
        <v>0</v>
      </c>
      <c r="H11" s="2180">
        <v>0</v>
      </c>
      <c r="I11" s="2165">
        <v>0</v>
      </c>
      <c r="J11" s="2167">
        <v>0</v>
      </c>
      <c r="K11" s="2180">
        <v>0</v>
      </c>
      <c r="L11" s="2165">
        <v>0</v>
      </c>
      <c r="M11" s="2167">
        <v>0</v>
      </c>
      <c r="N11" s="2180">
        <v>0</v>
      </c>
      <c r="O11" s="2165">
        <v>0</v>
      </c>
      <c r="P11" s="2167">
        <v>0</v>
      </c>
      <c r="Q11" s="2166">
        <v>0</v>
      </c>
      <c r="R11" s="2165">
        <f>SUM(C11+F11+I11+L11)</f>
        <v>0</v>
      </c>
      <c r="S11" s="2167">
        <f>SUM(D11+G11+J11+M11+P11)</f>
        <v>9</v>
      </c>
      <c r="T11" s="2180">
        <f>SUM(R11+S11)</f>
        <v>9</v>
      </c>
    </row>
    <row r="12" spans="1:20" ht="42" customHeight="1" thickBot="1">
      <c r="B12" s="3065" t="s">
        <v>199</v>
      </c>
      <c r="C12" s="2165">
        <v>0</v>
      </c>
      <c r="D12" s="2167">
        <v>0</v>
      </c>
      <c r="E12" s="2166">
        <v>0</v>
      </c>
      <c r="F12" s="2165">
        <v>0</v>
      </c>
      <c r="G12" s="2167">
        <v>0</v>
      </c>
      <c r="H12" s="3161">
        <v>0</v>
      </c>
      <c r="I12" s="2165">
        <v>0</v>
      </c>
      <c r="J12" s="2167">
        <v>8</v>
      </c>
      <c r="K12" s="2180">
        <v>8</v>
      </c>
      <c r="L12" s="3162">
        <v>0</v>
      </c>
      <c r="M12" s="3163">
        <v>8</v>
      </c>
      <c r="N12" s="3161">
        <v>8</v>
      </c>
      <c r="O12" s="2165">
        <v>0</v>
      </c>
      <c r="P12" s="2167">
        <v>5</v>
      </c>
      <c r="Q12" s="2166">
        <v>5</v>
      </c>
      <c r="R12" s="2165">
        <f>SUM(C12+F12+I12+L12)</f>
        <v>0</v>
      </c>
      <c r="S12" s="3163">
        <f>SUM(D12+G12+J12+M12+P12)</f>
        <v>21</v>
      </c>
      <c r="T12" s="3161">
        <f>SUM(R12+S12)</f>
        <v>21</v>
      </c>
    </row>
    <row r="13" spans="1:20" ht="41.25" customHeight="1" thickBot="1">
      <c r="B13" s="3084" t="s">
        <v>14</v>
      </c>
      <c r="C13" s="3098">
        <f>SUM(C12:C12)</f>
        <v>0</v>
      </c>
      <c r="D13" s="3099">
        <f>SUM(D9:D12)</f>
        <v>32</v>
      </c>
      <c r="E13" s="3100">
        <f>SUM(E9:E12)</f>
        <v>32</v>
      </c>
      <c r="F13" s="3101">
        <v>0</v>
      </c>
      <c r="G13" s="3099">
        <f>SUM(G9:G12)</f>
        <v>0</v>
      </c>
      <c r="H13" s="3164">
        <f>SUM(H9:H12)</f>
        <v>0</v>
      </c>
      <c r="I13" s="3098">
        <v>0</v>
      </c>
      <c r="J13" s="3099">
        <f>SUM(J9:J12)</f>
        <v>8</v>
      </c>
      <c r="K13" s="3100">
        <f>SUM(K9:K12)</f>
        <v>8</v>
      </c>
      <c r="L13" s="3165">
        <v>0</v>
      </c>
      <c r="M13" s="3166">
        <f>SUM(M9:M12)</f>
        <v>8</v>
      </c>
      <c r="N13" s="3164">
        <f>SUM(N9:N12)</f>
        <v>8</v>
      </c>
      <c r="O13" s="3098">
        <v>0</v>
      </c>
      <c r="P13" s="3099">
        <f>SUM(P9:P12)</f>
        <v>5</v>
      </c>
      <c r="Q13" s="3102">
        <f>SUM(Q9:Q12)</f>
        <v>5</v>
      </c>
      <c r="R13" s="3098">
        <f>SUM(R9:R12)</f>
        <v>0</v>
      </c>
      <c r="S13" s="3166">
        <f>SUM(S9:S12)</f>
        <v>53</v>
      </c>
      <c r="T13" s="3164">
        <f>SUM(T9:T12)</f>
        <v>53</v>
      </c>
    </row>
    <row r="14" spans="1:20" ht="27.75" customHeight="1" thickBot="1">
      <c r="B14" s="3103" t="s">
        <v>15</v>
      </c>
      <c r="C14" s="3104"/>
      <c r="D14" s="3105"/>
      <c r="E14" s="3106"/>
      <c r="F14" s="3107"/>
      <c r="G14" s="3105"/>
      <c r="H14" s="3106"/>
      <c r="I14" s="3107"/>
      <c r="J14" s="3105"/>
      <c r="K14" s="3106"/>
      <c r="L14" s="3107"/>
      <c r="M14" s="3105"/>
      <c r="N14" s="3106"/>
      <c r="O14" s="3104"/>
      <c r="P14" s="3105"/>
      <c r="Q14" s="3106"/>
      <c r="R14" s="3104"/>
      <c r="S14" s="3105"/>
      <c r="T14" s="3167"/>
    </row>
    <row r="15" spans="1:20" ht="34.5" customHeight="1" thickBot="1">
      <c r="B15" s="3109" t="s">
        <v>16</v>
      </c>
      <c r="C15" s="3110"/>
      <c r="D15" s="3111"/>
      <c r="E15" s="3102"/>
      <c r="F15" s="3110"/>
      <c r="G15" s="3111"/>
      <c r="H15" s="3100"/>
      <c r="I15" s="3112"/>
      <c r="J15" s="3111"/>
      <c r="K15" s="3102"/>
      <c r="L15" s="3110"/>
      <c r="M15" s="3111"/>
      <c r="N15" s="3102"/>
      <c r="O15" s="3098"/>
      <c r="P15" s="3099"/>
      <c r="Q15" s="3102"/>
      <c r="R15" s="3110"/>
      <c r="S15" s="3111"/>
      <c r="T15" s="3100"/>
    </row>
    <row r="16" spans="1:20" ht="45.75" customHeight="1">
      <c r="B16" s="3065" t="s">
        <v>203</v>
      </c>
      <c r="C16" s="2165">
        <v>0</v>
      </c>
      <c r="D16" s="2167">
        <v>13</v>
      </c>
      <c r="E16" s="2166">
        <v>13</v>
      </c>
      <c r="F16" s="2165">
        <v>0</v>
      </c>
      <c r="G16" s="2167">
        <v>0</v>
      </c>
      <c r="H16" s="2180">
        <v>0</v>
      </c>
      <c r="I16" s="2165">
        <v>0</v>
      </c>
      <c r="J16" s="2167">
        <v>0</v>
      </c>
      <c r="K16" s="2180">
        <v>0</v>
      </c>
      <c r="L16" s="2165">
        <v>0</v>
      </c>
      <c r="M16" s="2167">
        <v>0</v>
      </c>
      <c r="N16" s="2180">
        <v>0</v>
      </c>
      <c r="O16" s="2165">
        <v>0</v>
      </c>
      <c r="P16" s="2167">
        <v>0</v>
      </c>
      <c r="Q16" s="2166">
        <v>0</v>
      </c>
      <c r="R16" s="2165">
        <f>SUM(C16+F16+I16+L16)</f>
        <v>0</v>
      </c>
      <c r="S16" s="2167">
        <f>SUM(D16+G16+J16+M16+P16)</f>
        <v>13</v>
      </c>
      <c r="T16" s="2180">
        <f>SUM(R16+S16)</f>
        <v>13</v>
      </c>
    </row>
    <row r="17" spans="2:24" ht="40.5" customHeight="1">
      <c r="B17" s="3065" t="s">
        <v>92</v>
      </c>
      <c r="C17" s="2165">
        <v>0</v>
      </c>
      <c r="D17" s="2167">
        <v>9</v>
      </c>
      <c r="E17" s="2166">
        <v>9</v>
      </c>
      <c r="F17" s="2165">
        <v>0</v>
      </c>
      <c r="G17" s="2167">
        <v>0</v>
      </c>
      <c r="H17" s="2180">
        <v>0</v>
      </c>
      <c r="I17" s="2165">
        <v>0</v>
      </c>
      <c r="J17" s="2167">
        <v>0</v>
      </c>
      <c r="K17" s="2180">
        <v>0</v>
      </c>
      <c r="L17" s="2165">
        <v>0</v>
      </c>
      <c r="M17" s="2167">
        <v>0</v>
      </c>
      <c r="N17" s="2180">
        <v>0</v>
      </c>
      <c r="O17" s="2165">
        <v>0</v>
      </c>
      <c r="P17" s="2167">
        <v>0</v>
      </c>
      <c r="Q17" s="2166">
        <v>0</v>
      </c>
      <c r="R17" s="2165">
        <v>0</v>
      </c>
      <c r="S17" s="2167">
        <f>SUM(D17+G17+J17+M17+P17)</f>
        <v>9</v>
      </c>
      <c r="T17" s="2180">
        <f>SUM(R17+S17)</f>
        <v>9</v>
      </c>
    </row>
    <row r="18" spans="2:24" ht="30.75" customHeight="1">
      <c r="B18" s="3065" t="s">
        <v>94</v>
      </c>
      <c r="C18" s="2165">
        <v>0</v>
      </c>
      <c r="D18" s="2167">
        <v>9</v>
      </c>
      <c r="E18" s="2166">
        <v>9</v>
      </c>
      <c r="F18" s="2165">
        <v>0</v>
      </c>
      <c r="G18" s="2167">
        <v>0</v>
      </c>
      <c r="H18" s="2180">
        <v>0</v>
      </c>
      <c r="I18" s="2165">
        <v>0</v>
      </c>
      <c r="J18" s="2167">
        <v>0</v>
      </c>
      <c r="K18" s="2180">
        <v>0</v>
      </c>
      <c r="L18" s="2165">
        <v>0</v>
      </c>
      <c r="M18" s="2167">
        <v>0</v>
      </c>
      <c r="N18" s="2180">
        <v>0</v>
      </c>
      <c r="O18" s="2165">
        <v>0</v>
      </c>
      <c r="P18" s="2167">
        <v>0</v>
      </c>
      <c r="Q18" s="2166">
        <v>0</v>
      </c>
      <c r="R18" s="2165">
        <f>SUM(C18+F18+I18+L18)</f>
        <v>0</v>
      </c>
      <c r="S18" s="2167">
        <f>SUM(D18+G18+J18+M18+P18)</f>
        <v>9</v>
      </c>
      <c r="T18" s="2180">
        <f>SUM(R18+S18)</f>
        <v>9</v>
      </c>
    </row>
    <row r="19" spans="2:24" ht="37.5" customHeight="1" thickBot="1">
      <c r="B19" s="3065" t="s">
        <v>199</v>
      </c>
      <c r="C19" s="2165">
        <v>0</v>
      </c>
      <c r="D19" s="2167">
        <v>0</v>
      </c>
      <c r="E19" s="2166">
        <v>0</v>
      </c>
      <c r="F19" s="2165">
        <v>0</v>
      </c>
      <c r="G19" s="2167">
        <v>0</v>
      </c>
      <c r="H19" s="3161">
        <v>0</v>
      </c>
      <c r="I19" s="2165">
        <v>0</v>
      </c>
      <c r="J19" s="2167">
        <v>8</v>
      </c>
      <c r="K19" s="2180">
        <v>8</v>
      </c>
      <c r="L19" s="3162">
        <v>0</v>
      </c>
      <c r="M19" s="3163">
        <v>8</v>
      </c>
      <c r="N19" s="3161">
        <v>8</v>
      </c>
      <c r="O19" s="2165">
        <v>0</v>
      </c>
      <c r="P19" s="2167">
        <v>5</v>
      </c>
      <c r="Q19" s="2166">
        <v>5</v>
      </c>
      <c r="R19" s="2165">
        <f>SUM(C19+F19+I19+L19)</f>
        <v>0</v>
      </c>
      <c r="S19" s="3163">
        <f>SUM(D19+G19+J19+M19+P19)</f>
        <v>21</v>
      </c>
      <c r="T19" s="3161">
        <f>SUM(R19+S19)</f>
        <v>21</v>
      </c>
    </row>
    <row r="20" spans="2:24" ht="36" customHeight="1" thickBot="1">
      <c r="B20" s="3117" t="s">
        <v>17</v>
      </c>
      <c r="C20" s="3098">
        <f>SUM(C19:C19)</f>
        <v>0</v>
      </c>
      <c r="D20" s="3099">
        <f>SUM(D16:D19)</f>
        <v>31</v>
      </c>
      <c r="E20" s="3100">
        <f>SUM(E16:E19)</f>
        <v>31</v>
      </c>
      <c r="F20" s="3101">
        <v>0</v>
      </c>
      <c r="G20" s="3099">
        <f>SUM(G16:G19)</f>
        <v>0</v>
      </c>
      <c r="H20" s="3164">
        <f>SUM(H16:H19)</f>
        <v>0</v>
      </c>
      <c r="I20" s="3098">
        <v>0</v>
      </c>
      <c r="J20" s="3099">
        <f>SUM(J16:J19)</f>
        <v>8</v>
      </c>
      <c r="K20" s="3100">
        <f>SUM(K16:K19)</f>
        <v>8</v>
      </c>
      <c r="L20" s="3165">
        <v>0</v>
      </c>
      <c r="M20" s="3166">
        <f>SUM(M16:M19)</f>
        <v>8</v>
      </c>
      <c r="N20" s="3164">
        <f>SUM(N16:N19)</f>
        <v>8</v>
      </c>
      <c r="O20" s="3098">
        <v>0</v>
      </c>
      <c r="P20" s="3099">
        <f>SUM(P16:P19)</f>
        <v>5</v>
      </c>
      <c r="Q20" s="3102">
        <f>SUM(Q16:Q19)</f>
        <v>5</v>
      </c>
      <c r="R20" s="3098">
        <f>SUM(R16:R19)</f>
        <v>0</v>
      </c>
      <c r="S20" s="3166">
        <f>SUM(S16:S19)</f>
        <v>52</v>
      </c>
      <c r="T20" s="3164">
        <f>SUM(T16:T19)</f>
        <v>52</v>
      </c>
    </row>
    <row r="21" spans="2:24" ht="57" customHeight="1">
      <c r="B21" s="3118" t="s">
        <v>18</v>
      </c>
      <c r="C21" s="3119"/>
      <c r="D21" s="3120"/>
      <c r="E21" s="3121"/>
      <c r="F21" s="3119"/>
      <c r="G21" s="3120"/>
      <c r="H21" s="3122"/>
      <c r="I21" s="3120"/>
      <c r="J21" s="3120"/>
      <c r="K21" s="3121"/>
      <c r="L21" s="3119"/>
      <c r="M21" s="3120"/>
      <c r="N21" s="3122"/>
      <c r="O21" s="3120"/>
      <c r="P21" s="3120"/>
      <c r="Q21" s="3121"/>
      <c r="R21" s="3119"/>
      <c r="S21" s="3120"/>
      <c r="T21" s="3122"/>
    </row>
    <row r="22" spans="2:24" ht="39.75" customHeight="1">
      <c r="B22" s="3065" t="s">
        <v>203</v>
      </c>
      <c r="C22" s="2165">
        <v>0</v>
      </c>
      <c r="D22" s="2167">
        <v>0</v>
      </c>
      <c r="E22" s="2166">
        <v>0</v>
      </c>
      <c r="F22" s="2165">
        <v>0</v>
      </c>
      <c r="G22" s="2167">
        <v>0</v>
      </c>
      <c r="H22" s="2180">
        <f>SUM(F22:G22)</f>
        <v>0</v>
      </c>
      <c r="I22" s="2165">
        <v>0</v>
      </c>
      <c r="J22" s="2167">
        <v>0</v>
      </c>
      <c r="K22" s="2180">
        <v>0</v>
      </c>
      <c r="L22" s="2165">
        <v>0</v>
      </c>
      <c r="M22" s="2167">
        <v>0</v>
      </c>
      <c r="N22" s="2180">
        <v>0</v>
      </c>
      <c r="O22" s="2165">
        <v>0</v>
      </c>
      <c r="P22" s="2167">
        <v>0</v>
      </c>
      <c r="Q22" s="2166">
        <v>0</v>
      </c>
      <c r="R22" s="2165">
        <f>SUM(C22+F22+I22+L22)</f>
        <v>0</v>
      </c>
      <c r="S22" s="2167">
        <f>SUM(D22+G22+J22+M22+P22)</f>
        <v>0</v>
      </c>
      <c r="T22" s="2180">
        <f>SUM(R22+S22)</f>
        <v>0</v>
      </c>
    </row>
    <row r="23" spans="2:24" ht="30" customHeight="1">
      <c r="B23" s="3065" t="s">
        <v>92</v>
      </c>
      <c r="C23" s="2165">
        <v>0</v>
      </c>
      <c r="D23" s="2167">
        <v>1</v>
      </c>
      <c r="E23" s="2166">
        <v>1</v>
      </c>
      <c r="F23" s="2165">
        <v>0</v>
      </c>
      <c r="G23" s="2167">
        <v>0</v>
      </c>
      <c r="H23" s="2180">
        <f>SUM(F23:G23)</f>
        <v>0</v>
      </c>
      <c r="I23" s="2165">
        <v>0</v>
      </c>
      <c r="J23" s="2167">
        <v>0</v>
      </c>
      <c r="K23" s="2180">
        <v>0</v>
      </c>
      <c r="L23" s="2165">
        <v>0</v>
      </c>
      <c r="M23" s="2167">
        <v>0</v>
      </c>
      <c r="N23" s="2180">
        <v>0</v>
      </c>
      <c r="O23" s="2165">
        <v>0</v>
      </c>
      <c r="P23" s="2167">
        <v>0</v>
      </c>
      <c r="Q23" s="2166">
        <v>0</v>
      </c>
      <c r="R23" s="2165">
        <f>SUM(C23+F23+I23+L23)</f>
        <v>0</v>
      </c>
      <c r="S23" s="2167">
        <f>SUM(D23+G23+J23+M23+P23)</f>
        <v>1</v>
      </c>
      <c r="T23" s="2180">
        <f>SUM(R23+S23)</f>
        <v>1</v>
      </c>
      <c r="U23" s="6018"/>
      <c r="V23" s="6019"/>
      <c r="W23" s="6019"/>
      <c r="X23" s="6019"/>
    </row>
    <row r="24" spans="2:24" ht="39" customHeight="1">
      <c r="B24" s="3065" t="s">
        <v>94</v>
      </c>
      <c r="C24" s="2165">
        <v>0</v>
      </c>
      <c r="D24" s="2167">
        <v>0</v>
      </c>
      <c r="E24" s="2166">
        <v>0</v>
      </c>
      <c r="F24" s="2165">
        <v>0</v>
      </c>
      <c r="G24" s="2167">
        <v>0</v>
      </c>
      <c r="H24" s="2180">
        <v>0</v>
      </c>
      <c r="I24" s="2165">
        <v>0</v>
      </c>
      <c r="J24" s="2167">
        <v>0</v>
      </c>
      <c r="K24" s="2180">
        <v>0</v>
      </c>
      <c r="L24" s="2165">
        <v>0</v>
      </c>
      <c r="M24" s="2167">
        <v>0</v>
      </c>
      <c r="N24" s="2180">
        <v>0</v>
      </c>
      <c r="O24" s="2165">
        <v>0</v>
      </c>
      <c r="P24" s="2167">
        <v>0</v>
      </c>
      <c r="Q24" s="2166">
        <v>0</v>
      </c>
      <c r="R24" s="2165">
        <f>SUM(C24+F24+I24+L24)</f>
        <v>0</v>
      </c>
      <c r="S24" s="2167">
        <f>SUM(D24+G24+J24+M24+P24)</f>
        <v>0</v>
      </c>
      <c r="T24" s="2180">
        <f>SUM(R24+S24)</f>
        <v>0</v>
      </c>
    </row>
    <row r="25" spans="2:24" ht="36.75" customHeight="1" thickBot="1">
      <c r="B25" s="3065" t="s">
        <v>199</v>
      </c>
      <c r="C25" s="3126">
        <v>0</v>
      </c>
      <c r="D25" s="3127">
        <v>0</v>
      </c>
      <c r="E25" s="3128">
        <v>0</v>
      </c>
      <c r="F25" s="3126">
        <v>0</v>
      </c>
      <c r="G25" s="3127">
        <v>0</v>
      </c>
      <c r="H25" s="769">
        <v>0</v>
      </c>
      <c r="I25" s="3129">
        <v>0</v>
      </c>
      <c r="J25" s="3127">
        <v>0</v>
      </c>
      <c r="K25" s="3128">
        <v>0</v>
      </c>
      <c r="L25" s="3126">
        <v>0</v>
      </c>
      <c r="M25" s="3127">
        <v>0</v>
      </c>
      <c r="N25" s="3138">
        <v>0</v>
      </c>
      <c r="O25" s="3129">
        <v>0</v>
      </c>
      <c r="P25" s="3127">
        <v>0</v>
      </c>
      <c r="Q25" s="3128">
        <v>0</v>
      </c>
      <c r="R25" s="3126">
        <v>0</v>
      </c>
      <c r="S25" s="3127">
        <v>0</v>
      </c>
      <c r="T25" s="3138">
        <v>0</v>
      </c>
    </row>
    <row r="26" spans="2:24" ht="41.25" customHeight="1" thickBot="1">
      <c r="B26" s="3139" t="s">
        <v>19</v>
      </c>
      <c r="C26" s="3100">
        <f>SUM(C25:C25)</f>
        <v>0</v>
      </c>
      <c r="D26" s="3098">
        <f>SUM(D22:D25)</f>
        <v>1</v>
      </c>
      <c r="E26" s="3140">
        <f>SUM(E22:E25)</f>
        <v>1</v>
      </c>
      <c r="F26" s="3098">
        <v>0</v>
      </c>
      <c r="G26" s="3098">
        <v>0</v>
      </c>
      <c r="H26" s="3141">
        <v>0</v>
      </c>
      <c r="I26" s="3101">
        <v>0</v>
      </c>
      <c r="J26" s="3098">
        <v>0</v>
      </c>
      <c r="K26" s="3098">
        <v>0</v>
      </c>
      <c r="L26" s="3098">
        <v>0</v>
      </c>
      <c r="M26" s="3098">
        <v>0</v>
      </c>
      <c r="N26" s="3098">
        <v>0</v>
      </c>
      <c r="O26" s="3098">
        <f>SUM(O22:O25)</f>
        <v>0</v>
      </c>
      <c r="P26" s="3098">
        <f>SUM(P22:P25)</f>
        <v>0</v>
      </c>
      <c r="Q26" s="3140">
        <f>SUM(Q22:Q25)</f>
        <v>0</v>
      </c>
      <c r="R26" s="3141">
        <f>SUM(R25:R25)</f>
        <v>0</v>
      </c>
      <c r="S26" s="3098">
        <f>SUM(S22:S25)</f>
        <v>1</v>
      </c>
      <c r="T26" s="3141">
        <f>SUM(T22:T25)</f>
        <v>1</v>
      </c>
    </row>
    <row r="27" spans="2:24" ht="37.5" customHeight="1" thickBot="1">
      <c r="B27" s="3142" t="s">
        <v>29</v>
      </c>
      <c r="C27" s="3145">
        <f t="shared" ref="C27:Q27" si="0">C20</f>
        <v>0</v>
      </c>
      <c r="D27" s="3146">
        <v>31</v>
      </c>
      <c r="E27" s="3147">
        <f t="shared" si="0"/>
        <v>31</v>
      </c>
      <c r="F27" s="3147">
        <f t="shared" si="0"/>
        <v>0</v>
      </c>
      <c r="G27" s="3147">
        <f t="shared" si="0"/>
        <v>0</v>
      </c>
      <c r="H27" s="3147">
        <f t="shared" si="0"/>
        <v>0</v>
      </c>
      <c r="I27" s="3149">
        <f t="shared" si="0"/>
        <v>0</v>
      </c>
      <c r="J27" s="3168">
        <f t="shared" si="0"/>
        <v>8</v>
      </c>
      <c r="K27" s="3169">
        <f t="shared" si="0"/>
        <v>8</v>
      </c>
      <c r="L27" s="3149">
        <f t="shared" si="0"/>
        <v>0</v>
      </c>
      <c r="M27" s="3168">
        <f t="shared" si="0"/>
        <v>8</v>
      </c>
      <c r="N27" s="3169">
        <f t="shared" si="0"/>
        <v>8</v>
      </c>
      <c r="O27" s="3149">
        <f t="shared" si="0"/>
        <v>0</v>
      </c>
      <c r="P27" s="3168">
        <f t="shared" si="0"/>
        <v>5</v>
      </c>
      <c r="Q27" s="3169">
        <f t="shared" si="0"/>
        <v>5</v>
      </c>
      <c r="R27" s="3145">
        <f>R20</f>
        <v>0</v>
      </c>
      <c r="S27" s="3146">
        <f>S20</f>
        <v>52</v>
      </c>
      <c r="T27" s="3147">
        <f>T20</f>
        <v>52</v>
      </c>
      <c r="U27" s="301"/>
    </row>
    <row r="28" spans="2:24" ht="37.5" customHeight="1" thickBot="1">
      <c r="B28" s="3143" t="s">
        <v>34</v>
      </c>
      <c r="C28" s="3150">
        <f>C26</f>
        <v>0</v>
      </c>
      <c r="D28" s="3151">
        <f>D26</f>
        <v>1</v>
      </c>
      <c r="E28" s="3152">
        <f>E26</f>
        <v>1</v>
      </c>
      <c r="F28" s="3153">
        <v>0</v>
      </c>
      <c r="G28" s="3151">
        <v>0</v>
      </c>
      <c r="H28" s="3154">
        <v>0</v>
      </c>
      <c r="I28" s="3170">
        <v>0</v>
      </c>
      <c r="J28" s="3171">
        <v>0</v>
      </c>
      <c r="K28" s="3172">
        <v>0</v>
      </c>
      <c r="L28" s="3173">
        <v>0</v>
      </c>
      <c r="M28" s="3171">
        <v>0</v>
      </c>
      <c r="N28" s="3173">
        <v>0</v>
      </c>
      <c r="O28" s="3170">
        <v>0</v>
      </c>
      <c r="P28" s="3171">
        <v>0</v>
      </c>
      <c r="Q28" s="3173">
        <v>0</v>
      </c>
      <c r="R28" s="3150">
        <f>R26</f>
        <v>0</v>
      </c>
      <c r="S28" s="3151">
        <f>S26</f>
        <v>1</v>
      </c>
      <c r="T28" s="3152">
        <f>T26</f>
        <v>1</v>
      </c>
    </row>
    <row r="29" spans="2:24" ht="49.5" customHeight="1" thickBot="1">
      <c r="B29" s="3144" t="s">
        <v>35</v>
      </c>
      <c r="C29" s="3155">
        <f t="shared" ref="C29:Q29" si="1">SUM(C27:C28)</f>
        <v>0</v>
      </c>
      <c r="D29" s="3156">
        <f t="shared" si="1"/>
        <v>32</v>
      </c>
      <c r="E29" s="3157">
        <f t="shared" si="1"/>
        <v>32</v>
      </c>
      <c r="F29" s="3157">
        <f t="shared" si="1"/>
        <v>0</v>
      </c>
      <c r="G29" s="3157">
        <f t="shared" si="1"/>
        <v>0</v>
      </c>
      <c r="H29" s="3157">
        <f t="shared" si="1"/>
        <v>0</v>
      </c>
      <c r="I29" s="3159">
        <f t="shared" si="1"/>
        <v>0</v>
      </c>
      <c r="J29" s="3174">
        <f t="shared" si="1"/>
        <v>8</v>
      </c>
      <c r="K29" s="3175">
        <f t="shared" si="1"/>
        <v>8</v>
      </c>
      <c r="L29" s="3159">
        <f t="shared" si="1"/>
        <v>0</v>
      </c>
      <c r="M29" s="3174">
        <f t="shared" si="1"/>
        <v>8</v>
      </c>
      <c r="N29" s="3175">
        <f t="shared" si="1"/>
        <v>8</v>
      </c>
      <c r="O29" s="3159">
        <f t="shared" si="1"/>
        <v>0</v>
      </c>
      <c r="P29" s="3174">
        <f t="shared" si="1"/>
        <v>5</v>
      </c>
      <c r="Q29" s="3175">
        <f t="shared" si="1"/>
        <v>5</v>
      </c>
      <c r="R29" s="3155">
        <f>SUM(R27:R28)</f>
        <v>0</v>
      </c>
      <c r="S29" s="3156">
        <f>SUM(S27:S28)</f>
        <v>53</v>
      </c>
      <c r="T29" s="3157">
        <f>SUM(T27:T28)</f>
        <v>53</v>
      </c>
    </row>
    <row r="30" spans="2:24">
      <c r="B30" s="2714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</row>
    <row r="31" spans="2:24">
      <c r="B31" s="2714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</row>
    <row r="32" spans="2:24">
      <c r="B32" s="5997"/>
      <c r="C32" s="5997"/>
      <c r="D32" s="5997"/>
      <c r="E32" s="5997"/>
      <c r="F32" s="5997"/>
      <c r="G32" s="5997"/>
      <c r="H32" s="5997"/>
      <c r="I32" s="5997"/>
      <c r="J32" s="5997"/>
      <c r="K32" s="5997"/>
      <c r="L32" s="5997"/>
      <c r="M32" s="5997"/>
      <c r="N32" s="5997"/>
      <c r="O32" s="5997"/>
      <c r="P32" s="5997"/>
      <c r="Q32" s="5997"/>
      <c r="R32" s="5997"/>
      <c r="S32" s="5997"/>
      <c r="T32" s="5997"/>
    </row>
    <row r="33" spans="2:20">
      <c r="B33" s="2714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</row>
    <row r="35" spans="2:20">
      <c r="B35" s="301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</row>
    <row r="36" spans="2:20"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</row>
  </sheetData>
  <mergeCells count="12">
    <mergeCell ref="U23:X23"/>
    <mergeCell ref="A1:T1"/>
    <mergeCell ref="A2:T2"/>
    <mergeCell ref="A3:T3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zoomScale="45" zoomScaleNormal="45" workbookViewId="0">
      <selection activeCell="E26" sqref="E26"/>
    </sheetView>
  </sheetViews>
  <sheetFormatPr defaultRowHeight="25.5"/>
  <cols>
    <col min="1" max="1" width="3" style="297" customWidth="1"/>
    <col min="2" max="2" width="92.140625" style="297" customWidth="1"/>
    <col min="3" max="3" width="17.140625" style="297" customWidth="1"/>
    <col min="4" max="4" width="18" style="297" customWidth="1"/>
    <col min="5" max="5" width="15.7109375" style="297" customWidth="1"/>
    <col min="6" max="6" width="16" style="297" customWidth="1"/>
    <col min="7" max="20" width="15.7109375" style="297" customWidth="1"/>
    <col min="21" max="21" width="14.28515625" style="297" customWidth="1"/>
    <col min="22" max="22" width="10.5703125" style="297" bestFit="1" customWidth="1"/>
    <col min="23" max="23" width="9.28515625" style="297" bestFit="1" customWidth="1"/>
    <col min="24" max="256" width="9.140625" style="297"/>
    <col min="257" max="257" width="3" style="297" customWidth="1"/>
    <col min="258" max="258" width="92.140625" style="297" customWidth="1"/>
    <col min="259" max="259" width="17.140625" style="297" customWidth="1"/>
    <col min="260" max="260" width="18" style="297" customWidth="1"/>
    <col min="261" max="261" width="15.7109375" style="297" customWidth="1"/>
    <col min="262" max="262" width="16" style="297" customWidth="1"/>
    <col min="263" max="276" width="15.7109375" style="297" customWidth="1"/>
    <col min="277" max="277" width="14.28515625" style="297" customWidth="1"/>
    <col min="278" max="278" width="10.5703125" style="297" bestFit="1" customWidth="1"/>
    <col min="279" max="279" width="9.28515625" style="297" bestFit="1" customWidth="1"/>
    <col min="280" max="512" width="9.140625" style="297"/>
    <col min="513" max="513" width="3" style="297" customWidth="1"/>
    <col min="514" max="514" width="92.140625" style="297" customWidth="1"/>
    <col min="515" max="515" width="17.140625" style="297" customWidth="1"/>
    <col min="516" max="516" width="18" style="297" customWidth="1"/>
    <col min="517" max="517" width="15.7109375" style="297" customWidth="1"/>
    <col min="518" max="518" width="16" style="297" customWidth="1"/>
    <col min="519" max="532" width="15.7109375" style="297" customWidth="1"/>
    <col min="533" max="533" width="14.28515625" style="297" customWidth="1"/>
    <col min="534" max="534" width="10.5703125" style="297" bestFit="1" customWidth="1"/>
    <col min="535" max="535" width="9.28515625" style="297" bestFit="1" customWidth="1"/>
    <col min="536" max="768" width="9.140625" style="297"/>
    <col min="769" max="769" width="3" style="297" customWidth="1"/>
    <col min="770" max="770" width="92.140625" style="297" customWidth="1"/>
    <col min="771" max="771" width="17.140625" style="297" customWidth="1"/>
    <col min="772" max="772" width="18" style="297" customWidth="1"/>
    <col min="773" max="773" width="15.7109375" style="297" customWidth="1"/>
    <col min="774" max="774" width="16" style="297" customWidth="1"/>
    <col min="775" max="788" width="15.7109375" style="297" customWidth="1"/>
    <col min="789" max="789" width="14.28515625" style="297" customWidth="1"/>
    <col min="790" max="790" width="10.5703125" style="297" bestFit="1" customWidth="1"/>
    <col min="791" max="791" width="9.28515625" style="297" bestFit="1" customWidth="1"/>
    <col min="792" max="1024" width="9.140625" style="297"/>
    <col min="1025" max="1025" width="3" style="297" customWidth="1"/>
    <col min="1026" max="1026" width="92.140625" style="297" customWidth="1"/>
    <col min="1027" max="1027" width="17.140625" style="297" customWidth="1"/>
    <col min="1028" max="1028" width="18" style="297" customWidth="1"/>
    <col min="1029" max="1029" width="15.7109375" style="297" customWidth="1"/>
    <col min="1030" max="1030" width="16" style="297" customWidth="1"/>
    <col min="1031" max="1044" width="15.7109375" style="297" customWidth="1"/>
    <col min="1045" max="1045" width="14.28515625" style="297" customWidth="1"/>
    <col min="1046" max="1046" width="10.5703125" style="297" bestFit="1" customWidth="1"/>
    <col min="1047" max="1047" width="9.28515625" style="297" bestFit="1" customWidth="1"/>
    <col min="1048" max="1280" width="9.140625" style="297"/>
    <col min="1281" max="1281" width="3" style="297" customWidth="1"/>
    <col min="1282" max="1282" width="92.140625" style="297" customWidth="1"/>
    <col min="1283" max="1283" width="17.140625" style="297" customWidth="1"/>
    <col min="1284" max="1284" width="18" style="297" customWidth="1"/>
    <col min="1285" max="1285" width="15.7109375" style="297" customWidth="1"/>
    <col min="1286" max="1286" width="16" style="297" customWidth="1"/>
    <col min="1287" max="1300" width="15.7109375" style="297" customWidth="1"/>
    <col min="1301" max="1301" width="14.28515625" style="297" customWidth="1"/>
    <col min="1302" max="1302" width="10.5703125" style="297" bestFit="1" customWidth="1"/>
    <col min="1303" max="1303" width="9.28515625" style="297" bestFit="1" customWidth="1"/>
    <col min="1304" max="1536" width="9.140625" style="297"/>
    <col min="1537" max="1537" width="3" style="297" customWidth="1"/>
    <col min="1538" max="1538" width="92.140625" style="297" customWidth="1"/>
    <col min="1539" max="1539" width="17.140625" style="297" customWidth="1"/>
    <col min="1540" max="1540" width="18" style="297" customWidth="1"/>
    <col min="1541" max="1541" width="15.7109375" style="297" customWidth="1"/>
    <col min="1542" max="1542" width="16" style="297" customWidth="1"/>
    <col min="1543" max="1556" width="15.7109375" style="297" customWidth="1"/>
    <col min="1557" max="1557" width="14.28515625" style="297" customWidth="1"/>
    <col min="1558" max="1558" width="10.5703125" style="297" bestFit="1" customWidth="1"/>
    <col min="1559" max="1559" width="9.28515625" style="297" bestFit="1" customWidth="1"/>
    <col min="1560" max="1792" width="9.140625" style="297"/>
    <col min="1793" max="1793" width="3" style="297" customWidth="1"/>
    <col min="1794" max="1794" width="92.140625" style="297" customWidth="1"/>
    <col min="1795" max="1795" width="17.140625" style="297" customWidth="1"/>
    <col min="1796" max="1796" width="18" style="297" customWidth="1"/>
    <col min="1797" max="1797" width="15.7109375" style="297" customWidth="1"/>
    <col min="1798" max="1798" width="16" style="297" customWidth="1"/>
    <col min="1799" max="1812" width="15.7109375" style="297" customWidth="1"/>
    <col min="1813" max="1813" width="14.28515625" style="297" customWidth="1"/>
    <col min="1814" max="1814" width="10.5703125" style="297" bestFit="1" customWidth="1"/>
    <col min="1815" max="1815" width="9.28515625" style="297" bestFit="1" customWidth="1"/>
    <col min="1816" max="2048" width="9.140625" style="297"/>
    <col min="2049" max="2049" width="3" style="297" customWidth="1"/>
    <col min="2050" max="2050" width="92.140625" style="297" customWidth="1"/>
    <col min="2051" max="2051" width="17.140625" style="297" customWidth="1"/>
    <col min="2052" max="2052" width="18" style="297" customWidth="1"/>
    <col min="2053" max="2053" width="15.7109375" style="297" customWidth="1"/>
    <col min="2054" max="2054" width="16" style="297" customWidth="1"/>
    <col min="2055" max="2068" width="15.7109375" style="297" customWidth="1"/>
    <col min="2069" max="2069" width="14.28515625" style="297" customWidth="1"/>
    <col min="2070" max="2070" width="10.5703125" style="297" bestFit="1" customWidth="1"/>
    <col min="2071" max="2071" width="9.28515625" style="297" bestFit="1" customWidth="1"/>
    <col min="2072" max="2304" width="9.140625" style="297"/>
    <col min="2305" max="2305" width="3" style="297" customWidth="1"/>
    <col min="2306" max="2306" width="92.140625" style="297" customWidth="1"/>
    <col min="2307" max="2307" width="17.140625" style="297" customWidth="1"/>
    <col min="2308" max="2308" width="18" style="297" customWidth="1"/>
    <col min="2309" max="2309" width="15.7109375" style="297" customWidth="1"/>
    <col min="2310" max="2310" width="16" style="297" customWidth="1"/>
    <col min="2311" max="2324" width="15.7109375" style="297" customWidth="1"/>
    <col min="2325" max="2325" width="14.28515625" style="297" customWidth="1"/>
    <col min="2326" max="2326" width="10.5703125" style="297" bestFit="1" customWidth="1"/>
    <col min="2327" max="2327" width="9.28515625" style="297" bestFit="1" customWidth="1"/>
    <col min="2328" max="2560" width="9.140625" style="297"/>
    <col min="2561" max="2561" width="3" style="297" customWidth="1"/>
    <col min="2562" max="2562" width="92.140625" style="297" customWidth="1"/>
    <col min="2563" max="2563" width="17.140625" style="297" customWidth="1"/>
    <col min="2564" max="2564" width="18" style="297" customWidth="1"/>
    <col min="2565" max="2565" width="15.7109375" style="297" customWidth="1"/>
    <col min="2566" max="2566" width="16" style="297" customWidth="1"/>
    <col min="2567" max="2580" width="15.7109375" style="297" customWidth="1"/>
    <col min="2581" max="2581" width="14.28515625" style="297" customWidth="1"/>
    <col min="2582" max="2582" width="10.5703125" style="297" bestFit="1" customWidth="1"/>
    <col min="2583" max="2583" width="9.28515625" style="297" bestFit="1" customWidth="1"/>
    <col min="2584" max="2816" width="9.140625" style="297"/>
    <col min="2817" max="2817" width="3" style="297" customWidth="1"/>
    <col min="2818" max="2818" width="92.140625" style="297" customWidth="1"/>
    <col min="2819" max="2819" width="17.140625" style="297" customWidth="1"/>
    <col min="2820" max="2820" width="18" style="297" customWidth="1"/>
    <col min="2821" max="2821" width="15.7109375" style="297" customWidth="1"/>
    <col min="2822" max="2822" width="16" style="297" customWidth="1"/>
    <col min="2823" max="2836" width="15.7109375" style="297" customWidth="1"/>
    <col min="2837" max="2837" width="14.28515625" style="297" customWidth="1"/>
    <col min="2838" max="2838" width="10.5703125" style="297" bestFit="1" customWidth="1"/>
    <col min="2839" max="2839" width="9.28515625" style="297" bestFit="1" customWidth="1"/>
    <col min="2840" max="3072" width="9.140625" style="297"/>
    <col min="3073" max="3073" width="3" style="297" customWidth="1"/>
    <col min="3074" max="3074" width="92.140625" style="297" customWidth="1"/>
    <col min="3075" max="3075" width="17.140625" style="297" customWidth="1"/>
    <col min="3076" max="3076" width="18" style="297" customWidth="1"/>
    <col min="3077" max="3077" width="15.7109375" style="297" customWidth="1"/>
    <col min="3078" max="3078" width="16" style="297" customWidth="1"/>
    <col min="3079" max="3092" width="15.7109375" style="297" customWidth="1"/>
    <col min="3093" max="3093" width="14.28515625" style="297" customWidth="1"/>
    <col min="3094" max="3094" width="10.5703125" style="297" bestFit="1" customWidth="1"/>
    <col min="3095" max="3095" width="9.28515625" style="297" bestFit="1" customWidth="1"/>
    <col min="3096" max="3328" width="9.140625" style="297"/>
    <col min="3329" max="3329" width="3" style="297" customWidth="1"/>
    <col min="3330" max="3330" width="92.140625" style="297" customWidth="1"/>
    <col min="3331" max="3331" width="17.140625" style="297" customWidth="1"/>
    <col min="3332" max="3332" width="18" style="297" customWidth="1"/>
    <col min="3333" max="3333" width="15.7109375" style="297" customWidth="1"/>
    <col min="3334" max="3334" width="16" style="297" customWidth="1"/>
    <col min="3335" max="3348" width="15.7109375" style="297" customWidth="1"/>
    <col min="3349" max="3349" width="14.28515625" style="297" customWidth="1"/>
    <col min="3350" max="3350" width="10.5703125" style="297" bestFit="1" customWidth="1"/>
    <col min="3351" max="3351" width="9.28515625" style="297" bestFit="1" customWidth="1"/>
    <col min="3352" max="3584" width="9.140625" style="297"/>
    <col min="3585" max="3585" width="3" style="297" customWidth="1"/>
    <col min="3586" max="3586" width="92.140625" style="297" customWidth="1"/>
    <col min="3587" max="3587" width="17.140625" style="297" customWidth="1"/>
    <col min="3588" max="3588" width="18" style="297" customWidth="1"/>
    <col min="3589" max="3589" width="15.7109375" style="297" customWidth="1"/>
    <col min="3590" max="3590" width="16" style="297" customWidth="1"/>
    <col min="3591" max="3604" width="15.7109375" style="297" customWidth="1"/>
    <col min="3605" max="3605" width="14.28515625" style="297" customWidth="1"/>
    <col min="3606" max="3606" width="10.5703125" style="297" bestFit="1" customWidth="1"/>
    <col min="3607" max="3607" width="9.28515625" style="297" bestFit="1" customWidth="1"/>
    <col min="3608" max="3840" width="9.140625" style="297"/>
    <col min="3841" max="3841" width="3" style="297" customWidth="1"/>
    <col min="3842" max="3842" width="92.140625" style="297" customWidth="1"/>
    <col min="3843" max="3843" width="17.140625" style="297" customWidth="1"/>
    <col min="3844" max="3844" width="18" style="297" customWidth="1"/>
    <col min="3845" max="3845" width="15.7109375" style="297" customWidth="1"/>
    <col min="3846" max="3846" width="16" style="297" customWidth="1"/>
    <col min="3847" max="3860" width="15.7109375" style="297" customWidth="1"/>
    <col min="3861" max="3861" width="14.28515625" style="297" customWidth="1"/>
    <col min="3862" max="3862" width="10.5703125" style="297" bestFit="1" customWidth="1"/>
    <col min="3863" max="3863" width="9.28515625" style="297" bestFit="1" customWidth="1"/>
    <col min="3864" max="4096" width="9.140625" style="297"/>
    <col min="4097" max="4097" width="3" style="297" customWidth="1"/>
    <col min="4098" max="4098" width="92.140625" style="297" customWidth="1"/>
    <col min="4099" max="4099" width="17.140625" style="297" customWidth="1"/>
    <col min="4100" max="4100" width="18" style="297" customWidth="1"/>
    <col min="4101" max="4101" width="15.7109375" style="297" customWidth="1"/>
    <col min="4102" max="4102" width="16" style="297" customWidth="1"/>
    <col min="4103" max="4116" width="15.7109375" style="297" customWidth="1"/>
    <col min="4117" max="4117" width="14.28515625" style="297" customWidth="1"/>
    <col min="4118" max="4118" width="10.5703125" style="297" bestFit="1" customWidth="1"/>
    <col min="4119" max="4119" width="9.28515625" style="297" bestFit="1" customWidth="1"/>
    <col min="4120" max="4352" width="9.140625" style="297"/>
    <col min="4353" max="4353" width="3" style="297" customWidth="1"/>
    <col min="4354" max="4354" width="92.140625" style="297" customWidth="1"/>
    <col min="4355" max="4355" width="17.140625" style="297" customWidth="1"/>
    <col min="4356" max="4356" width="18" style="297" customWidth="1"/>
    <col min="4357" max="4357" width="15.7109375" style="297" customWidth="1"/>
    <col min="4358" max="4358" width="16" style="297" customWidth="1"/>
    <col min="4359" max="4372" width="15.7109375" style="297" customWidth="1"/>
    <col min="4373" max="4373" width="14.28515625" style="297" customWidth="1"/>
    <col min="4374" max="4374" width="10.5703125" style="297" bestFit="1" customWidth="1"/>
    <col min="4375" max="4375" width="9.28515625" style="297" bestFit="1" customWidth="1"/>
    <col min="4376" max="4608" width="9.140625" style="297"/>
    <col min="4609" max="4609" width="3" style="297" customWidth="1"/>
    <col min="4610" max="4610" width="92.140625" style="297" customWidth="1"/>
    <col min="4611" max="4611" width="17.140625" style="297" customWidth="1"/>
    <col min="4612" max="4612" width="18" style="297" customWidth="1"/>
    <col min="4613" max="4613" width="15.7109375" style="297" customWidth="1"/>
    <col min="4614" max="4614" width="16" style="297" customWidth="1"/>
    <col min="4615" max="4628" width="15.7109375" style="297" customWidth="1"/>
    <col min="4629" max="4629" width="14.28515625" style="297" customWidth="1"/>
    <col min="4630" max="4630" width="10.5703125" style="297" bestFit="1" customWidth="1"/>
    <col min="4631" max="4631" width="9.28515625" style="297" bestFit="1" customWidth="1"/>
    <col min="4632" max="4864" width="9.140625" style="297"/>
    <col min="4865" max="4865" width="3" style="297" customWidth="1"/>
    <col min="4866" max="4866" width="92.140625" style="297" customWidth="1"/>
    <col min="4867" max="4867" width="17.140625" style="297" customWidth="1"/>
    <col min="4868" max="4868" width="18" style="297" customWidth="1"/>
    <col min="4869" max="4869" width="15.7109375" style="297" customWidth="1"/>
    <col min="4870" max="4870" width="16" style="297" customWidth="1"/>
    <col min="4871" max="4884" width="15.7109375" style="297" customWidth="1"/>
    <col min="4885" max="4885" width="14.28515625" style="297" customWidth="1"/>
    <col min="4886" max="4886" width="10.5703125" style="297" bestFit="1" customWidth="1"/>
    <col min="4887" max="4887" width="9.28515625" style="297" bestFit="1" customWidth="1"/>
    <col min="4888" max="5120" width="9.140625" style="297"/>
    <col min="5121" max="5121" width="3" style="297" customWidth="1"/>
    <col min="5122" max="5122" width="92.140625" style="297" customWidth="1"/>
    <col min="5123" max="5123" width="17.140625" style="297" customWidth="1"/>
    <col min="5124" max="5124" width="18" style="297" customWidth="1"/>
    <col min="5125" max="5125" width="15.7109375" style="297" customWidth="1"/>
    <col min="5126" max="5126" width="16" style="297" customWidth="1"/>
    <col min="5127" max="5140" width="15.7109375" style="297" customWidth="1"/>
    <col min="5141" max="5141" width="14.28515625" style="297" customWidth="1"/>
    <col min="5142" max="5142" width="10.5703125" style="297" bestFit="1" customWidth="1"/>
    <col min="5143" max="5143" width="9.28515625" style="297" bestFit="1" customWidth="1"/>
    <col min="5144" max="5376" width="9.140625" style="297"/>
    <col min="5377" max="5377" width="3" style="297" customWidth="1"/>
    <col min="5378" max="5378" width="92.140625" style="297" customWidth="1"/>
    <col min="5379" max="5379" width="17.140625" style="297" customWidth="1"/>
    <col min="5380" max="5380" width="18" style="297" customWidth="1"/>
    <col min="5381" max="5381" width="15.7109375" style="297" customWidth="1"/>
    <col min="5382" max="5382" width="16" style="297" customWidth="1"/>
    <col min="5383" max="5396" width="15.7109375" style="297" customWidth="1"/>
    <col min="5397" max="5397" width="14.28515625" style="297" customWidth="1"/>
    <col min="5398" max="5398" width="10.5703125" style="297" bestFit="1" customWidth="1"/>
    <col min="5399" max="5399" width="9.28515625" style="297" bestFit="1" customWidth="1"/>
    <col min="5400" max="5632" width="9.140625" style="297"/>
    <col min="5633" max="5633" width="3" style="297" customWidth="1"/>
    <col min="5634" max="5634" width="92.140625" style="297" customWidth="1"/>
    <col min="5635" max="5635" width="17.140625" style="297" customWidth="1"/>
    <col min="5636" max="5636" width="18" style="297" customWidth="1"/>
    <col min="5637" max="5637" width="15.7109375" style="297" customWidth="1"/>
    <col min="5638" max="5638" width="16" style="297" customWidth="1"/>
    <col min="5639" max="5652" width="15.7109375" style="297" customWidth="1"/>
    <col min="5653" max="5653" width="14.28515625" style="297" customWidth="1"/>
    <col min="5654" max="5654" width="10.5703125" style="297" bestFit="1" customWidth="1"/>
    <col min="5655" max="5655" width="9.28515625" style="297" bestFit="1" customWidth="1"/>
    <col min="5656" max="5888" width="9.140625" style="297"/>
    <col min="5889" max="5889" width="3" style="297" customWidth="1"/>
    <col min="5890" max="5890" width="92.140625" style="297" customWidth="1"/>
    <col min="5891" max="5891" width="17.140625" style="297" customWidth="1"/>
    <col min="5892" max="5892" width="18" style="297" customWidth="1"/>
    <col min="5893" max="5893" width="15.7109375" style="297" customWidth="1"/>
    <col min="5894" max="5894" width="16" style="297" customWidth="1"/>
    <col min="5895" max="5908" width="15.7109375" style="297" customWidth="1"/>
    <col min="5909" max="5909" width="14.28515625" style="297" customWidth="1"/>
    <col min="5910" max="5910" width="10.5703125" style="297" bestFit="1" customWidth="1"/>
    <col min="5911" max="5911" width="9.28515625" style="297" bestFit="1" customWidth="1"/>
    <col min="5912" max="6144" width="9.140625" style="297"/>
    <col min="6145" max="6145" width="3" style="297" customWidth="1"/>
    <col min="6146" max="6146" width="92.140625" style="297" customWidth="1"/>
    <col min="6147" max="6147" width="17.140625" style="297" customWidth="1"/>
    <col min="6148" max="6148" width="18" style="297" customWidth="1"/>
    <col min="6149" max="6149" width="15.7109375" style="297" customWidth="1"/>
    <col min="6150" max="6150" width="16" style="297" customWidth="1"/>
    <col min="6151" max="6164" width="15.7109375" style="297" customWidth="1"/>
    <col min="6165" max="6165" width="14.28515625" style="297" customWidth="1"/>
    <col min="6166" max="6166" width="10.5703125" style="297" bestFit="1" customWidth="1"/>
    <col min="6167" max="6167" width="9.28515625" style="297" bestFit="1" customWidth="1"/>
    <col min="6168" max="6400" width="9.140625" style="297"/>
    <col min="6401" max="6401" width="3" style="297" customWidth="1"/>
    <col min="6402" max="6402" width="92.140625" style="297" customWidth="1"/>
    <col min="6403" max="6403" width="17.140625" style="297" customWidth="1"/>
    <col min="6404" max="6404" width="18" style="297" customWidth="1"/>
    <col min="6405" max="6405" width="15.7109375" style="297" customWidth="1"/>
    <col min="6406" max="6406" width="16" style="297" customWidth="1"/>
    <col min="6407" max="6420" width="15.7109375" style="297" customWidth="1"/>
    <col min="6421" max="6421" width="14.28515625" style="297" customWidth="1"/>
    <col min="6422" max="6422" width="10.5703125" style="297" bestFit="1" customWidth="1"/>
    <col min="6423" max="6423" width="9.28515625" style="297" bestFit="1" customWidth="1"/>
    <col min="6424" max="6656" width="9.140625" style="297"/>
    <col min="6657" max="6657" width="3" style="297" customWidth="1"/>
    <col min="6658" max="6658" width="92.140625" style="297" customWidth="1"/>
    <col min="6659" max="6659" width="17.140625" style="297" customWidth="1"/>
    <col min="6660" max="6660" width="18" style="297" customWidth="1"/>
    <col min="6661" max="6661" width="15.7109375" style="297" customWidth="1"/>
    <col min="6662" max="6662" width="16" style="297" customWidth="1"/>
    <col min="6663" max="6676" width="15.7109375" style="297" customWidth="1"/>
    <col min="6677" max="6677" width="14.28515625" style="297" customWidth="1"/>
    <col min="6678" max="6678" width="10.5703125" style="297" bestFit="1" customWidth="1"/>
    <col min="6679" max="6679" width="9.28515625" style="297" bestFit="1" customWidth="1"/>
    <col min="6680" max="6912" width="9.140625" style="297"/>
    <col min="6913" max="6913" width="3" style="297" customWidth="1"/>
    <col min="6914" max="6914" width="92.140625" style="297" customWidth="1"/>
    <col min="6915" max="6915" width="17.140625" style="297" customWidth="1"/>
    <col min="6916" max="6916" width="18" style="297" customWidth="1"/>
    <col min="6917" max="6917" width="15.7109375" style="297" customWidth="1"/>
    <col min="6918" max="6918" width="16" style="297" customWidth="1"/>
    <col min="6919" max="6932" width="15.7109375" style="297" customWidth="1"/>
    <col min="6933" max="6933" width="14.28515625" style="297" customWidth="1"/>
    <col min="6934" max="6934" width="10.5703125" style="297" bestFit="1" customWidth="1"/>
    <col min="6935" max="6935" width="9.28515625" style="297" bestFit="1" customWidth="1"/>
    <col min="6936" max="7168" width="9.140625" style="297"/>
    <col min="7169" max="7169" width="3" style="297" customWidth="1"/>
    <col min="7170" max="7170" width="92.140625" style="297" customWidth="1"/>
    <col min="7171" max="7171" width="17.140625" style="297" customWidth="1"/>
    <col min="7172" max="7172" width="18" style="297" customWidth="1"/>
    <col min="7173" max="7173" width="15.7109375" style="297" customWidth="1"/>
    <col min="7174" max="7174" width="16" style="297" customWidth="1"/>
    <col min="7175" max="7188" width="15.7109375" style="297" customWidth="1"/>
    <col min="7189" max="7189" width="14.28515625" style="297" customWidth="1"/>
    <col min="7190" max="7190" width="10.5703125" style="297" bestFit="1" customWidth="1"/>
    <col min="7191" max="7191" width="9.28515625" style="297" bestFit="1" customWidth="1"/>
    <col min="7192" max="7424" width="9.140625" style="297"/>
    <col min="7425" max="7425" width="3" style="297" customWidth="1"/>
    <col min="7426" max="7426" width="92.140625" style="297" customWidth="1"/>
    <col min="7427" max="7427" width="17.140625" style="297" customWidth="1"/>
    <col min="7428" max="7428" width="18" style="297" customWidth="1"/>
    <col min="7429" max="7429" width="15.7109375" style="297" customWidth="1"/>
    <col min="7430" max="7430" width="16" style="297" customWidth="1"/>
    <col min="7431" max="7444" width="15.7109375" style="297" customWidth="1"/>
    <col min="7445" max="7445" width="14.28515625" style="297" customWidth="1"/>
    <col min="7446" max="7446" width="10.5703125" style="297" bestFit="1" customWidth="1"/>
    <col min="7447" max="7447" width="9.28515625" style="297" bestFit="1" customWidth="1"/>
    <col min="7448" max="7680" width="9.140625" style="297"/>
    <col min="7681" max="7681" width="3" style="297" customWidth="1"/>
    <col min="7682" max="7682" width="92.140625" style="297" customWidth="1"/>
    <col min="7683" max="7683" width="17.140625" style="297" customWidth="1"/>
    <col min="7684" max="7684" width="18" style="297" customWidth="1"/>
    <col min="7685" max="7685" width="15.7109375" style="297" customWidth="1"/>
    <col min="7686" max="7686" width="16" style="297" customWidth="1"/>
    <col min="7687" max="7700" width="15.7109375" style="297" customWidth="1"/>
    <col min="7701" max="7701" width="14.28515625" style="297" customWidth="1"/>
    <col min="7702" max="7702" width="10.5703125" style="297" bestFit="1" customWidth="1"/>
    <col min="7703" max="7703" width="9.28515625" style="297" bestFit="1" customWidth="1"/>
    <col min="7704" max="7936" width="9.140625" style="297"/>
    <col min="7937" max="7937" width="3" style="297" customWidth="1"/>
    <col min="7938" max="7938" width="92.140625" style="297" customWidth="1"/>
    <col min="7939" max="7939" width="17.140625" style="297" customWidth="1"/>
    <col min="7940" max="7940" width="18" style="297" customWidth="1"/>
    <col min="7941" max="7941" width="15.7109375" style="297" customWidth="1"/>
    <col min="7942" max="7942" width="16" style="297" customWidth="1"/>
    <col min="7943" max="7956" width="15.7109375" style="297" customWidth="1"/>
    <col min="7957" max="7957" width="14.28515625" style="297" customWidth="1"/>
    <col min="7958" max="7958" width="10.5703125" style="297" bestFit="1" customWidth="1"/>
    <col min="7959" max="7959" width="9.28515625" style="297" bestFit="1" customWidth="1"/>
    <col min="7960" max="8192" width="9.140625" style="297"/>
    <col min="8193" max="8193" width="3" style="297" customWidth="1"/>
    <col min="8194" max="8194" width="92.140625" style="297" customWidth="1"/>
    <col min="8195" max="8195" width="17.140625" style="297" customWidth="1"/>
    <col min="8196" max="8196" width="18" style="297" customWidth="1"/>
    <col min="8197" max="8197" width="15.7109375" style="297" customWidth="1"/>
    <col min="8198" max="8198" width="16" style="297" customWidth="1"/>
    <col min="8199" max="8212" width="15.7109375" style="297" customWidth="1"/>
    <col min="8213" max="8213" width="14.28515625" style="297" customWidth="1"/>
    <col min="8214" max="8214" width="10.5703125" style="297" bestFit="1" customWidth="1"/>
    <col min="8215" max="8215" width="9.28515625" style="297" bestFit="1" customWidth="1"/>
    <col min="8216" max="8448" width="9.140625" style="297"/>
    <col min="8449" max="8449" width="3" style="297" customWidth="1"/>
    <col min="8450" max="8450" width="92.140625" style="297" customWidth="1"/>
    <col min="8451" max="8451" width="17.140625" style="297" customWidth="1"/>
    <col min="8452" max="8452" width="18" style="297" customWidth="1"/>
    <col min="8453" max="8453" width="15.7109375" style="297" customWidth="1"/>
    <col min="8454" max="8454" width="16" style="297" customWidth="1"/>
    <col min="8455" max="8468" width="15.7109375" style="297" customWidth="1"/>
    <col min="8469" max="8469" width="14.28515625" style="297" customWidth="1"/>
    <col min="8470" max="8470" width="10.5703125" style="297" bestFit="1" customWidth="1"/>
    <col min="8471" max="8471" width="9.28515625" style="297" bestFit="1" customWidth="1"/>
    <col min="8472" max="8704" width="9.140625" style="297"/>
    <col min="8705" max="8705" width="3" style="297" customWidth="1"/>
    <col min="8706" max="8706" width="92.140625" style="297" customWidth="1"/>
    <col min="8707" max="8707" width="17.140625" style="297" customWidth="1"/>
    <col min="8708" max="8708" width="18" style="297" customWidth="1"/>
    <col min="8709" max="8709" width="15.7109375" style="297" customWidth="1"/>
    <col min="8710" max="8710" width="16" style="297" customWidth="1"/>
    <col min="8711" max="8724" width="15.7109375" style="297" customWidth="1"/>
    <col min="8725" max="8725" width="14.28515625" style="297" customWidth="1"/>
    <col min="8726" max="8726" width="10.5703125" style="297" bestFit="1" customWidth="1"/>
    <col min="8727" max="8727" width="9.28515625" style="297" bestFit="1" customWidth="1"/>
    <col min="8728" max="8960" width="9.140625" style="297"/>
    <col min="8961" max="8961" width="3" style="297" customWidth="1"/>
    <col min="8962" max="8962" width="92.140625" style="297" customWidth="1"/>
    <col min="8963" max="8963" width="17.140625" style="297" customWidth="1"/>
    <col min="8964" max="8964" width="18" style="297" customWidth="1"/>
    <col min="8965" max="8965" width="15.7109375" style="297" customWidth="1"/>
    <col min="8966" max="8966" width="16" style="297" customWidth="1"/>
    <col min="8967" max="8980" width="15.7109375" style="297" customWidth="1"/>
    <col min="8981" max="8981" width="14.28515625" style="297" customWidth="1"/>
    <col min="8982" max="8982" width="10.5703125" style="297" bestFit="1" customWidth="1"/>
    <col min="8983" max="8983" width="9.28515625" style="297" bestFit="1" customWidth="1"/>
    <col min="8984" max="9216" width="9.140625" style="297"/>
    <col min="9217" max="9217" width="3" style="297" customWidth="1"/>
    <col min="9218" max="9218" width="92.140625" style="297" customWidth="1"/>
    <col min="9219" max="9219" width="17.140625" style="297" customWidth="1"/>
    <col min="9220" max="9220" width="18" style="297" customWidth="1"/>
    <col min="9221" max="9221" width="15.7109375" style="297" customWidth="1"/>
    <col min="9222" max="9222" width="16" style="297" customWidth="1"/>
    <col min="9223" max="9236" width="15.7109375" style="297" customWidth="1"/>
    <col min="9237" max="9237" width="14.28515625" style="297" customWidth="1"/>
    <col min="9238" max="9238" width="10.5703125" style="297" bestFit="1" customWidth="1"/>
    <col min="9239" max="9239" width="9.28515625" style="297" bestFit="1" customWidth="1"/>
    <col min="9240" max="9472" width="9.140625" style="297"/>
    <col min="9473" max="9473" width="3" style="297" customWidth="1"/>
    <col min="9474" max="9474" width="92.140625" style="297" customWidth="1"/>
    <col min="9475" max="9475" width="17.140625" style="297" customWidth="1"/>
    <col min="9476" max="9476" width="18" style="297" customWidth="1"/>
    <col min="9477" max="9477" width="15.7109375" style="297" customWidth="1"/>
    <col min="9478" max="9478" width="16" style="297" customWidth="1"/>
    <col min="9479" max="9492" width="15.7109375" style="297" customWidth="1"/>
    <col min="9493" max="9493" width="14.28515625" style="297" customWidth="1"/>
    <col min="9494" max="9494" width="10.5703125" style="297" bestFit="1" customWidth="1"/>
    <col min="9495" max="9495" width="9.28515625" style="297" bestFit="1" customWidth="1"/>
    <col min="9496" max="9728" width="9.140625" style="297"/>
    <col min="9729" max="9729" width="3" style="297" customWidth="1"/>
    <col min="9730" max="9730" width="92.140625" style="297" customWidth="1"/>
    <col min="9731" max="9731" width="17.140625" style="297" customWidth="1"/>
    <col min="9732" max="9732" width="18" style="297" customWidth="1"/>
    <col min="9733" max="9733" width="15.7109375" style="297" customWidth="1"/>
    <col min="9734" max="9734" width="16" style="297" customWidth="1"/>
    <col min="9735" max="9748" width="15.7109375" style="297" customWidth="1"/>
    <col min="9749" max="9749" width="14.28515625" style="297" customWidth="1"/>
    <col min="9750" max="9750" width="10.5703125" style="297" bestFit="1" customWidth="1"/>
    <col min="9751" max="9751" width="9.28515625" style="297" bestFit="1" customWidth="1"/>
    <col min="9752" max="9984" width="9.140625" style="297"/>
    <col min="9985" max="9985" width="3" style="297" customWidth="1"/>
    <col min="9986" max="9986" width="92.140625" style="297" customWidth="1"/>
    <col min="9987" max="9987" width="17.140625" style="297" customWidth="1"/>
    <col min="9988" max="9988" width="18" style="297" customWidth="1"/>
    <col min="9989" max="9989" width="15.7109375" style="297" customWidth="1"/>
    <col min="9990" max="9990" width="16" style="297" customWidth="1"/>
    <col min="9991" max="10004" width="15.7109375" style="297" customWidth="1"/>
    <col min="10005" max="10005" width="14.28515625" style="297" customWidth="1"/>
    <col min="10006" max="10006" width="10.5703125" style="297" bestFit="1" customWidth="1"/>
    <col min="10007" max="10007" width="9.28515625" style="297" bestFit="1" customWidth="1"/>
    <col min="10008" max="10240" width="9.140625" style="297"/>
    <col min="10241" max="10241" width="3" style="297" customWidth="1"/>
    <col min="10242" max="10242" width="92.140625" style="297" customWidth="1"/>
    <col min="10243" max="10243" width="17.140625" style="297" customWidth="1"/>
    <col min="10244" max="10244" width="18" style="297" customWidth="1"/>
    <col min="10245" max="10245" width="15.7109375" style="297" customWidth="1"/>
    <col min="10246" max="10246" width="16" style="297" customWidth="1"/>
    <col min="10247" max="10260" width="15.7109375" style="297" customWidth="1"/>
    <col min="10261" max="10261" width="14.28515625" style="297" customWidth="1"/>
    <col min="10262" max="10262" width="10.5703125" style="297" bestFit="1" customWidth="1"/>
    <col min="10263" max="10263" width="9.28515625" style="297" bestFit="1" customWidth="1"/>
    <col min="10264" max="10496" width="9.140625" style="297"/>
    <col min="10497" max="10497" width="3" style="297" customWidth="1"/>
    <col min="10498" max="10498" width="92.140625" style="297" customWidth="1"/>
    <col min="10499" max="10499" width="17.140625" style="297" customWidth="1"/>
    <col min="10500" max="10500" width="18" style="297" customWidth="1"/>
    <col min="10501" max="10501" width="15.7109375" style="297" customWidth="1"/>
    <col min="10502" max="10502" width="16" style="297" customWidth="1"/>
    <col min="10503" max="10516" width="15.7109375" style="297" customWidth="1"/>
    <col min="10517" max="10517" width="14.28515625" style="297" customWidth="1"/>
    <col min="10518" max="10518" width="10.5703125" style="297" bestFit="1" customWidth="1"/>
    <col min="10519" max="10519" width="9.28515625" style="297" bestFit="1" customWidth="1"/>
    <col min="10520" max="10752" width="9.140625" style="297"/>
    <col min="10753" max="10753" width="3" style="297" customWidth="1"/>
    <col min="10754" max="10754" width="92.140625" style="297" customWidth="1"/>
    <col min="10755" max="10755" width="17.140625" style="297" customWidth="1"/>
    <col min="10756" max="10756" width="18" style="297" customWidth="1"/>
    <col min="10757" max="10757" width="15.7109375" style="297" customWidth="1"/>
    <col min="10758" max="10758" width="16" style="297" customWidth="1"/>
    <col min="10759" max="10772" width="15.7109375" style="297" customWidth="1"/>
    <col min="10773" max="10773" width="14.28515625" style="297" customWidth="1"/>
    <col min="10774" max="10774" width="10.5703125" style="297" bestFit="1" customWidth="1"/>
    <col min="10775" max="10775" width="9.28515625" style="297" bestFit="1" customWidth="1"/>
    <col min="10776" max="11008" width="9.140625" style="297"/>
    <col min="11009" max="11009" width="3" style="297" customWidth="1"/>
    <col min="11010" max="11010" width="92.140625" style="297" customWidth="1"/>
    <col min="11011" max="11011" width="17.140625" style="297" customWidth="1"/>
    <col min="11012" max="11012" width="18" style="297" customWidth="1"/>
    <col min="11013" max="11013" width="15.7109375" style="297" customWidth="1"/>
    <col min="11014" max="11014" width="16" style="297" customWidth="1"/>
    <col min="11015" max="11028" width="15.7109375" style="297" customWidth="1"/>
    <col min="11029" max="11029" width="14.28515625" style="297" customWidth="1"/>
    <col min="11030" max="11030" width="10.5703125" style="297" bestFit="1" customWidth="1"/>
    <col min="11031" max="11031" width="9.28515625" style="297" bestFit="1" customWidth="1"/>
    <col min="11032" max="11264" width="9.140625" style="297"/>
    <col min="11265" max="11265" width="3" style="297" customWidth="1"/>
    <col min="11266" max="11266" width="92.140625" style="297" customWidth="1"/>
    <col min="11267" max="11267" width="17.140625" style="297" customWidth="1"/>
    <col min="11268" max="11268" width="18" style="297" customWidth="1"/>
    <col min="11269" max="11269" width="15.7109375" style="297" customWidth="1"/>
    <col min="11270" max="11270" width="16" style="297" customWidth="1"/>
    <col min="11271" max="11284" width="15.7109375" style="297" customWidth="1"/>
    <col min="11285" max="11285" width="14.28515625" style="297" customWidth="1"/>
    <col min="11286" max="11286" width="10.5703125" style="297" bestFit="1" customWidth="1"/>
    <col min="11287" max="11287" width="9.28515625" style="297" bestFit="1" customWidth="1"/>
    <col min="11288" max="11520" width="9.140625" style="297"/>
    <col min="11521" max="11521" width="3" style="297" customWidth="1"/>
    <col min="11522" max="11522" width="92.140625" style="297" customWidth="1"/>
    <col min="11523" max="11523" width="17.140625" style="297" customWidth="1"/>
    <col min="11524" max="11524" width="18" style="297" customWidth="1"/>
    <col min="11525" max="11525" width="15.7109375" style="297" customWidth="1"/>
    <col min="11526" max="11526" width="16" style="297" customWidth="1"/>
    <col min="11527" max="11540" width="15.7109375" style="297" customWidth="1"/>
    <col min="11541" max="11541" width="14.28515625" style="297" customWidth="1"/>
    <col min="11542" max="11542" width="10.5703125" style="297" bestFit="1" customWidth="1"/>
    <col min="11543" max="11543" width="9.28515625" style="297" bestFit="1" customWidth="1"/>
    <col min="11544" max="11776" width="9.140625" style="297"/>
    <col min="11777" max="11777" width="3" style="297" customWidth="1"/>
    <col min="11778" max="11778" width="92.140625" style="297" customWidth="1"/>
    <col min="11779" max="11779" width="17.140625" style="297" customWidth="1"/>
    <col min="11780" max="11780" width="18" style="297" customWidth="1"/>
    <col min="11781" max="11781" width="15.7109375" style="297" customWidth="1"/>
    <col min="11782" max="11782" width="16" style="297" customWidth="1"/>
    <col min="11783" max="11796" width="15.7109375" style="297" customWidth="1"/>
    <col min="11797" max="11797" width="14.28515625" style="297" customWidth="1"/>
    <col min="11798" max="11798" width="10.5703125" style="297" bestFit="1" customWidth="1"/>
    <col min="11799" max="11799" width="9.28515625" style="297" bestFit="1" customWidth="1"/>
    <col min="11800" max="12032" width="9.140625" style="297"/>
    <col min="12033" max="12033" width="3" style="297" customWidth="1"/>
    <col min="12034" max="12034" width="92.140625" style="297" customWidth="1"/>
    <col min="12035" max="12035" width="17.140625" style="297" customWidth="1"/>
    <col min="12036" max="12036" width="18" style="297" customWidth="1"/>
    <col min="12037" max="12037" width="15.7109375" style="297" customWidth="1"/>
    <col min="12038" max="12038" width="16" style="297" customWidth="1"/>
    <col min="12039" max="12052" width="15.7109375" style="297" customWidth="1"/>
    <col min="12053" max="12053" width="14.28515625" style="297" customWidth="1"/>
    <col min="12054" max="12054" width="10.5703125" style="297" bestFit="1" customWidth="1"/>
    <col min="12055" max="12055" width="9.28515625" style="297" bestFit="1" customWidth="1"/>
    <col min="12056" max="12288" width="9.140625" style="297"/>
    <col min="12289" max="12289" width="3" style="297" customWidth="1"/>
    <col min="12290" max="12290" width="92.140625" style="297" customWidth="1"/>
    <col min="12291" max="12291" width="17.140625" style="297" customWidth="1"/>
    <col min="12292" max="12292" width="18" style="297" customWidth="1"/>
    <col min="12293" max="12293" width="15.7109375" style="297" customWidth="1"/>
    <col min="12294" max="12294" width="16" style="297" customWidth="1"/>
    <col min="12295" max="12308" width="15.7109375" style="297" customWidth="1"/>
    <col min="12309" max="12309" width="14.28515625" style="297" customWidth="1"/>
    <col min="12310" max="12310" width="10.5703125" style="297" bestFit="1" customWidth="1"/>
    <col min="12311" max="12311" width="9.28515625" style="297" bestFit="1" customWidth="1"/>
    <col min="12312" max="12544" width="9.140625" style="297"/>
    <col min="12545" max="12545" width="3" style="297" customWidth="1"/>
    <col min="12546" max="12546" width="92.140625" style="297" customWidth="1"/>
    <col min="12547" max="12547" width="17.140625" style="297" customWidth="1"/>
    <col min="12548" max="12548" width="18" style="297" customWidth="1"/>
    <col min="12549" max="12549" width="15.7109375" style="297" customWidth="1"/>
    <col min="12550" max="12550" width="16" style="297" customWidth="1"/>
    <col min="12551" max="12564" width="15.7109375" style="297" customWidth="1"/>
    <col min="12565" max="12565" width="14.28515625" style="297" customWidth="1"/>
    <col min="12566" max="12566" width="10.5703125" style="297" bestFit="1" customWidth="1"/>
    <col min="12567" max="12567" width="9.28515625" style="297" bestFit="1" customWidth="1"/>
    <col min="12568" max="12800" width="9.140625" style="297"/>
    <col min="12801" max="12801" width="3" style="297" customWidth="1"/>
    <col min="12802" max="12802" width="92.140625" style="297" customWidth="1"/>
    <col min="12803" max="12803" width="17.140625" style="297" customWidth="1"/>
    <col min="12804" max="12804" width="18" style="297" customWidth="1"/>
    <col min="12805" max="12805" width="15.7109375" style="297" customWidth="1"/>
    <col min="12806" max="12806" width="16" style="297" customWidth="1"/>
    <col min="12807" max="12820" width="15.7109375" style="297" customWidth="1"/>
    <col min="12821" max="12821" width="14.28515625" style="297" customWidth="1"/>
    <col min="12822" max="12822" width="10.5703125" style="297" bestFit="1" customWidth="1"/>
    <col min="12823" max="12823" width="9.28515625" style="297" bestFit="1" customWidth="1"/>
    <col min="12824" max="13056" width="9.140625" style="297"/>
    <col min="13057" max="13057" width="3" style="297" customWidth="1"/>
    <col min="13058" max="13058" width="92.140625" style="297" customWidth="1"/>
    <col min="13059" max="13059" width="17.140625" style="297" customWidth="1"/>
    <col min="13060" max="13060" width="18" style="297" customWidth="1"/>
    <col min="13061" max="13061" width="15.7109375" style="297" customWidth="1"/>
    <col min="13062" max="13062" width="16" style="297" customWidth="1"/>
    <col min="13063" max="13076" width="15.7109375" style="297" customWidth="1"/>
    <col min="13077" max="13077" width="14.28515625" style="297" customWidth="1"/>
    <col min="13078" max="13078" width="10.5703125" style="297" bestFit="1" customWidth="1"/>
    <col min="13079" max="13079" width="9.28515625" style="297" bestFit="1" customWidth="1"/>
    <col min="13080" max="13312" width="9.140625" style="297"/>
    <col min="13313" max="13313" width="3" style="297" customWidth="1"/>
    <col min="13314" max="13314" width="92.140625" style="297" customWidth="1"/>
    <col min="13315" max="13315" width="17.140625" style="297" customWidth="1"/>
    <col min="13316" max="13316" width="18" style="297" customWidth="1"/>
    <col min="13317" max="13317" width="15.7109375" style="297" customWidth="1"/>
    <col min="13318" max="13318" width="16" style="297" customWidth="1"/>
    <col min="13319" max="13332" width="15.7109375" style="297" customWidth="1"/>
    <col min="13333" max="13333" width="14.28515625" style="297" customWidth="1"/>
    <col min="13334" max="13334" width="10.5703125" style="297" bestFit="1" customWidth="1"/>
    <col min="13335" max="13335" width="9.28515625" style="297" bestFit="1" customWidth="1"/>
    <col min="13336" max="13568" width="9.140625" style="297"/>
    <col min="13569" max="13569" width="3" style="297" customWidth="1"/>
    <col min="13570" max="13570" width="92.140625" style="297" customWidth="1"/>
    <col min="13571" max="13571" width="17.140625" style="297" customWidth="1"/>
    <col min="13572" max="13572" width="18" style="297" customWidth="1"/>
    <col min="13573" max="13573" width="15.7109375" style="297" customWidth="1"/>
    <col min="13574" max="13574" width="16" style="297" customWidth="1"/>
    <col min="13575" max="13588" width="15.7109375" style="297" customWidth="1"/>
    <col min="13589" max="13589" width="14.28515625" style="297" customWidth="1"/>
    <col min="13590" max="13590" width="10.5703125" style="297" bestFit="1" customWidth="1"/>
    <col min="13591" max="13591" width="9.28515625" style="297" bestFit="1" customWidth="1"/>
    <col min="13592" max="13824" width="9.140625" style="297"/>
    <col min="13825" max="13825" width="3" style="297" customWidth="1"/>
    <col min="13826" max="13826" width="92.140625" style="297" customWidth="1"/>
    <col min="13827" max="13827" width="17.140625" style="297" customWidth="1"/>
    <col min="13828" max="13828" width="18" style="297" customWidth="1"/>
    <col min="13829" max="13829" width="15.7109375" style="297" customWidth="1"/>
    <col min="13830" max="13830" width="16" style="297" customWidth="1"/>
    <col min="13831" max="13844" width="15.7109375" style="297" customWidth="1"/>
    <col min="13845" max="13845" width="14.28515625" style="297" customWidth="1"/>
    <col min="13846" max="13846" width="10.5703125" style="297" bestFit="1" customWidth="1"/>
    <col min="13847" max="13847" width="9.28515625" style="297" bestFit="1" customWidth="1"/>
    <col min="13848" max="14080" width="9.140625" style="297"/>
    <col min="14081" max="14081" width="3" style="297" customWidth="1"/>
    <col min="14082" max="14082" width="92.140625" style="297" customWidth="1"/>
    <col min="14083" max="14083" width="17.140625" style="297" customWidth="1"/>
    <col min="14084" max="14084" width="18" style="297" customWidth="1"/>
    <col min="14085" max="14085" width="15.7109375" style="297" customWidth="1"/>
    <col min="14086" max="14086" width="16" style="297" customWidth="1"/>
    <col min="14087" max="14100" width="15.7109375" style="297" customWidth="1"/>
    <col min="14101" max="14101" width="14.28515625" style="297" customWidth="1"/>
    <col min="14102" max="14102" width="10.5703125" style="297" bestFit="1" customWidth="1"/>
    <col min="14103" max="14103" width="9.28515625" style="297" bestFit="1" customWidth="1"/>
    <col min="14104" max="14336" width="9.140625" style="297"/>
    <col min="14337" max="14337" width="3" style="297" customWidth="1"/>
    <col min="14338" max="14338" width="92.140625" style="297" customWidth="1"/>
    <col min="14339" max="14339" width="17.140625" style="297" customWidth="1"/>
    <col min="14340" max="14340" width="18" style="297" customWidth="1"/>
    <col min="14341" max="14341" width="15.7109375" style="297" customWidth="1"/>
    <col min="14342" max="14342" width="16" style="297" customWidth="1"/>
    <col min="14343" max="14356" width="15.7109375" style="297" customWidth="1"/>
    <col min="14357" max="14357" width="14.28515625" style="297" customWidth="1"/>
    <col min="14358" max="14358" width="10.5703125" style="297" bestFit="1" customWidth="1"/>
    <col min="14359" max="14359" width="9.28515625" style="297" bestFit="1" customWidth="1"/>
    <col min="14360" max="14592" width="9.140625" style="297"/>
    <col min="14593" max="14593" width="3" style="297" customWidth="1"/>
    <col min="14594" max="14594" width="92.140625" style="297" customWidth="1"/>
    <col min="14595" max="14595" width="17.140625" style="297" customWidth="1"/>
    <col min="14596" max="14596" width="18" style="297" customWidth="1"/>
    <col min="14597" max="14597" width="15.7109375" style="297" customWidth="1"/>
    <col min="14598" max="14598" width="16" style="297" customWidth="1"/>
    <col min="14599" max="14612" width="15.7109375" style="297" customWidth="1"/>
    <col min="14613" max="14613" width="14.28515625" style="297" customWidth="1"/>
    <col min="14614" max="14614" width="10.5703125" style="297" bestFit="1" customWidth="1"/>
    <col min="14615" max="14615" width="9.28515625" style="297" bestFit="1" customWidth="1"/>
    <col min="14616" max="14848" width="9.140625" style="297"/>
    <col min="14849" max="14849" width="3" style="297" customWidth="1"/>
    <col min="14850" max="14850" width="92.140625" style="297" customWidth="1"/>
    <col min="14851" max="14851" width="17.140625" style="297" customWidth="1"/>
    <col min="14852" max="14852" width="18" style="297" customWidth="1"/>
    <col min="14853" max="14853" width="15.7109375" style="297" customWidth="1"/>
    <col min="14854" max="14854" width="16" style="297" customWidth="1"/>
    <col min="14855" max="14868" width="15.7109375" style="297" customWidth="1"/>
    <col min="14869" max="14869" width="14.28515625" style="297" customWidth="1"/>
    <col min="14870" max="14870" width="10.5703125" style="297" bestFit="1" customWidth="1"/>
    <col min="14871" max="14871" width="9.28515625" style="297" bestFit="1" customWidth="1"/>
    <col min="14872" max="15104" width="9.140625" style="297"/>
    <col min="15105" max="15105" width="3" style="297" customWidth="1"/>
    <col min="15106" max="15106" width="92.140625" style="297" customWidth="1"/>
    <col min="15107" max="15107" width="17.140625" style="297" customWidth="1"/>
    <col min="15108" max="15108" width="18" style="297" customWidth="1"/>
    <col min="15109" max="15109" width="15.7109375" style="297" customWidth="1"/>
    <col min="15110" max="15110" width="16" style="297" customWidth="1"/>
    <col min="15111" max="15124" width="15.7109375" style="297" customWidth="1"/>
    <col min="15125" max="15125" width="14.28515625" style="297" customWidth="1"/>
    <col min="15126" max="15126" width="10.5703125" style="297" bestFit="1" customWidth="1"/>
    <col min="15127" max="15127" width="9.28515625" style="297" bestFit="1" customWidth="1"/>
    <col min="15128" max="15360" width="9.140625" style="297"/>
    <col min="15361" max="15361" width="3" style="297" customWidth="1"/>
    <col min="15362" max="15362" width="92.140625" style="297" customWidth="1"/>
    <col min="15363" max="15363" width="17.140625" style="297" customWidth="1"/>
    <col min="15364" max="15364" width="18" style="297" customWidth="1"/>
    <col min="15365" max="15365" width="15.7109375" style="297" customWidth="1"/>
    <col min="15366" max="15366" width="16" style="297" customWidth="1"/>
    <col min="15367" max="15380" width="15.7109375" style="297" customWidth="1"/>
    <col min="15381" max="15381" width="14.28515625" style="297" customWidth="1"/>
    <col min="15382" max="15382" width="10.5703125" style="297" bestFit="1" customWidth="1"/>
    <col min="15383" max="15383" width="9.28515625" style="297" bestFit="1" customWidth="1"/>
    <col min="15384" max="15616" width="9.140625" style="297"/>
    <col min="15617" max="15617" width="3" style="297" customWidth="1"/>
    <col min="15618" max="15618" width="92.140625" style="297" customWidth="1"/>
    <col min="15619" max="15619" width="17.140625" style="297" customWidth="1"/>
    <col min="15620" max="15620" width="18" style="297" customWidth="1"/>
    <col min="15621" max="15621" width="15.7109375" style="297" customWidth="1"/>
    <col min="15622" max="15622" width="16" style="297" customWidth="1"/>
    <col min="15623" max="15636" width="15.7109375" style="297" customWidth="1"/>
    <col min="15637" max="15637" width="14.28515625" style="297" customWidth="1"/>
    <col min="15638" max="15638" width="10.5703125" style="297" bestFit="1" customWidth="1"/>
    <col min="15639" max="15639" width="9.28515625" style="297" bestFit="1" customWidth="1"/>
    <col min="15640" max="15872" width="9.140625" style="297"/>
    <col min="15873" max="15873" width="3" style="297" customWidth="1"/>
    <col min="15874" max="15874" width="92.140625" style="297" customWidth="1"/>
    <col min="15875" max="15875" width="17.140625" style="297" customWidth="1"/>
    <col min="15876" max="15876" width="18" style="297" customWidth="1"/>
    <col min="15877" max="15877" width="15.7109375" style="297" customWidth="1"/>
    <col min="15878" max="15878" width="16" style="297" customWidth="1"/>
    <col min="15879" max="15892" width="15.7109375" style="297" customWidth="1"/>
    <col min="15893" max="15893" width="14.28515625" style="297" customWidth="1"/>
    <col min="15894" max="15894" width="10.5703125" style="297" bestFit="1" customWidth="1"/>
    <col min="15895" max="15895" width="9.28515625" style="297" bestFit="1" customWidth="1"/>
    <col min="15896" max="16128" width="9.140625" style="297"/>
    <col min="16129" max="16129" width="3" style="297" customWidth="1"/>
    <col min="16130" max="16130" width="92.140625" style="297" customWidth="1"/>
    <col min="16131" max="16131" width="17.140625" style="297" customWidth="1"/>
    <col min="16132" max="16132" width="18" style="297" customWidth="1"/>
    <col min="16133" max="16133" width="15.7109375" style="297" customWidth="1"/>
    <col min="16134" max="16134" width="16" style="297" customWidth="1"/>
    <col min="16135" max="16148" width="15.7109375" style="297" customWidth="1"/>
    <col min="16149" max="16149" width="14.28515625" style="297" customWidth="1"/>
    <col min="16150" max="16150" width="10.5703125" style="297" bestFit="1" customWidth="1"/>
    <col min="16151" max="16151" width="9.28515625" style="297" bestFit="1" customWidth="1"/>
    <col min="16152" max="16384" width="9.140625" style="297"/>
  </cols>
  <sheetData>
    <row r="1" spans="1:20" ht="25.5" customHeight="1">
      <c r="A1" s="5663" t="s">
        <v>194</v>
      </c>
      <c r="B1" s="5663"/>
      <c r="C1" s="5663"/>
      <c r="D1" s="5663"/>
      <c r="E1" s="5663"/>
      <c r="F1" s="5663"/>
      <c r="G1" s="5663"/>
      <c r="H1" s="5663"/>
      <c r="I1" s="5663"/>
      <c r="J1" s="5663"/>
      <c r="K1" s="5663"/>
      <c r="L1" s="5663"/>
      <c r="M1" s="5663"/>
      <c r="N1" s="5663"/>
      <c r="O1" s="5663"/>
      <c r="P1" s="5663"/>
      <c r="Q1" s="5663"/>
      <c r="R1" s="5663"/>
      <c r="S1" s="5663"/>
      <c r="T1" s="5663"/>
    </row>
    <row r="2" spans="1:20" ht="26.25" customHeight="1">
      <c r="A2" s="5664" t="s">
        <v>195</v>
      </c>
      <c r="B2" s="5664"/>
      <c r="C2" s="5664"/>
      <c r="D2" s="5664"/>
      <c r="E2" s="5664"/>
      <c r="F2" s="5664"/>
      <c r="G2" s="5664"/>
      <c r="H2" s="5664"/>
      <c r="I2" s="5664"/>
      <c r="J2" s="5664"/>
      <c r="K2" s="5664"/>
      <c r="L2" s="5664"/>
      <c r="M2" s="5664"/>
      <c r="N2" s="5664"/>
      <c r="O2" s="5664"/>
      <c r="P2" s="5664"/>
      <c r="Q2" s="5664"/>
      <c r="R2" s="5664"/>
      <c r="S2" s="5664"/>
      <c r="T2" s="5664"/>
    </row>
    <row r="3" spans="1:20" ht="28.5" customHeight="1">
      <c r="A3" s="5663" t="s">
        <v>383</v>
      </c>
      <c r="B3" s="5663"/>
      <c r="C3" s="5663"/>
      <c r="D3" s="5663"/>
      <c r="E3" s="5663"/>
      <c r="F3" s="5663"/>
      <c r="G3" s="5663"/>
      <c r="H3" s="5663"/>
      <c r="I3" s="5663"/>
      <c r="J3" s="5663"/>
      <c r="K3" s="5663"/>
      <c r="L3" s="5663"/>
      <c r="M3" s="5663"/>
      <c r="N3" s="5663"/>
      <c r="O3" s="5663"/>
      <c r="P3" s="5663"/>
      <c r="Q3" s="5663"/>
      <c r="R3" s="5663"/>
      <c r="S3" s="5663"/>
      <c r="T3" s="5663"/>
    </row>
    <row r="4" spans="1:20" ht="33" customHeight="1">
      <c r="B4" s="763"/>
    </row>
    <row r="5" spans="1:20" ht="19.5" customHeight="1">
      <c r="B5" s="6000" t="s">
        <v>1</v>
      </c>
      <c r="C5" s="6003" t="s">
        <v>2</v>
      </c>
      <c r="D5" s="6020"/>
      <c r="E5" s="6020"/>
      <c r="F5" s="6003" t="s">
        <v>3</v>
      </c>
      <c r="G5" s="6020"/>
      <c r="H5" s="6023"/>
      <c r="I5" s="6004" t="s">
        <v>4</v>
      </c>
      <c r="J5" s="6020"/>
      <c r="K5" s="6020"/>
      <c r="L5" s="6003" t="s">
        <v>5</v>
      </c>
      <c r="M5" s="6020"/>
      <c r="N5" s="6023"/>
      <c r="O5" s="6003">
        <v>5</v>
      </c>
      <c r="P5" s="6020"/>
      <c r="Q5" s="6020"/>
      <c r="R5" s="6012" t="s">
        <v>22</v>
      </c>
      <c r="S5" s="6013"/>
      <c r="T5" s="6014"/>
    </row>
    <row r="6" spans="1:20" ht="33" customHeight="1">
      <c r="B6" s="6001"/>
      <c r="C6" s="6030"/>
      <c r="D6" s="6022"/>
      <c r="E6" s="6022"/>
      <c r="F6" s="6024"/>
      <c r="G6" s="6025"/>
      <c r="H6" s="6026"/>
      <c r="I6" s="6025"/>
      <c r="J6" s="6025"/>
      <c r="K6" s="6025"/>
      <c r="L6" s="6027"/>
      <c r="M6" s="6028"/>
      <c r="N6" s="6029"/>
      <c r="O6" s="6030"/>
      <c r="P6" s="6022"/>
      <c r="Q6" s="6022"/>
      <c r="R6" s="6015"/>
      <c r="S6" s="6016"/>
      <c r="T6" s="6017"/>
    </row>
    <row r="7" spans="1:20" ht="99.75" customHeight="1">
      <c r="B7" s="6002"/>
      <c r="C7" s="3080" t="s">
        <v>7</v>
      </c>
      <c r="D7" s="3081" t="s">
        <v>8</v>
      </c>
      <c r="E7" s="3082" t="s">
        <v>9</v>
      </c>
      <c r="F7" s="3080" t="s">
        <v>196</v>
      </c>
      <c r="G7" s="3081" t="s">
        <v>8</v>
      </c>
      <c r="H7" s="3082" t="s">
        <v>9</v>
      </c>
      <c r="I7" s="3080" t="s">
        <v>196</v>
      </c>
      <c r="J7" s="3081" t="s">
        <v>8</v>
      </c>
      <c r="K7" s="3082" t="s">
        <v>9</v>
      </c>
      <c r="L7" s="3080" t="s">
        <v>196</v>
      </c>
      <c r="M7" s="3081" t="s">
        <v>8</v>
      </c>
      <c r="N7" s="3082" t="s">
        <v>9</v>
      </c>
      <c r="O7" s="3080" t="s">
        <v>196</v>
      </c>
      <c r="P7" s="3081" t="s">
        <v>8</v>
      </c>
      <c r="Q7" s="3083" t="s">
        <v>9</v>
      </c>
      <c r="R7" s="3080" t="s">
        <v>7</v>
      </c>
      <c r="S7" s="3081" t="s">
        <v>8</v>
      </c>
      <c r="T7" s="3083" t="s">
        <v>9</v>
      </c>
    </row>
    <row r="8" spans="1:20" ht="34.5" customHeight="1">
      <c r="B8" s="3084" t="s">
        <v>10</v>
      </c>
      <c r="C8" s="3085"/>
      <c r="D8" s="3086"/>
      <c r="E8" s="3087"/>
      <c r="F8" s="1632"/>
      <c r="G8" s="1632"/>
      <c r="H8" s="765"/>
      <c r="I8" s="3088"/>
      <c r="J8" s="3086"/>
      <c r="K8" s="3087"/>
      <c r="L8" s="1632"/>
      <c r="M8" s="1632"/>
      <c r="N8" s="765"/>
      <c r="O8" s="3089"/>
      <c r="P8" s="3090"/>
      <c r="Q8" s="3087"/>
      <c r="R8" s="1633"/>
      <c r="S8" s="1633"/>
      <c r="T8" s="1634"/>
    </row>
    <row r="9" spans="1:20" ht="31.5" customHeight="1">
      <c r="B9" s="3091" t="s">
        <v>197</v>
      </c>
      <c r="C9" s="2165">
        <v>0</v>
      </c>
      <c r="D9" s="2167">
        <v>1</v>
      </c>
      <c r="E9" s="2166">
        <f>SUM(C9:D9)</f>
        <v>1</v>
      </c>
      <c r="F9" s="2165">
        <v>0</v>
      </c>
      <c r="G9" s="2167">
        <v>17</v>
      </c>
      <c r="H9" s="2180">
        <f t="shared" ref="H9:H15" si="0">SUM(F9:G9)</f>
        <v>17</v>
      </c>
      <c r="I9" s="2165">
        <v>0</v>
      </c>
      <c r="J9" s="2167">
        <v>13</v>
      </c>
      <c r="K9" s="2180">
        <f t="shared" ref="K9:K15" si="1">SUM(I9:J9)</f>
        <v>13</v>
      </c>
      <c r="L9" s="2165">
        <v>0</v>
      </c>
      <c r="M9" s="2167">
        <v>20</v>
      </c>
      <c r="N9" s="2180">
        <f t="shared" ref="N9:N14" si="2">SUM(L9:M9)</f>
        <v>20</v>
      </c>
      <c r="O9" s="2165">
        <v>12</v>
      </c>
      <c r="P9" s="2167">
        <v>2</v>
      </c>
      <c r="Q9" s="2180">
        <f t="shared" ref="Q9:Q15" si="3">SUM(O9:P9)</f>
        <v>14</v>
      </c>
      <c r="R9" s="1635">
        <f t="shared" ref="R9:S15" si="4">C9+F9+I9+L9+O9</f>
        <v>12</v>
      </c>
      <c r="S9" s="1636">
        <f>D9+G9+J9+M9+P9</f>
        <v>53</v>
      </c>
      <c r="T9" s="3092">
        <f t="shared" ref="T9:T15" si="5">SUM(R9:S9)</f>
        <v>65</v>
      </c>
    </row>
    <row r="10" spans="1:20" ht="31.5" customHeight="1">
      <c r="B10" s="3065" t="s">
        <v>198</v>
      </c>
      <c r="C10" s="2165">
        <v>0</v>
      </c>
      <c r="D10" s="2167">
        <v>0</v>
      </c>
      <c r="E10" s="2166">
        <v>0</v>
      </c>
      <c r="F10" s="2165">
        <v>0</v>
      </c>
      <c r="G10" s="2167">
        <v>30</v>
      </c>
      <c r="H10" s="2180">
        <f t="shared" si="0"/>
        <v>30</v>
      </c>
      <c r="I10" s="3093">
        <v>0</v>
      </c>
      <c r="J10" s="2167">
        <v>15</v>
      </c>
      <c r="K10" s="2180">
        <f t="shared" si="1"/>
        <v>15</v>
      </c>
      <c r="L10" s="2165">
        <v>0</v>
      </c>
      <c r="M10" s="2167">
        <v>14</v>
      </c>
      <c r="N10" s="2180">
        <f t="shared" si="2"/>
        <v>14</v>
      </c>
      <c r="O10" s="2165">
        <v>11</v>
      </c>
      <c r="P10" s="2167">
        <v>1</v>
      </c>
      <c r="Q10" s="2180">
        <f>SUM(O10:P10)</f>
        <v>12</v>
      </c>
      <c r="R10" s="1635">
        <f t="shared" si="4"/>
        <v>11</v>
      </c>
      <c r="S10" s="1636">
        <f>D10+G10+J10+M10+P10</f>
        <v>60</v>
      </c>
      <c r="T10" s="3092">
        <f>SUM(R10:S10)</f>
        <v>71</v>
      </c>
    </row>
    <row r="11" spans="1:20" ht="31.5" customHeight="1">
      <c r="B11" s="3065" t="s">
        <v>94</v>
      </c>
      <c r="C11" s="2165">
        <v>0</v>
      </c>
      <c r="D11" s="2167">
        <v>0</v>
      </c>
      <c r="E11" s="2166">
        <f>SUM(C11:D11)</f>
        <v>0</v>
      </c>
      <c r="F11" s="2165">
        <v>0</v>
      </c>
      <c r="G11" s="2167">
        <v>0</v>
      </c>
      <c r="H11" s="2180">
        <f t="shared" si="0"/>
        <v>0</v>
      </c>
      <c r="I11" s="2165">
        <v>0</v>
      </c>
      <c r="J11" s="2167">
        <v>19</v>
      </c>
      <c r="K11" s="2180">
        <f t="shared" si="1"/>
        <v>19</v>
      </c>
      <c r="L11" s="2165">
        <v>0</v>
      </c>
      <c r="M11" s="2167">
        <v>27</v>
      </c>
      <c r="N11" s="2180">
        <f t="shared" si="2"/>
        <v>27</v>
      </c>
      <c r="O11" s="2165">
        <v>9</v>
      </c>
      <c r="P11" s="2167">
        <v>3</v>
      </c>
      <c r="Q11" s="2180">
        <f t="shared" si="3"/>
        <v>12</v>
      </c>
      <c r="R11" s="1635">
        <f t="shared" si="4"/>
        <v>9</v>
      </c>
      <c r="S11" s="1636">
        <f t="shared" si="4"/>
        <v>49</v>
      </c>
      <c r="T11" s="3092">
        <f t="shared" si="5"/>
        <v>58</v>
      </c>
    </row>
    <row r="12" spans="1:20" ht="27.75" customHeight="1">
      <c r="B12" s="3065" t="s">
        <v>199</v>
      </c>
      <c r="C12" s="2165">
        <f>C32+C22</f>
        <v>0</v>
      </c>
      <c r="D12" s="2167">
        <v>0</v>
      </c>
      <c r="E12" s="2166">
        <f>SUM(C12:D12)</f>
        <v>0</v>
      </c>
      <c r="F12" s="2165">
        <f>F32+F22</f>
        <v>0</v>
      </c>
      <c r="G12" s="2167">
        <v>0</v>
      </c>
      <c r="H12" s="2180">
        <f t="shared" si="0"/>
        <v>0</v>
      </c>
      <c r="I12" s="2165">
        <v>0</v>
      </c>
      <c r="J12" s="2167">
        <v>0</v>
      </c>
      <c r="K12" s="2180">
        <f t="shared" si="1"/>
        <v>0</v>
      </c>
      <c r="L12" s="2165">
        <v>0</v>
      </c>
      <c r="M12" s="2167">
        <v>0</v>
      </c>
      <c r="N12" s="2180">
        <f>SUM(L12:M12)</f>
        <v>0</v>
      </c>
      <c r="O12" s="2165">
        <v>0</v>
      </c>
      <c r="P12" s="2167">
        <v>0</v>
      </c>
      <c r="Q12" s="2180">
        <v>0</v>
      </c>
      <c r="R12" s="1635">
        <f t="shared" si="4"/>
        <v>0</v>
      </c>
      <c r="S12" s="1636">
        <f>D12+G12+J12+M12+P12</f>
        <v>0</v>
      </c>
      <c r="T12" s="3092">
        <f t="shared" si="5"/>
        <v>0</v>
      </c>
    </row>
    <row r="13" spans="1:20" ht="34.5" customHeight="1">
      <c r="B13" s="3065" t="s">
        <v>200</v>
      </c>
      <c r="C13" s="2165">
        <v>0</v>
      </c>
      <c r="D13" s="2167">
        <v>16</v>
      </c>
      <c r="E13" s="2166">
        <f>SUM(C13:D13)</f>
        <v>16</v>
      </c>
      <c r="F13" s="2165">
        <v>0</v>
      </c>
      <c r="G13" s="2167">
        <v>11</v>
      </c>
      <c r="H13" s="2180">
        <f t="shared" si="0"/>
        <v>11</v>
      </c>
      <c r="I13" s="2165">
        <v>15</v>
      </c>
      <c r="J13" s="2167">
        <v>2</v>
      </c>
      <c r="K13" s="2180">
        <f t="shared" si="1"/>
        <v>17</v>
      </c>
      <c r="L13" s="2165">
        <v>0</v>
      </c>
      <c r="M13" s="2167">
        <v>12</v>
      </c>
      <c r="N13" s="2180">
        <f>SUM(L13:M13)</f>
        <v>12</v>
      </c>
      <c r="O13" s="2165">
        <v>12</v>
      </c>
      <c r="P13" s="2167">
        <v>1</v>
      </c>
      <c r="Q13" s="2180">
        <f t="shared" si="3"/>
        <v>13</v>
      </c>
      <c r="R13" s="3094">
        <f t="shared" si="4"/>
        <v>27</v>
      </c>
      <c r="S13" s="3095">
        <f>D13+G13+J13+M13+P13</f>
        <v>42</v>
      </c>
      <c r="T13" s="3096">
        <f t="shared" si="5"/>
        <v>69</v>
      </c>
    </row>
    <row r="14" spans="1:20" ht="34.5" customHeight="1">
      <c r="B14" s="3065" t="s">
        <v>201</v>
      </c>
      <c r="C14" s="2165">
        <f>C33+C24</f>
        <v>0</v>
      </c>
      <c r="D14" s="2167">
        <v>14</v>
      </c>
      <c r="E14" s="2166">
        <f>SUM(C14:D14)</f>
        <v>14</v>
      </c>
      <c r="F14" s="2165">
        <f>F33+F24</f>
        <v>0</v>
      </c>
      <c r="G14" s="2167">
        <v>11</v>
      </c>
      <c r="H14" s="2180">
        <f t="shared" si="0"/>
        <v>11</v>
      </c>
      <c r="I14" s="2165">
        <v>0</v>
      </c>
      <c r="J14" s="2167">
        <v>18</v>
      </c>
      <c r="K14" s="2180">
        <f t="shared" si="1"/>
        <v>18</v>
      </c>
      <c r="L14" s="2165">
        <v>0</v>
      </c>
      <c r="M14" s="2167">
        <v>16</v>
      </c>
      <c r="N14" s="2180">
        <f t="shared" si="2"/>
        <v>16</v>
      </c>
      <c r="O14" s="2165">
        <v>0</v>
      </c>
      <c r="P14" s="2167">
        <v>5</v>
      </c>
      <c r="Q14" s="2180">
        <f t="shared" si="3"/>
        <v>5</v>
      </c>
      <c r="R14" s="3094">
        <f t="shared" si="4"/>
        <v>0</v>
      </c>
      <c r="S14" s="3095">
        <f>D14+G14+J14+M14+P14</f>
        <v>64</v>
      </c>
      <c r="T14" s="3096">
        <f t="shared" si="5"/>
        <v>64</v>
      </c>
    </row>
    <row r="15" spans="1:20" ht="61.5" customHeight="1">
      <c r="B15" s="3091" t="s">
        <v>202</v>
      </c>
      <c r="C15" s="2165">
        <v>0</v>
      </c>
      <c r="D15" s="2167">
        <v>15</v>
      </c>
      <c r="E15" s="2166">
        <v>15</v>
      </c>
      <c r="F15" s="2165">
        <v>0</v>
      </c>
      <c r="G15" s="2167">
        <v>27</v>
      </c>
      <c r="H15" s="3097">
        <f t="shared" si="0"/>
        <v>27</v>
      </c>
      <c r="I15" s="2165">
        <v>0</v>
      </c>
      <c r="J15" s="2167">
        <v>27</v>
      </c>
      <c r="K15" s="3097">
        <f t="shared" si="1"/>
        <v>27</v>
      </c>
      <c r="L15" s="2165">
        <v>0</v>
      </c>
      <c r="M15" s="2167">
        <v>23</v>
      </c>
      <c r="N15" s="3097">
        <f>SUM(L15:M15)</f>
        <v>23</v>
      </c>
      <c r="O15" s="2165">
        <v>0</v>
      </c>
      <c r="P15" s="2167">
        <v>5</v>
      </c>
      <c r="Q15" s="2180">
        <f t="shared" si="3"/>
        <v>5</v>
      </c>
      <c r="R15" s="3094">
        <f t="shared" si="4"/>
        <v>0</v>
      </c>
      <c r="S15" s="3095">
        <f>D15+G15+J15+M15+P15</f>
        <v>97</v>
      </c>
      <c r="T15" s="3096">
        <f t="shared" si="5"/>
        <v>97</v>
      </c>
    </row>
    <row r="16" spans="1:20" ht="30.75" customHeight="1">
      <c r="B16" s="3084" t="s">
        <v>14</v>
      </c>
      <c r="C16" s="3098">
        <f>SUM(C9:C15)</f>
        <v>0</v>
      </c>
      <c r="D16" s="3099">
        <f t="shared" ref="D16:R16" si="6">SUM(D9:D15)</f>
        <v>46</v>
      </c>
      <c r="E16" s="3100">
        <f>SUM(E9:E15)</f>
        <v>46</v>
      </c>
      <c r="F16" s="3101">
        <f t="shared" si="6"/>
        <v>0</v>
      </c>
      <c r="G16" s="3099">
        <f>SUM(G9:G15)</f>
        <v>96</v>
      </c>
      <c r="H16" s="3102">
        <f>SUM(H9:H15)</f>
        <v>96</v>
      </c>
      <c r="I16" s="3098">
        <f t="shared" si="6"/>
        <v>15</v>
      </c>
      <c r="J16" s="3099">
        <f t="shared" si="6"/>
        <v>94</v>
      </c>
      <c r="K16" s="3100">
        <f t="shared" si="6"/>
        <v>109</v>
      </c>
      <c r="L16" s="3101">
        <f t="shared" si="6"/>
        <v>0</v>
      </c>
      <c r="M16" s="3099">
        <f t="shared" si="6"/>
        <v>112</v>
      </c>
      <c r="N16" s="3102">
        <f t="shared" si="6"/>
        <v>112</v>
      </c>
      <c r="O16" s="3098">
        <f t="shared" si="6"/>
        <v>44</v>
      </c>
      <c r="P16" s="3099">
        <f t="shared" si="6"/>
        <v>17</v>
      </c>
      <c r="Q16" s="3100">
        <f t="shared" si="6"/>
        <v>61</v>
      </c>
      <c r="R16" s="3101">
        <f t="shared" si="6"/>
        <v>59</v>
      </c>
      <c r="S16" s="3099">
        <f>SUM(S9:S15)</f>
        <v>365</v>
      </c>
      <c r="T16" s="3100">
        <f>SUM(T9:T15)</f>
        <v>424</v>
      </c>
    </row>
    <row r="17" spans="2:20" ht="30.75" customHeight="1">
      <c r="B17" s="3103" t="s">
        <v>15</v>
      </c>
      <c r="C17" s="3104"/>
      <c r="D17" s="3105"/>
      <c r="E17" s="3106"/>
      <c r="F17" s="3107"/>
      <c r="G17" s="3105"/>
      <c r="H17" s="3106"/>
      <c r="I17" s="3107"/>
      <c r="J17" s="3105"/>
      <c r="K17" s="3106"/>
      <c r="L17" s="3107"/>
      <c r="M17" s="3105"/>
      <c r="N17" s="3106"/>
      <c r="O17" s="3104"/>
      <c r="P17" s="3105"/>
      <c r="Q17" s="3106"/>
      <c r="R17" s="3107"/>
      <c r="S17" s="3107"/>
      <c r="T17" s="3108"/>
    </row>
    <row r="18" spans="2:20" ht="30" customHeight="1">
      <c r="B18" s="3109" t="s">
        <v>16</v>
      </c>
      <c r="C18" s="3110"/>
      <c r="D18" s="3111"/>
      <c r="E18" s="3102"/>
      <c r="F18" s="3110"/>
      <c r="G18" s="3111"/>
      <c r="H18" s="3100"/>
      <c r="I18" s="3112"/>
      <c r="J18" s="3111" t="s">
        <v>28</v>
      </c>
      <c r="K18" s="3102"/>
      <c r="L18" s="3110"/>
      <c r="M18" s="3111"/>
      <c r="N18" s="3102"/>
      <c r="O18" s="3098"/>
      <c r="P18" s="3099"/>
      <c r="Q18" s="3102"/>
      <c r="R18" s="3049"/>
      <c r="S18" s="3049"/>
      <c r="T18" s="3113"/>
    </row>
    <row r="19" spans="2:20" ht="30" customHeight="1">
      <c r="B19" s="3091" t="s">
        <v>197</v>
      </c>
      <c r="C19" s="2165">
        <v>0</v>
      </c>
      <c r="D19" s="2167">
        <v>1</v>
      </c>
      <c r="E19" s="2166">
        <f>SUM(C19:D19)</f>
        <v>1</v>
      </c>
      <c r="F19" s="2165">
        <v>0</v>
      </c>
      <c r="G19" s="2167">
        <v>17</v>
      </c>
      <c r="H19" s="2180">
        <f t="shared" ref="H19:H24" si="7">SUM(F19:G19)</f>
        <v>17</v>
      </c>
      <c r="I19" s="2165">
        <v>0</v>
      </c>
      <c r="J19" s="2167">
        <v>12</v>
      </c>
      <c r="K19" s="2180">
        <f t="shared" ref="K19:K25" si="8">SUM(I19:J19)</f>
        <v>12</v>
      </c>
      <c r="L19" s="2165">
        <v>0</v>
      </c>
      <c r="M19" s="2167">
        <v>20</v>
      </c>
      <c r="N19" s="2180">
        <f t="shared" ref="N19:N25" si="9">SUM(L19:M19)</f>
        <v>20</v>
      </c>
      <c r="O19" s="2165">
        <v>12</v>
      </c>
      <c r="P19" s="2167">
        <v>2</v>
      </c>
      <c r="Q19" s="2180">
        <f>SUM(O19:P19)</f>
        <v>14</v>
      </c>
      <c r="R19" s="3114">
        <f t="shared" ref="R19:S25" si="10">C19+F19+I19+L19+O19</f>
        <v>12</v>
      </c>
      <c r="S19" s="767">
        <f t="shared" si="10"/>
        <v>52</v>
      </c>
      <c r="T19" s="768">
        <f t="shared" ref="T19:T25" si="11">SUM(R19:S19)</f>
        <v>64</v>
      </c>
    </row>
    <row r="20" spans="2:20" ht="30" customHeight="1">
      <c r="B20" s="3065" t="s">
        <v>198</v>
      </c>
      <c r="C20" s="2165">
        <v>0</v>
      </c>
      <c r="D20" s="2167">
        <v>0</v>
      </c>
      <c r="E20" s="2166">
        <f>SUM(C20:D20)</f>
        <v>0</v>
      </c>
      <c r="F20" s="2165">
        <v>0</v>
      </c>
      <c r="G20" s="2167">
        <v>30</v>
      </c>
      <c r="H20" s="2180">
        <f t="shared" si="7"/>
        <v>30</v>
      </c>
      <c r="I20" s="3093">
        <v>0</v>
      </c>
      <c r="J20" s="2167">
        <v>15</v>
      </c>
      <c r="K20" s="2180">
        <f t="shared" si="8"/>
        <v>15</v>
      </c>
      <c r="L20" s="2165">
        <v>0</v>
      </c>
      <c r="M20" s="2167">
        <v>14</v>
      </c>
      <c r="N20" s="2180">
        <f t="shared" si="9"/>
        <v>14</v>
      </c>
      <c r="O20" s="2165">
        <v>11</v>
      </c>
      <c r="P20" s="2167">
        <v>1</v>
      </c>
      <c r="Q20" s="2180">
        <f>SUM(O20:P20)</f>
        <v>12</v>
      </c>
      <c r="R20" s="3115">
        <f t="shared" si="10"/>
        <v>11</v>
      </c>
      <c r="S20" s="3095">
        <f>D20+G20+J20+M20+P20</f>
        <v>60</v>
      </c>
      <c r="T20" s="3096">
        <f>SUM(R20:S20)</f>
        <v>71</v>
      </c>
    </row>
    <row r="21" spans="2:20" ht="30" customHeight="1">
      <c r="B21" s="3065" t="s">
        <v>94</v>
      </c>
      <c r="C21" s="2165">
        <v>0</v>
      </c>
      <c r="D21" s="2167">
        <v>0</v>
      </c>
      <c r="E21" s="2166">
        <f>SUM(C21:D21)</f>
        <v>0</v>
      </c>
      <c r="F21" s="2165">
        <v>0</v>
      </c>
      <c r="G21" s="2167">
        <v>0</v>
      </c>
      <c r="H21" s="2180">
        <f t="shared" si="7"/>
        <v>0</v>
      </c>
      <c r="I21" s="2165">
        <v>0</v>
      </c>
      <c r="J21" s="2167">
        <v>19</v>
      </c>
      <c r="K21" s="2180">
        <f t="shared" si="8"/>
        <v>19</v>
      </c>
      <c r="L21" s="2165">
        <v>0</v>
      </c>
      <c r="M21" s="2167">
        <v>27</v>
      </c>
      <c r="N21" s="2180">
        <f t="shared" si="9"/>
        <v>27</v>
      </c>
      <c r="O21" s="2165">
        <v>9</v>
      </c>
      <c r="P21" s="2167">
        <v>3</v>
      </c>
      <c r="Q21" s="2180">
        <f>SUM(O21:P21)</f>
        <v>12</v>
      </c>
      <c r="R21" s="3115">
        <f t="shared" si="10"/>
        <v>9</v>
      </c>
      <c r="S21" s="3095">
        <f t="shared" si="10"/>
        <v>49</v>
      </c>
      <c r="T21" s="3096">
        <f t="shared" si="11"/>
        <v>58</v>
      </c>
    </row>
    <row r="22" spans="2:20" ht="25.5" customHeight="1">
      <c r="B22" s="3065" t="s">
        <v>199</v>
      </c>
      <c r="C22" s="2165">
        <f>C42+C32</f>
        <v>0</v>
      </c>
      <c r="D22" s="2167">
        <v>0</v>
      </c>
      <c r="E22" s="2166">
        <f>SUM(C22:D22)</f>
        <v>0</v>
      </c>
      <c r="F22" s="2165">
        <f>F42+F32</f>
        <v>0</v>
      </c>
      <c r="G22" s="2167">
        <v>0</v>
      </c>
      <c r="H22" s="2180">
        <f t="shared" si="7"/>
        <v>0</v>
      </c>
      <c r="I22" s="2165">
        <v>0</v>
      </c>
      <c r="J22" s="2167">
        <v>0</v>
      </c>
      <c r="K22" s="2180">
        <f t="shared" si="8"/>
        <v>0</v>
      </c>
      <c r="L22" s="2165">
        <v>0</v>
      </c>
      <c r="M22" s="2167">
        <v>0</v>
      </c>
      <c r="N22" s="2180">
        <f t="shared" si="9"/>
        <v>0</v>
      </c>
      <c r="O22" s="2165">
        <v>0</v>
      </c>
      <c r="P22" s="2167">
        <v>0</v>
      </c>
      <c r="Q22" s="2180">
        <v>0</v>
      </c>
      <c r="R22" s="3115">
        <f t="shared" si="10"/>
        <v>0</v>
      </c>
      <c r="S22" s="3095">
        <f t="shared" si="10"/>
        <v>0</v>
      </c>
      <c r="T22" s="3096">
        <f t="shared" si="11"/>
        <v>0</v>
      </c>
    </row>
    <row r="23" spans="2:20" ht="31.5" customHeight="1">
      <c r="B23" s="3065" t="s">
        <v>200</v>
      </c>
      <c r="C23" s="2165">
        <v>0</v>
      </c>
      <c r="D23" s="2167">
        <v>15</v>
      </c>
      <c r="E23" s="2166">
        <v>15</v>
      </c>
      <c r="F23" s="2165">
        <v>0</v>
      </c>
      <c r="G23" s="2167">
        <v>11</v>
      </c>
      <c r="H23" s="2180">
        <f t="shared" si="7"/>
        <v>11</v>
      </c>
      <c r="I23" s="2165">
        <v>15</v>
      </c>
      <c r="J23" s="2167">
        <v>2</v>
      </c>
      <c r="K23" s="2180">
        <f t="shared" si="8"/>
        <v>17</v>
      </c>
      <c r="L23" s="2165">
        <v>0</v>
      </c>
      <c r="M23" s="2167">
        <v>12</v>
      </c>
      <c r="N23" s="2180">
        <f t="shared" si="9"/>
        <v>12</v>
      </c>
      <c r="O23" s="2165">
        <v>12</v>
      </c>
      <c r="P23" s="2167">
        <v>1</v>
      </c>
      <c r="Q23" s="2180">
        <f>SUM(O23:P23)</f>
        <v>13</v>
      </c>
      <c r="R23" s="3115">
        <f t="shared" si="10"/>
        <v>27</v>
      </c>
      <c r="S23" s="3095">
        <f t="shared" si="10"/>
        <v>41</v>
      </c>
      <c r="T23" s="3096">
        <f t="shared" si="11"/>
        <v>68</v>
      </c>
    </row>
    <row r="24" spans="2:20" ht="36" customHeight="1">
      <c r="B24" s="3065" t="s">
        <v>201</v>
      </c>
      <c r="C24" s="2165">
        <f>C43+C34</f>
        <v>0</v>
      </c>
      <c r="D24" s="2167">
        <v>13</v>
      </c>
      <c r="E24" s="2166">
        <f>SUM(C24:D24)</f>
        <v>13</v>
      </c>
      <c r="F24" s="2165">
        <f>F43+F34</f>
        <v>0</v>
      </c>
      <c r="G24" s="2167">
        <v>11</v>
      </c>
      <c r="H24" s="2180">
        <f t="shared" si="7"/>
        <v>11</v>
      </c>
      <c r="I24" s="2165">
        <v>0</v>
      </c>
      <c r="J24" s="2167">
        <v>18</v>
      </c>
      <c r="K24" s="2180">
        <f t="shared" si="8"/>
        <v>18</v>
      </c>
      <c r="L24" s="2165">
        <v>0</v>
      </c>
      <c r="M24" s="2167">
        <v>15</v>
      </c>
      <c r="N24" s="2180">
        <f t="shared" si="9"/>
        <v>15</v>
      </c>
      <c r="O24" s="2165">
        <v>0</v>
      </c>
      <c r="P24" s="2167">
        <v>5</v>
      </c>
      <c r="Q24" s="2180">
        <f>SUM(O24:P24)</f>
        <v>5</v>
      </c>
      <c r="R24" s="3115">
        <f t="shared" si="10"/>
        <v>0</v>
      </c>
      <c r="S24" s="3095">
        <f t="shared" si="10"/>
        <v>62</v>
      </c>
      <c r="T24" s="3096">
        <f t="shared" si="11"/>
        <v>62</v>
      </c>
    </row>
    <row r="25" spans="2:20" ht="56.25" customHeight="1">
      <c r="B25" s="3091" t="s">
        <v>202</v>
      </c>
      <c r="C25" s="2165">
        <v>0</v>
      </c>
      <c r="D25" s="2167">
        <v>15</v>
      </c>
      <c r="E25" s="2166">
        <v>15</v>
      </c>
      <c r="F25" s="2165">
        <v>0</v>
      </c>
      <c r="G25" s="2167">
        <v>27</v>
      </c>
      <c r="H25" s="3097">
        <v>27</v>
      </c>
      <c r="I25" s="2165">
        <v>0</v>
      </c>
      <c r="J25" s="2167">
        <v>27</v>
      </c>
      <c r="K25" s="3097">
        <f t="shared" si="8"/>
        <v>27</v>
      </c>
      <c r="L25" s="2165">
        <v>0</v>
      </c>
      <c r="M25" s="2167">
        <v>23</v>
      </c>
      <c r="N25" s="3097">
        <f t="shared" si="9"/>
        <v>23</v>
      </c>
      <c r="O25" s="2165">
        <v>0</v>
      </c>
      <c r="P25" s="2167">
        <v>4</v>
      </c>
      <c r="Q25" s="2180">
        <v>4</v>
      </c>
      <c r="R25" s="3116">
        <f t="shared" si="10"/>
        <v>0</v>
      </c>
      <c r="S25" s="1636">
        <f t="shared" si="10"/>
        <v>96</v>
      </c>
      <c r="T25" s="3092">
        <f t="shared" si="11"/>
        <v>96</v>
      </c>
    </row>
    <row r="26" spans="2:20" ht="45.75" customHeight="1">
      <c r="B26" s="3117" t="s">
        <v>17</v>
      </c>
      <c r="C26" s="3098">
        <f t="shared" ref="C26:Q26" si="12">SUM(C19:C25)</f>
        <v>0</v>
      </c>
      <c r="D26" s="3099">
        <f t="shared" si="12"/>
        <v>44</v>
      </c>
      <c r="E26" s="3100">
        <f t="shared" si="12"/>
        <v>44</v>
      </c>
      <c r="F26" s="3101">
        <f t="shared" si="12"/>
        <v>0</v>
      </c>
      <c r="G26" s="3099">
        <f t="shared" si="12"/>
        <v>96</v>
      </c>
      <c r="H26" s="3102">
        <f t="shared" si="12"/>
        <v>96</v>
      </c>
      <c r="I26" s="3098">
        <f t="shared" si="12"/>
        <v>15</v>
      </c>
      <c r="J26" s="3099">
        <f t="shared" si="12"/>
        <v>93</v>
      </c>
      <c r="K26" s="3100">
        <f t="shared" si="12"/>
        <v>108</v>
      </c>
      <c r="L26" s="3101">
        <f t="shared" si="12"/>
        <v>0</v>
      </c>
      <c r="M26" s="3099">
        <f t="shared" si="12"/>
        <v>111</v>
      </c>
      <c r="N26" s="3102">
        <f t="shared" si="12"/>
        <v>111</v>
      </c>
      <c r="O26" s="3098">
        <f t="shared" si="12"/>
        <v>44</v>
      </c>
      <c r="P26" s="3099">
        <f t="shared" si="12"/>
        <v>16</v>
      </c>
      <c r="Q26" s="3102">
        <f t="shared" si="12"/>
        <v>60</v>
      </c>
      <c r="R26" s="3098">
        <f>SUM(R19:R25)</f>
        <v>59</v>
      </c>
      <c r="S26" s="3099">
        <f>SUM(S19:S25)</f>
        <v>360</v>
      </c>
      <c r="T26" s="3100">
        <f>SUM(T19:T25)</f>
        <v>419</v>
      </c>
    </row>
    <row r="27" spans="2:20" ht="24.95" customHeight="1">
      <c r="B27" s="3118" t="s">
        <v>18</v>
      </c>
      <c r="C27" s="3119"/>
      <c r="D27" s="3120"/>
      <c r="E27" s="3121"/>
      <c r="F27" s="3119"/>
      <c r="G27" s="3120"/>
      <c r="H27" s="3122"/>
      <c r="I27" s="3120"/>
      <c r="J27" s="3120"/>
      <c r="K27" s="3121"/>
      <c r="L27" s="3119"/>
      <c r="M27" s="3120"/>
      <c r="N27" s="3122"/>
      <c r="O27" s="3120"/>
      <c r="P27" s="3120"/>
      <c r="Q27" s="3121"/>
      <c r="R27" s="3123"/>
      <c r="S27" s="3124"/>
      <c r="T27" s="3125"/>
    </row>
    <row r="28" spans="2:20" ht="24.95" customHeight="1">
      <c r="B28" s="3091" t="s">
        <v>197</v>
      </c>
      <c r="C28" s="3126">
        <v>0</v>
      </c>
      <c r="D28" s="3127">
        <v>0</v>
      </c>
      <c r="E28" s="3128">
        <f t="shared" ref="E28:E34" si="13">SUM(C28:D28)</f>
        <v>0</v>
      </c>
      <c r="F28" s="3126">
        <v>0</v>
      </c>
      <c r="G28" s="3127">
        <v>0</v>
      </c>
      <c r="H28" s="769">
        <f t="shared" ref="H28:H34" si="14">SUM(F28:G28)</f>
        <v>0</v>
      </c>
      <c r="I28" s="3129">
        <v>0</v>
      </c>
      <c r="J28" s="3127">
        <v>1</v>
      </c>
      <c r="K28" s="3128">
        <f t="shared" ref="K28:K34" si="15">SUM(I28:J28)</f>
        <v>1</v>
      </c>
      <c r="L28" s="3130">
        <v>0</v>
      </c>
      <c r="M28" s="3131">
        <v>0</v>
      </c>
      <c r="N28" s="2180">
        <f t="shared" ref="N28:N34" si="16">SUM(L28:M28)</f>
        <v>0</v>
      </c>
      <c r="O28" s="3129">
        <v>0</v>
      </c>
      <c r="P28" s="3127">
        <v>0</v>
      </c>
      <c r="Q28" s="3128">
        <f t="shared" ref="Q28:Q34" si="17">SUM(O28:P28)</f>
        <v>0</v>
      </c>
      <c r="R28" s="3132">
        <f t="shared" ref="R28:S34" si="18">C28+F28+I28+L28+O28</f>
        <v>0</v>
      </c>
      <c r="S28" s="3133">
        <f t="shared" si="18"/>
        <v>1</v>
      </c>
      <c r="T28" s="3134">
        <f t="shared" ref="T28:T34" si="19">SUM(R28:S28)</f>
        <v>1</v>
      </c>
    </row>
    <row r="29" spans="2:20" ht="24.95" customHeight="1">
      <c r="B29" s="3065" t="s">
        <v>198</v>
      </c>
      <c r="C29" s="3135">
        <v>0</v>
      </c>
      <c r="D29" s="770">
        <v>0</v>
      </c>
      <c r="E29" s="771">
        <f t="shared" si="13"/>
        <v>0</v>
      </c>
      <c r="F29" s="3135">
        <v>0</v>
      </c>
      <c r="G29" s="770">
        <v>0</v>
      </c>
      <c r="H29" s="3136">
        <f t="shared" si="14"/>
        <v>0</v>
      </c>
      <c r="I29" s="1632">
        <v>0</v>
      </c>
      <c r="J29" s="770">
        <v>0</v>
      </c>
      <c r="K29" s="771">
        <f>SUM(I29:J29)</f>
        <v>0</v>
      </c>
      <c r="L29" s="3135">
        <v>0</v>
      </c>
      <c r="M29" s="770">
        <v>0</v>
      </c>
      <c r="N29" s="769">
        <v>0</v>
      </c>
      <c r="O29" s="1632">
        <v>0</v>
      </c>
      <c r="P29" s="770">
        <v>0</v>
      </c>
      <c r="Q29" s="771">
        <v>0</v>
      </c>
      <c r="R29" s="3114">
        <f t="shared" si="18"/>
        <v>0</v>
      </c>
      <c r="S29" s="767">
        <f t="shared" si="18"/>
        <v>0</v>
      </c>
      <c r="T29" s="768">
        <f t="shared" si="19"/>
        <v>0</v>
      </c>
    </row>
    <row r="30" spans="2:20" ht="24.95" customHeight="1">
      <c r="B30" s="3065" t="s">
        <v>94</v>
      </c>
      <c r="C30" s="3130">
        <v>0</v>
      </c>
      <c r="D30" s="3131">
        <v>0</v>
      </c>
      <c r="E30" s="2166">
        <f>SUM(C30:D30)</f>
        <v>0</v>
      </c>
      <c r="F30" s="3130">
        <v>0</v>
      </c>
      <c r="G30" s="3131">
        <v>0</v>
      </c>
      <c r="H30" s="2180">
        <f t="shared" si="14"/>
        <v>0</v>
      </c>
      <c r="I30" s="3137">
        <v>0</v>
      </c>
      <c r="J30" s="3131">
        <v>0</v>
      </c>
      <c r="K30" s="2166">
        <f t="shared" si="15"/>
        <v>0</v>
      </c>
      <c r="L30" s="3130">
        <v>0</v>
      </c>
      <c r="M30" s="3131">
        <v>0</v>
      </c>
      <c r="N30" s="2180">
        <f t="shared" si="16"/>
        <v>0</v>
      </c>
      <c r="O30" s="3137">
        <v>0</v>
      </c>
      <c r="P30" s="3131">
        <v>0</v>
      </c>
      <c r="Q30" s="2166">
        <f t="shared" si="17"/>
        <v>0</v>
      </c>
      <c r="R30" s="3115">
        <f t="shared" si="18"/>
        <v>0</v>
      </c>
      <c r="S30" s="3095">
        <f t="shared" si="18"/>
        <v>0</v>
      </c>
      <c r="T30" s="3096">
        <f t="shared" si="19"/>
        <v>0</v>
      </c>
    </row>
    <row r="31" spans="2:20" ht="27.75" customHeight="1">
      <c r="B31" s="3065" t="s">
        <v>199</v>
      </c>
      <c r="C31" s="3126">
        <v>0</v>
      </c>
      <c r="D31" s="3127">
        <v>0</v>
      </c>
      <c r="E31" s="3128">
        <f>SUM(C31:D31)</f>
        <v>0</v>
      </c>
      <c r="F31" s="3126">
        <v>0</v>
      </c>
      <c r="G31" s="3127">
        <v>0</v>
      </c>
      <c r="H31" s="769">
        <f t="shared" si="14"/>
        <v>0</v>
      </c>
      <c r="I31" s="3129">
        <v>0</v>
      </c>
      <c r="J31" s="3127">
        <v>0</v>
      </c>
      <c r="K31" s="3128">
        <f>SUM(I31:J31)</f>
        <v>0</v>
      </c>
      <c r="L31" s="3126">
        <v>0</v>
      </c>
      <c r="M31" s="3127">
        <v>0</v>
      </c>
      <c r="N31" s="3138">
        <f>SUM(L31:M31)</f>
        <v>0</v>
      </c>
      <c r="O31" s="3129">
        <v>0</v>
      </c>
      <c r="P31" s="3127">
        <v>0</v>
      </c>
      <c r="Q31" s="3128">
        <v>0</v>
      </c>
      <c r="R31" s="3132">
        <f t="shared" si="18"/>
        <v>0</v>
      </c>
      <c r="S31" s="3133">
        <f t="shared" si="18"/>
        <v>0</v>
      </c>
      <c r="T31" s="3134">
        <f t="shared" si="19"/>
        <v>0</v>
      </c>
    </row>
    <row r="32" spans="2:20" ht="29.25" customHeight="1">
      <c r="B32" s="3065" t="s">
        <v>200</v>
      </c>
      <c r="C32" s="3130">
        <v>0</v>
      </c>
      <c r="D32" s="3131">
        <v>1</v>
      </c>
      <c r="E32" s="2166">
        <v>1</v>
      </c>
      <c r="F32" s="3130">
        <v>0</v>
      </c>
      <c r="G32" s="3131">
        <v>0</v>
      </c>
      <c r="H32" s="2180">
        <f t="shared" si="14"/>
        <v>0</v>
      </c>
      <c r="I32" s="3137">
        <v>0</v>
      </c>
      <c r="J32" s="3131">
        <v>0</v>
      </c>
      <c r="K32" s="2166">
        <f>SUM(I32:J32)</f>
        <v>0</v>
      </c>
      <c r="L32" s="3130">
        <v>0</v>
      </c>
      <c r="M32" s="3131">
        <v>0</v>
      </c>
      <c r="N32" s="2180">
        <f t="shared" si="16"/>
        <v>0</v>
      </c>
      <c r="O32" s="3137">
        <v>0</v>
      </c>
      <c r="P32" s="3131">
        <v>0</v>
      </c>
      <c r="Q32" s="2166">
        <v>0</v>
      </c>
      <c r="R32" s="3115">
        <f t="shared" si="18"/>
        <v>0</v>
      </c>
      <c r="S32" s="3095">
        <f t="shared" si="18"/>
        <v>1</v>
      </c>
      <c r="T32" s="3096">
        <f t="shared" si="19"/>
        <v>1</v>
      </c>
    </row>
    <row r="33" spans="2:21" ht="54" customHeight="1">
      <c r="B33" s="3065" t="s">
        <v>201</v>
      </c>
      <c r="C33" s="3130">
        <v>0</v>
      </c>
      <c r="D33" s="3131">
        <v>1</v>
      </c>
      <c r="E33" s="2166">
        <f>SUM(C33:D33)</f>
        <v>1</v>
      </c>
      <c r="F33" s="3130">
        <v>0</v>
      </c>
      <c r="G33" s="3131">
        <v>0</v>
      </c>
      <c r="H33" s="2180">
        <f t="shared" si="14"/>
        <v>0</v>
      </c>
      <c r="I33" s="3137">
        <v>0</v>
      </c>
      <c r="J33" s="3131">
        <v>0</v>
      </c>
      <c r="K33" s="2166">
        <f t="shared" si="15"/>
        <v>0</v>
      </c>
      <c r="L33" s="3130">
        <v>0</v>
      </c>
      <c r="M33" s="3131">
        <v>1</v>
      </c>
      <c r="N33" s="2180">
        <f t="shared" si="16"/>
        <v>1</v>
      </c>
      <c r="O33" s="3137">
        <v>0</v>
      </c>
      <c r="P33" s="3131">
        <v>0</v>
      </c>
      <c r="Q33" s="2166">
        <f t="shared" si="17"/>
        <v>0</v>
      </c>
      <c r="R33" s="3115">
        <f t="shared" si="18"/>
        <v>0</v>
      </c>
      <c r="S33" s="3095">
        <f t="shared" si="18"/>
        <v>2</v>
      </c>
      <c r="T33" s="3096">
        <f t="shared" si="19"/>
        <v>2</v>
      </c>
    </row>
    <row r="34" spans="2:21" ht="66.75" customHeight="1">
      <c r="B34" s="3091" t="s">
        <v>202</v>
      </c>
      <c r="C34" s="3130">
        <v>0</v>
      </c>
      <c r="D34" s="3131">
        <v>0</v>
      </c>
      <c r="E34" s="2166">
        <f t="shared" si="13"/>
        <v>0</v>
      </c>
      <c r="F34" s="3130">
        <v>0</v>
      </c>
      <c r="G34" s="3131">
        <v>0</v>
      </c>
      <c r="H34" s="2180">
        <f t="shared" si="14"/>
        <v>0</v>
      </c>
      <c r="I34" s="3137">
        <v>0</v>
      </c>
      <c r="J34" s="3131">
        <v>0</v>
      </c>
      <c r="K34" s="2166">
        <f t="shared" si="15"/>
        <v>0</v>
      </c>
      <c r="L34" s="3130">
        <v>0</v>
      </c>
      <c r="M34" s="3131">
        <v>0</v>
      </c>
      <c r="N34" s="2180">
        <f t="shared" si="16"/>
        <v>0</v>
      </c>
      <c r="O34" s="3137">
        <v>0</v>
      </c>
      <c r="P34" s="3131">
        <v>1</v>
      </c>
      <c r="Q34" s="2166">
        <f t="shared" si="17"/>
        <v>1</v>
      </c>
      <c r="R34" s="3115">
        <f t="shared" si="18"/>
        <v>0</v>
      </c>
      <c r="S34" s="3095">
        <f t="shared" si="18"/>
        <v>1</v>
      </c>
      <c r="T34" s="3096">
        <f t="shared" si="19"/>
        <v>1</v>
      </c>
    </row>
    <row r="35" spans="2:21" ht="30.75" customHeight="1">
      <c r="B35" s="3139" t="s">
        <v>19</v>
      </c>
      <c r="C35" s="3100">
        <f t="shared" ref="C35:R35" si="20">SUM(C28:C34)</f>
        <v>0</v>
      </c>
      <c r="D35" s="3098">
        <f>SUM(D28:D34)</f>
        <v>2</v>
      </c>
      <c r="E35" s="3140">
        <f>SUM(E28:E34)</f>
        <v>2</v>
      </c>
      <c r="F35" s="3098">
        <f t="shared" si="20"/>
        <v>0</v>
      </c>
      <c r="G35" s="3098">
        <f>SUM(G28:G34)</f>
        <v>0</v>
      </c>
      <c r="H35" s="3141">
        <f>SUM(H28:H34)</f>
        <v>0</v>
      </c>
      <c r="I35" s="3101">
        <f t="shared" si="20"/>
        <v>0</v>
      </c>
      <c r="J35" s="3098">
        <f>SUM(J28:J34)</f>
        <v>1</v>
      </c>
      <c r="K35" s="3098">
        <f>SUM(K28:K34)</f>
        <v>1</v>
      </c>
      <c r="L35" s="3098">
        <f t="shared" si="20"/>
        <v>0</v>
      </c>
      <c r="M35" s="3098">
        <f>SUM(M28:M34)</f>
        <v>1</v>
      </c>
      <c r="N35" s="3098">
        <f>SUM(N28:N34)</f>
        <v>1</v>
      </c>
      <c r="O35" s="3098">
        <f t="shared" si="20"/>
        <v>0</v>
      </c>
      <c r="P35" s="3098">
        <f t="shared" si="20"/>
        <v>1</v>
      </c>
      <c r="Q35" s="3140">
        <f t="shared" si="20"/>
        <v>1</v>
      </c>
      <c r="R35" s="3098">
        <f t="shared" si="20"/>
        <v>0</v>
      </c>
      <c r="S35" s="3098">
        <f>SUM(S28:S34)</f>
        <v>5</v>
      </c>
      <c r="T35" s="3141">
        <f>SUM(T28:T34)</f>
        <v>5</v>
      </c>
    </row>
    <row r="36" spans="2:21" ht="37.5" customHeight="1" thickBot="1">
      <c r="B36" s="3142" t="s">
        <v>29</v>
      </c>
      <c r="C36" s="3145">
        <f t="shared" ref="C36:R36" si="21">C26</f>
        <v>0</v>
      </c>
      <c r="D36" s="3146">
        <f t="shared" si="21"/>
        <v>44</v>
      </c>
      <c r="E36" s="3147">
        <f t="shared" si="21"/>
        <v>44</v>
      </c>
      <c r="F36" s="3148">
        <f t="shared" si="21"/>
        <v>0</v>
      </c>
      <c r="G36" s="3146">
        <f>G26</f>
        <v>96</v>
      </c>
      <c r="H36" s="3149">
        <f>H26</f>
        <v>96</v>
      </c>
      <c r="I36" s="3145">
        <f t="shared" si="21"/>
        <v>15</v>
      </c>
      <c r="J36" s="3146">
        <f t="shared" si="21"/>
        <v>93</v>
      </c>
      <c r="K36" s="3147">
        <f t="shared" si="21"/>
        <v>108</v>
      </c>
      <c r="L36" s="3148">
        <f t="shared" si="21"/>
        <v>0</v>
      </c>
      <c r="M36" s="3146">
        <f t="shared" si="21"/>
        <v>111</v>
      </c>
      <c r="N36" s="3149">
        <f t="shared" si="21"/>
        <v>111</v>
      </c>
      <c r="O36" s="3145">
        <f t="shared" si="21"/>
        <v>44</v>
      </c>
      <c r="P36" s="3146">
        <f t="shared" si="21"/>
        <v>16</v>
      </c>
      <c r="Q36" s="3147">
        <f t="shared" si="21"/>
        <v>60</v>
      </c>
      <c r="R36" s="3148">
        <f t="shared" si="21"/>
        <v>59</v>
      </c>
      <c r="S36" s="3146">
        <f>S26</f>
        <v>360</v>
      </c>
      <c r="T36" s="3147">
        <f>T26</f>
        <v>419</v>
      </c>
      <c r="U36" s="301"/>
    </row>
    <row r="37" spans="2:21" ht="36" customHeight="1" thickBot="1">
      <c r="B37" s="3143" t="s">
        <v>34</v>
      </c>
      <c r="C37" s="3150">
        <f t="shared" ref="C37:R37" si="22">C35</f>
        <v>0</v>
      </c>
      <c r="D37" s="3151">
        <f>D35</f>
        <v>2</v>
      </c>
      <c r="E37" s="3152">
        <f>E35</f>
        <v>2</v>
      </c>
      <c r="F37" s="3153">
        <f t="shared" si="22"/>
        <v>0</v>
      </c>
      <c r="G37" s="3151">
        <f>G35</f>
        <v>0</v>
      </c>
      <c r="H37" s="3154">
        <f>H35</f>
        <v>0</v>
      </c>
      <c r="I37" s="3150">
        <f t="shared" si="22"/>
        <v>0</v>
      </c>
      <c r="J37" s="3151">
        <f>J35</f>
        <v>1</v>
      </c>
      <c r="K37" s="3152">
        <f>K35</f>
        <v>1</v>
      </c>
      <c r="L37" s="3153">
        <f t="shared" si="22"/>
        <v>0</v>
      </c>
      <c r="M37" s="3151">
        <f>M35</f>
        <v>1</v>
      </c>
      <c r="N37" s="3154">
        <f>N35</f>
        <v>1</v>
      </c>
      <c r="O37" s="3150">
        <f t="shared" si="22"/>
        <v>0</v>
      </c>
      <c r="P37" s="3151">
        <f t="shared" si="22"/>
        <v>1</v>
      </c>
      <c r="Q37" s="3152">
        <f t="shared" si="22"/>
        <v>1</v>
      </c>
      <c r="R37" s="3153">
        <f t="shared" si="22"/>
        <v>0</v>
      </c>
      <c r="S37" s="3151">
        <f>S35</f>
        <v>5</v>
      </c>
      <c r="T37" s="3152">
        <f>T35</f>
        <v>5</v>
      </c>
    </row>
    <row r="38" spans="2:21" ht="36" customHeight="1" thickBot="1">
      <c r="B38" s="3144" t="s">
        <v>35</v>
      </c>
      <c r="C38" s="3155">
        <f t="shared" ref="C38:R38" si="23">SUM(C36:C37)</f>
        <v>0</v>
      </c>
      <c r="D38" s="3156">
        <f t="shared" si="23"/>
        <v>46</v>
      </c>
      <c r="E38" s="3157">
        <f t="shared" si="23"/>
        <v>46</v>
      </c>
      <c r="F38" s="3158">
        <f t="shared" si="23"/>
        <v>0</v>
      </c>
      <c r="G38" s="3156">
        <f>SUM(G36:G37)</f>
        <v>96</v>
      </c>
      <c r="H38" s="3159">
        <f>SUM(H36:H37)</f>
        <v>96</v>
      </c>
      <c r="I38" s="3155">
        <f t="shared" si="23"/>
        <v>15</v>
      </c>
      <c r="J38" s="3156">
        <f t="shared" si="23"/>
        <v>94</v>
      </c>
      <c r="K38" s="3157">
        <f t="shared" si="23"/>
        <v>109</v>
      </c>
      <c r="L38" s="3158">
        <f t="shared" si="23"/>
        <v>0</v>
      </c>
      <c r="M38" s="3156">
        <f t="shared" si="23"/>
        <v>112</v>
      </c>
      <c r="N38" s="3159">
        <f t="shared" si="23"/>
        <v>112</v>
      </c>
      <c r="O38" s="3155">
        <f t="shared" si="23"/>
        <v>44</v>
      </c>
      <c r="P38" s="3156">
        <f t="shared" si="23"/>
        <v>17</v>
      </c>
      <c r="Q38" s="3157">
        <f t="shared" si="23"/>
        <v>61</v>
      </c>
      <c r="R38" s="3158">
        <f t="shared" si="23"/>
        <v>59</v>
      </c>
      <c r="S38" s="3156">
        <f>SUM(S36:S37)</f>
        <v>365</v>
      </c>
      <c r="T38" s="3157">
        <f>SUM(T36:T37)</f>
        <v>424</v>
      </c>
    </row>
    <row r="39" spans="2:21" ht="16.5" customHeight="1">
      <c r="B39" s="2714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</row>
    <row r="40" spans="2:21">
      <c r="B40" s="2714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</row>
    <row r="41" spans="2:21">
      <c r="B41" s="5997"/>
      <c r="C41" s="5997"/>
      <c r="D41" s="5997"/>
      <c r="E41" s="5997"/>
      <c r="F41" s="5997"/>
      <c r="G41" s="5997"/>
      <c r="H41" s="5997"/>
      <c r="I41" s="5997"/>
      <c r="J41" s="5997"/>
      <c r="K41" s="5997"/>
      <c r="L41" s="5997"/>
      <c r="M41" s="5997"/>
      <c r="N41" s="5997"/>
      <c r="O41" s="5997"/>
      <c r="P41" s="5997"/>
      <c r="Q41" s="5997"/>
      <c r="R41" s="5997"/>
      <c r="S41" s="5997"/>
      <c r="T41" s="5997"/>
    </row>
    <row r="42" spans="2:21">
      <c r="B42" s="2714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</row>
    <row r="44" spans="2:21">
      <c r="B44" s="301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</row>
    <row r="45" spans="2:21"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</row>
  </sheetData>
  <mergeCells count="11">
    <mergeCell ref="A1:T1"/>
    <mergeCell ref="A2:T2"/>
    <mergeCell ref="A3:T3"/>
    <mergeCell ref="B41:T41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5"/>
  <sheetViews>
    <sheetView zoomScale="50" zoomScaleNormal="50" workbookViewId="0">
      <selection activeCell="A4" sqref="A4:J4"/>
    </sheetView>
  </sheetViews>
  <sheetFormatPr defaultRowHeight="25.5"/>
  <cols>
    <col min="1" max="1" width="103.85546875" style="80" customWidth="1"/>
    <col min="2" max="10" width="19.7109375" style="80" customWidth="1"/>
    <col min="11" max="12" width="10.7109375" style="80" customWidth="1"/>
    <col min="13" max="13" width="9.140625" style="80"/>
    <col min="14" max="14" width="12.85546875" style="80" customWidth="1"/>
    <col min="15" max="15" width="23.42578125" style="80" customWidth="1"/>
    <col min="16" max="17" width="9.140625" style="80"/>
    <col min="18" max="18" width="10.5703125" style="80" bestFit="1" customWidth="1"/>
    <col min="19" max="19" width="11.28515625" style="80" customWidth="1"/>
    <col min="20" max="256" width="9.140625" style="80"/>
    <col min="257" max="257" width="103.85546875" style="80" customWidth="1"/>
    <col min="258" max="266" width="19.7109375" style="80" customWidth="1"/>
    <col min="267" max="268" width="10.7109375" style="80" customWidth="1"/>
    <col min="269" max="269" width="9.140625" style="80"/>
    <col min="270" max="270" width="12.85546875" style="80" customWidth="1"/>
    <col min="271" max="271" width="23.42578125" style="80" customWidth="1"/>
    <col min="272" max="273" width="9.140625" style="80"/>
    <col min="274" max="274" width="10.5703125" style="80" bestFit="1" customWidth="1"/>
    <col min="275" max="275" width="11.28515625" style="80" customWidth="1"/>
    <col min="276" max="512" width="9.140625" style="80"/>
    <col min="513" max="513" width="103.85546875" style="80" customWidth="1"/>
    <col min="514" max="522" width="19.7109375" style="80" customWidth="1"/>
    <col min="523" max="524" width="10.7109375" style="80" customWidth="1"/>
    <col min="525" max="525" width="9.140625" style="80"/>
    <col min="526" max="526" width="12.85546875" style="80" customWidth="1"/>
    <col min="527" max="527" width="23.42578125" style="80" customWidth="1"/>
    <col min="528" max="529" width="9.140625" style="80"/>
    <col min="530" max="530" width="10.5703125" style="80" bestFit="1" customWidth="1"/>
    <col min="531" max="531" width="11.28515625" style="80" customWidth="1"/>
    <col min="532" max="768" width="9.140625" style="80"/>
    <col min="769" max="769" width="103.85546875" style="80" customWidth="1"/>
    <col min="770" max="778" width="19.7109375" style="80" customWidth="1"/>
    <col min="779" max="780" width="10.7109375" style="80" customWidth="1"/>
    <col min="781" max="781" width="9.140625" style="80"/>
    <col min="782" max="782" width="12.85546875" style="80" customWidth="1"/>
    <col min="783" max="783" width="23.42578125" style="80" customWidth="1"/>
    <col min="784" max="785" width="9.140625" style="80"/>
    <col min="786" max="786" width="10.5703125" style="80" bestFit="1" customWidth="1"/>
    <col min="787" max="787" width="11.28515625" style="80" customWidth="1"/>
    <col min="788" max="1024" width="9.140625" style="80"/>
    <col min="1025" max="1025" width="103.85546875" style="80" customWidth="1"/>
    <col min="1026" max="1034" width="19.7109375" style="80" customWidth="1"/>
    <col min="1035" max="1036" width="10.7109375" style="80" customWidth="1"/>
    <col min="1037" max="1037" width="9.140625" style="80"/>
    <col min="1038" max="1038" width="12.85546875" style="80" customWidth="1"/>
    <col min="1039" max="1039" width="23.42578125" style="80" customWidth="1"/>
    <col min="1040" max="1041" width="9.140625" style="80"/>
    <col min="1042" max="1042" width="10.5703125" style="80" bestFit="1" customWidth="1"/>
    <col min="1043" max="1043" width="11.28515625" style="80" customWidth="1"/>
    <col min="1044" max="1280" width="9.140625" style="80"/>
    <col min="1281" max="1281" width="103.85546875" style="80" customWidth="1"/>
    <col min="1282" max="1290" width="19.7109375" style="80" customWidth="1"/>
    <col min="1291" max="1292" width="10.7109375" style="80" customWidth="1"/>
    <col min="1293" max="1293" width="9.140625" style="80"/>
    <col min="1294" max="1294" width="12.85546875" style="80" customWidth="1"/>
    <col min="1295" max="1295" width="23.42578125" style="80" customWidth="1"/>
    <col min="1296" max="1297" width="9.140625" style="80"/>
    <col min="1298" max="1298" width="10.5703125" style="80" bestFit="1" customWidth="1"/>
    <col min="1299" max="1299" width="11.28515625" style="80" customWidth="1"/>
    <col min="1300" max="1536" width="9.140625" style="80"/>
    <col min="1537" max="1537" width="103.85546875" style="80" customWidth="1"/>
    <col min="1538" max="1546" width="19.7109375" style="80" customWidth="1"/>
    <col min="1547" max="1548" width="10.7109375" style="80" customWidth="1"/>
    <col min="1549" max="1549" width="9.140625" style="80"/>
    <col min="1550" max="1550" width="12.85546875" style="80" customWidth="1"/>
    <col min="1551" max="1551" width="23.42578125" style="80" customWidth="1"/>
    <col min="1552" max="1553" width="9.140625" style="80"/>
    <col min="1554" max="1554" width="10.5703125" style="80" bestFit="1" customWidth="1"/>
    <col min="1555" max="1555" width="11.28515625" style="80" customWidth="1"/>
    <col min="1556" max="1792" width="9.140625" style="80"/>
    <col min="1793" max="1793" width="103.85546875" style="80" customWidth="1"/>
    <col min="1794" max="1802" width="19.7109375" style="80" customWidth="1"/>
    <col min="1803" max="1804" width="10.7109375" style="80" customWidth="1"/>
    <col min="1805" max="1805" width="9.140625" style="80"/>
    <col min="1806" max="1806" width="12.85546875" style="80" customWidth="1"/>
    <col min="1807" max="1807" width="23.42578125" style="80" customWidth="1"/>
    <col min="1808" max="1809" width="9.140625" style="80"/>
    <col min="1810" max="1810" width="10.5703125" style="80" bestFit="1" customWidth="1"/>
    <col min="1811" max="1811" width="11.28515625" style="80" customWidth="1"/>
    <col min="1812" max="2048" width="9.140625" style="80"/>
    <col min="2049" max="2049" width="103.85546875" style="80" customWidth="1"/>
    <col min="2050" max="2058" width="19.7109375" style="80" customWidth="1"/>
    <col min="2059" max="2060" width="10.7109375" style="80" customWidth="1"/>
    <col min="2061" max="2061" width="9.140625" style="80"/>
    <col min="2062" max="2062" width="12.85546875" style="80" customWidth="1"/>
    <col min="2063" max="2063" width="23.42578125" style="80" customWidth="1"/>
    <col min="2064" max="2065" width="9.140625" style="80"/>
    <col min="2066" max="2066" width="10.5703125" style="80" bestFit="1" customWidth="1"/>
    <col min="2067" max="2067" width="11.28515625" style="80" customWidth="1"/>
    <col min="2068" max="2304" width="9.140625" style="80"/>
    <col min="2305" max="2305" width="103.85546875" style="80" customWidth="1"/>
    <col min="2306" max="2314" width="19.7109375" style="80" customWidth="1"/>
    <col min="2315" max="2316" width="10.7109375" style="80" customWidth="1"/>
    <col min="2317" max="2317" width="9.140625" style="80"/>
    <col min="2318" max="2318" width="12.85546875" style="80" customWidth="1"/>
    <col min="2319" max="2319" width="23.42578125" style="80" customWidth="1"/>
    <col min="2320" max="2321" width="9.140625" style="80"/>
    <col min="2322" max="2322" width="10.5703125" style="80" bestFit="1" customWidth="1"/>
    <col min="2323" max="2323" width="11.28515625" style="80" customWidth="1"/>
    <col min="2324" max="2560" width="9.140625" style="80"/>
    <col min="2561" max="2561" width="103.85546875" style="80" customWidth="1"/>
    <col min="2562" max="2570" width="19.7109375" style="80" customWidth="1"/>
    <col min="2571" max="2572" width="10.7109375" style="80" customWidth="1"/>
    <col min="2573" max="2573" width="9.140625" style="80"/>
    <col min="2574" max="2574" width="12.85546875" style="80" customWidth="1"/>
    <col min="2575" max="2575" width="23.42578125" style="80" customWidth="1"/>
    <col min="2576" max="2577" width="9.140625" style="80"/>
    <col min="2578" max="2578" width="10.5703125" style="80" bestFit="1" customWidth="1"/>
    <col min="2579" max="2579" width="11.28515625" style="80" customWidth="1"/>
    <col min="2580" max="2816" width="9.140625" style="80"/>
    <col min="2817" max="2817" width="103.85546875" style="80" customWidth="1"/>
    <col min="2818" max="2826" width="19.7109375" style="80" customWidth="1"/>
    <col min="2827" max="2828" width="10.7109375" style="80" customWidth="1"/>
    <col min="2829" max="2829" width="9.140625" style="80"/>
    <col min="2830" max="2830" width="12.85546875" style="80" customWidth="1"/>
    <col min="2831" max="2831" width="23.42578125" style="80" customWidth="1"/>
    <col min="2832" max="2833" width="9.140625" style="80"/>
    <col min="2834" max="2834" width="10.5703125" style="80" bestFit="1" customWidth="1"/>
    <col min="2835" max="2835" width="11.28515625" style="80" customWidth="1"/>
    <col min="2836" max="3072" width="9.140625" style="80"/>
    <col min="3073" max="3073" width="103.85546875" style="80" customWidth="1"/>
    <col min="3074" max="3082" width="19.7109375" style="80" customWidth="1"/>
    <col min="3083" max="3084" width="10.7109375" style="80" customWidth="1"/>
    <col min="3085" max="3085" width="9.140625" style="80"/>
    <col min="3086" max="3086" width="12.85546875" style="80" customWidth="1"/>
    <col min="3087" max="3087" width="23.42578125" style="80" customWidth="1"/>
    <col min="3088" max="3089" width="9.140625" style="80"/>
    <col min="3090" max="3090" width="10.5703125" style="80" bestFit="1" customWidth="1"/>
    <col min="3091" max="3091" width="11.28515625" style="80" customWidth="1"/>
    <col min="3092" max="3328" width="9.140625" style="80"/>
    <col min="3329" max="3329" width="103.85546875" style="80" customWidth="1"/>
    <col min="3330" max="3338" width="19.7109375" style="80" customWidth="1"/>
    <col min="3339" max="3340" width="10.7109375" style="80" customWidth="1"/>
    <col min="3341" max="3341" width="9.140625" style="80"/>
    <col min="3342" max="3342" width="12.85546875" style="80" customWidth="1"/>
    <col min="3343" max="3343" width="23.42578125" style="80" customWidth="1"/>
    <col min="3344" max="3345" width="9.140625" style="80"/>
    <col min="3346" max="3346" width="10.5703125" style="80" bestFit="1" customWidth="1"/>
    <col min="3347" max="3347" width="11.28515625" style="80" customWidth="1"/>
    <col min="3348" max="3584" width="9.140625" style="80"/>
    <col min="3585" max="3585" width="103.85546875" style="80" customWidth="1"/>
    <col min="3586" max="3594" width="19.7109375" style="80" customWidth="1"/>
    <col min="3595" max="3596" width="10.7109375" style="80" customWidth="1"/>
    <col min="3597" max="3597" width="9.140625" style="80"/>
    <col min="3598" max="3598" width="12.85546875" style="80" customWidth="1"/>
    <col min="3599" max="3599" width="23.42578125" style="80" customWidth="1"/>
    <col min="3600" max="3601" width="9.140625" style="80"/>
    <col min="3602" max="3602" width="10.5703125" style="80" bestFit="1" customWidth="1"/>
    <col min="3603" max="3603" width="11.28515625" style="80" customWidth="1"/>
    <col min="3604" max="3840" width="9.140625" style="80"/>
    <col min="3841" max="3841" width="103.85546875" style="80" customWidth="1"/>
    <col min="3842" max="3850" width="19.7109375" style="80" customWidth="1"/>
    <col min="3851" max="3852" width="10.7109375" style="80" customWidth="1"/>
    <col min="3853" max="3853" width="9.140625" style="80"/>
    <col min="3854" max="3854" width="12.85546875" style="80" customWidth="1"/>
    <col min="3855" max="3855" width="23.42578125" style="80" customWidth="1"/>
    <col min="3856" max="3857" width="9.140625" style="80"/>
    <col min="3858" max="3858" width="10.5703125" style="80" bestFit="1" customWidth="1"/>
    <col min="3859" max="3859" width="11.28515625" style="80" customWidth="1"/>
    <col min="3860" max="4096" width="9.140625" style="80"/>
    <col min="4097" max="4097" width="103.85546875" style="80" customWidth="1"/>
    <col min="4098" max="4106" width="19.7109375" style="80" customWidth="1"/>
    <col min="4107" max="4108" width="10.7109375" style="80" customWidth="1"/>
    <col min="4109" max="4109" width="9.140625" style="80"/>
    <col min="4110" max="4110" width="12.85546875" style="80" customWidth="1"/>
    <col min="4111" max="4111" width="23.42578125" style="80" customWidth="1"/>
    <col min="4112" max="4113" width="9.140625" style="80"/>
    <col min="4114" max="4114" width="10.5703125" style="80" bestFit="1" customWidth="1"/>
    <col min="4115" max="4115" width="11.28515625" style="80" customWidth="1"/>
    <col min="4116" max="4352" width="9.140625" style="80"/>
    <col min="4353" max="4353" width="103.85546875" style="80" customWidth="1"/>
    <col min="4354" max="4362" width="19.7109375" style="80" customWidth="1"/>
    <col min="4363" max="4364" width="10.7109375" style="80" customWidth="1"/>
    <col min="4365" max="4365" width="9.140625" style="80"/>
    <col min="4366" max="4366" width="12.85546875" style="80" customWidth="1"/>
    <col min="4367" max="4367" width="23.42578125" style="80" customWidth="1"/>
    <col min="4368" max="4369" width="9.140625" style="80"/>
    <col min="4370" max="4370" width="10.5703125" style="80" bestFit="1" customWidth="1"/>
    <col min="4371" max="4371" width="11.28515625" style="80" customWidth="1"/>
    <col min="4372" max="4608" width="9.140625" style="80"/>
    <col min="4609" max="4609" width="103.85546875" style="80" customWidth="1"/>
    <col min="4610" max="4618" width="19.7109375" style="80" customWidth="1"/>
    <col min="4619" max="4620" width="10.7109375" style="80" customWidth="1"/>
    <col min="4621" max="4621" width="9.140625" style="80"/>
    <col min="4622" max="4622" width="12.85546875" style="80" customWidth="1"/>
    <col min="4623" max="4623" width="23.42578125" style="80" customWidth="1"/>
    <col min="4624" max="4625" width="9.140625" style="80"/>
    <col min="4626" max="4626" width="10.5703125" style="80" bestFit="1" customWidth="1"/>
    <col min="4627" max="4627" width="11.28515625" style="80" customWidth="1"/>
    <col min="4628" max="4864" width="9.140625" style="80"/>
    <col min="4865" max="4865" width="103.85546875" style="80" customWidth="1"/>
    <col min="4866" max="4874" width="19.7109375" style="80" customWidth="1"/>
    <col min="4875" max="4876" width="10.7109375" style="80" customWidth="1"/>
    <col min="4877" max="4877" width="9.140625" style="80"/>
    <col min="4878" max="4878" width="12.85546875" style="80" customWidth="1"/>
    <col min="4879" max="4879" width="23.42578125" style="80" customWidth="1"/>
    <col min="4880" max="4881" width="9.140625" style="80"/>
    <col min="4882" max="4882" width="10.5703125" style="80" bestFit="1" customWidth="1"/>
    <col min="4883" max="4883" width="11.28515625" style="80" customWidth="1"/>
    <col min="4884" max="5120" width="9.140625" style="80"/>
    <col min="5121" max="5121" width="103.85546875" style="80" customWidth="1"/>
    <col min="5122" max="5130" width="19.7109375" style="80" customWidth="1"/>
    <col min="5131" max="5132" width="10.7109375" style="80" customWidth="1"/>
    <col min="5133" max="5133" width="9.140625" style="80"/>
    <col min="5134" max="5134" width="12.85546875" style="80" customWidth="1"/>
    <col min="5135" max="5135" width="23.42578125" style="80" customWidth="1"/>
    <col min="5136" max="5137" width="9.140625" style="80"/>
    <col min="5138" max="5138" width="10.5703125" style="80" bestFit="1" customWidth="1"/>
    <col min="5139" max="5139" width="11.28515625" style="80" customWidth="1"/>
    <col min="5140" max="5376" width="9.140625" style="80"/>
    <col min="5377" max="5377" width="103.85546875" style="80" customWidth="1"/>
    <col min="5378" max="5386" width="19.7109375" style="80" customWidth="1"/>
    <col min="5387" max="5388" width="10.7109375" style="80" customWidth="1"/>
    <col min="5389" max="5389" width="9.140625" style="80"/>
    <col min="5390" max="5390" width="12.85546875" style="80" customWidth="1"/>
    <col min="5391" max="5391" width="23.42578125" style="80" customWidth="1"/>
    <col min="5392" max="5393" width="9.140625" style="80"/>
    <col min="5394" max="5394" width="10.5703125" style="80" bestFit="1" customWidth="1"/>
    <col min="5395" max="5395" width="11.28515625" style="80" customWidth="1"/>
    <col min="5396" max="5632" width="9.140625" style="80"/>
    <col min="5633" max="5633" width="103.85546875" style="80" customWidth="1"/>
    <col min="5634" max="5642" width="19.7109375" style="80" customWidth="1"/>
    <col min="5643" max="5644" width="10.7109375" style="80" customWidth="1"/>
    <col min="5645" max="5645" width="9.140625" style="80"/>
    <col min="5646" max="5646" width="12.85546875" style="80" customWidth="1"/>
    <col min="5647" max="5647" width="23.42578125" style="80" customWidth="1"/>
    <col min="5648" max="5649" width="9.140625" style="80"/>
    <col min="5650" max="5650" width="10.5703125" style="80" bestFit="1" customWidth="1"/>
    <col min="5651" max="5651" width="11.28515625" style="80" customWidth="1"/>
    <col min="5652" max="5888" width="9.140625" style="80"/>
    <col min="5889" max="5889" width="103.85546875" style="80" customWidth="1"/>
    <col min="5890" max="5898" width="19.7109375" style="80" customWidth="1"/>
    <col min="5899" max="5900" width="10.7109375" style="80" customWidth="1"/>
    <col min="5901" max="5901" width="9.140625" style="80"/>
    <col min="5902" max="5902" width="12.85546875" style="80" customWidth="1"/>
    <col min="5903" max="5903" width="23.42578125" style="80" customWidth="1"/>
    <col min="5904" max="5905" width="9.140625" style="80"/>
    <col min="5906" max="5906" width="10.5703125" style="80" bestFit="1" customWidth="1"/>
    <col min="5907" max="5907" width="11.28515625" style="80" customWidth="1"/>
    <col min="5908" max="6144" width="9.140625" style="80"/>
    <col min="6145" max="6145" width="103.85546875" style="80" customWidth="1"/>
    <col min="6146" max="6154" width="19.7109375" style="80" customWidth="1"/>
    <col min="6155" max="6156" width="10.7109375" style="80" customWidth="1"/>
    <col min="6157" max="6157" width="9.140625" style="80"/>
    <col min="6158" max="6158" width="12.85546875" style="80" customWidth="1"/>
    <col min="6159" max="6159" width="23.42578125" style="80" customWidth="1"/>
    <col min="6160" max="6161" width="9.140625" style="80"/>
    <col min="6162" max="6162" width="10.5703125" style="80" bestFit="1" customWidth="1"/>
    <col min="6163" max="6163" width="11.28515625" style="80" customWidth="1"/>
    <col min="6164" max="6400" width="9.140625" style="80"/>
    <col min="6401" max="6401" width="103.85546875" style="80" customWidth="1"/>
    <col min="6402" max="6410" width="19.7109375" style="80" customWidth="1"/>
    <col min="6411" max="6412" width="10.7109375" style="80" customWidth="1"/>
    <col min="6413" max="6413" width="9.140625" style="80"/>
    <col min="6414" max="6414" width="12.85546875" style="80" customWidth="1"/>
    <col min="6415" max="6415" width="23.42578125" style="80" customWidth="1"/>
    <col min="6416" max="6417" width="9.140625" style="80"/>
    <col min="6418" max="6418" width="10.5703125" style="80" bestFit="1" customWidth="1"/>
    <col min="6419" max="6419" width="11.28515625" style="80" customWidth="1"/>
    <col min="6420" max="6656" width="9.140625" style="80"/>
    <col min="6657" max="6657" width="103.85546875" style="80" customWidth="1"/>
    <col min="6658" max="6666" width="19.7109375" style="80" customWidth="1"/>
    <col min="6667" max="6668" width="10.7109375" style="80" customWidth="1"/>
    <col min="6669" max="6669" width="9.140625" style="80"/>
    <col min="6670" max="6670" width="12.85546875" style="80" customWidth="1"/>
    <col min="6671" max="6671" width="23.42578125" style="80" customWidth="1"/>
    <col min="6672" max="6673" width="9.140625" style="80"/>
    <col min="6674" max="6674" width="10.5703125" style="80" bestFit="1" customWidth="1"/>
    <col min="6675" max="6675" width="11.28515625" style="80" customWidth="1"/>
    <col min="6676" max="6912" width="9.140625" style="80"/>
    <col min="6913" max="6913" width="103.85546875" style="80" customWidth="1"/>
    <col min="6914" max="6922" width="19.7109375" style="80" customWidth="1"/>
    <col min="6923" max="6924" width="10.7109375" style="80" customWidth="1"/>
    <col min="6925" max="6925" width="9.140625" style="80"/>
    <col min="6926" max="6926" width="12.85546875" style="80" customWidth="1"/>
    <col min="6927" max="6927" width="23.42578125" style="80" customWidth="1"/>
    <col min="6928" max="6929" width="9.140625" style="80"/>
    <col min="6930" max="6930" width="10.5703125" style="80" bestFit="1" customWidth="1"/>
    <col min="6931" max="6931" width="11.28515625" style="80" customWidth="1"/>
    <col min="6932" max="7168" width="9.140625" style="80"/>
    <col min="7169" max="7169" width="103.85546875" style="80" customWidth="1"/>
    <col min="7170" max="7178" width="19.7109375" style="80" customWidth="1"/>
    <col min="7179" max="7180" width="10.7109375" style="80" customWidth="1"/>
    <col min="7181" max="7181" width="9.140625" style="80"/>
    <col min="7182" max="7182" width="12.85546875" style="80" customWidth="1"/>
    <col min="7183" max="7183" width="23.42578125" style="80" customWidth="1"/>
    <col min="7184" max="7185" width="9.140625" style="80"/>
    <col min="7186" max="7186" width="10.5703125" style="80" bestFit="1" customWidth="1"/>
    <col min="7187" max="7187" width="11.28515625" style="80" customWidth="1"/>
    <col min="7188" max="7424" width="9.140625" style="80"/>
    <col min="7425" max="7425" width="103.85546875" style="80" customWidth="1"/>
    <col min="7426" max="7434" width="19.7109375" style="80" customWidth="1"/>
    <col min="7435" max="7436" width="10.7109375" style="80" customWidth="1"/>
    <col min="7437" max="7437" width="9.140625" style="80"/>
    <col min="7438" max="7438" width="12.85546875" style="80" customWidth="1"/>
    <col min="7439" max="7439" width="23.42578125" style="80" customWidth="1"/>
    <col min="7440" max="7441" width="9.140625" style="80"/>
    <col min="7442" max="7442" width="10.5703125" style="80" bestFit="1" customWidth="1"/>
    <col min="7443" max="7443" width="11.28515625" style="80" customWidth="1"/>
    <col min="7444" max="7680" width="9.140625" style="80"/>
    <col min="7681" max="7681" width="103.85546875" style="80" customWidth="1"/>
    <col min="7682" max="7690" width="19.7109375" style="80" customWidth="1"/>
    <col min="7691" max="7692" width="10.7109375" style="80" customWidth="1"/>
    <col min="7693" max="7693" width="9.140625" style="80"/>
    <col min="7694" max="7694" width="12.85546875" style="80" customWidth="1"/>
    <col min="7695" max="7695" width="23.42578125" style="80" customWidth="1"/>
    <col min="7696" max="7697" width="9.140625" style="80"/>
    <col min="7698" max="7698" width="10.5703125" style="80" bestFit="1" customWidth="1"/>
    <col min="7699" max="7699" width="11.28515625" style="80" customWidth="1"/>
    <col min="7700" max="7936" width="9.140625" style="80"/>
    <col min="7937" max="7937" width="103.85546875" style="80" customWidth="1"/>
    <col min="7938" max="7946" width="19.7109375" style="80" customWidth="1"/>
    <col min="7947" max="7948" width="10.7109375" style="80" customWidth="1"/>
    <col min="7949" max="7949" width="9.140625" style="80"/>
    <col min="7950" max="7950" width="12.85546875" style="80" customWidth="1"/>
    <col min="7951" max="7951" width="23.42578125" style="80" customWidth="1"/>
    <col min="7952" max="7953" width="9.140625" style="80"/>
    <col min="7954" max="7954" width="10.5703125" style="80" bestFit="1" customWidth="1"/>
    <col min="7955" max="7955" width="11.28515625" style="80" customWidth="1"/>
    <col min="7956" max="8192" width="9.140625" style="80"/>
    <col min="8193" max="8193" width="103.85546875" style="80" customWidth="1"/>
    <col min="8194" max="8202" width="19.7109375" style="80" customWidth="1"/>
    <col min="8203" max="8204" width="10.7109375" style="80" customWidth="1"/>
    <col min="8205" max="8205" width="9.140625" style="80"/>
    <col min="8206" max="8206" width="12.85546875" style="80" customWidth="1"/>
    <col min="8207" max="8207" width="23.42578125" style="80" customWidth="1"/>
    <col min="8208" max="8209" width="9.140625" style="80"/>
    <col min="8210" max="8210" width="10.5703125" style="80" bestFit="1" customWidth="1"/>
    <col min="8211" max="8211" width="11.28515625" style="80" customWidth="1"/>
    <col min="8212" max="8448" width="9.140625" style="80"/>
    <col min="8449" max="8449" width="103.85546875" style="80" customWidth="1"/>
    <col min="8450" max="8458" width="19.7109375" style="80" customWidth="1"/>
    <col min="8459" max="8460" width="10.7109375" style="80" customWidth="1"/>
    <col min="8461" max="8461" width="9.140625" style="80"/>
    <col min="8462" max="8462" width="12.85546875" style="80" customWidth="1"/>
    <col min="8463" max="8463" width="23.42578125" style="80" customWidth="1"/>
    <col min="8464" max="8465" width="9.140625" style="80"/>
    <col min="8466" max="8466" width="10.5703125" style="80" bestFit="1" customWidth="1"/>
    <col min="8467" max="8467" width="11.28515625" style="80" customWidth="1"/>
    <col min="8468" max="8704" width="9.140625" style="80"/>
    <col min="8705" max="8705" width="103.85546875" style="80" customWidth="1"/>
    <col min="8706" max="8714" width="19.7109375" style="80" customWidth="1"/>
    <col min="8715" max="8716" width="10.7109375" style="80" customWidth="1"/>
    <col min="8717" max="8717" width="9.140625" style="80"/>
    <col min="8718" max="8718" width="12.85546875" style="80" customWidth="1"/>
    <col min="8719" max="8719" width="23.42578125" style="80" customWidth="1"/>
    <col min="8720" max="8721" width="9.140625" style="80"/>
    <col min="8722" max="8722" width="10.5703125" style="80" bestFit="1" customWidth="1"/>
    <col min="8723" max="8723" width="11.28515625" style="80" customWidth="1"/>
    <col min="8724" max="8960" width="9.140625" style="80"/>
    <col min="8961" max="8961" width="103.85546875" style="80" customWidth="1"/>
    <col min="8962" max="8970" width="19.7109375" style="80" customWidth="1"/>
    <col min="8971" max="8972" width="10.7109375" style="80" customWidth="1"/>
    <col min="8973" max="8973" width="9.140625" style="80"/>
    <col min="8974" max="8974" width="12.85546875" style="80" customWidth="1"/>
    <col min="8975" max="8975" width="23.42578125" style="80" customWidth="1"/>
    <col min="8976" max="8977" width="9.140625" style="80"/>
    <col min="8978" max="8978" width="10.5703125" style="80" bestFit="1" customWidth="1"/>
    <col min="8979" max="8979" width="11.28515625" style="80" customWidth="1"/>
    <col min="8980" max="9216" width="9.140625" style="80"/>
    <col min="9217" max="9217" width="103.85546875" style="80" customWidth="1"/>
    <col min="9218" max="9226" width="19.7109375" style="80" customWidth="1"/>
    <col min="9227" max="9228" width="10.7109375" style="80" customWidth="1"/>
    <col min="9229" max="9229" width="9.140625" style="80"/>
    <col min="9230" max="9230" width="12.85546875" style="80" customWidth="1"/>
    <col min="9231" max="9231" width="23.42578125" style="80" customWidth="1"/>
    <col min="9232" max="9233" width="9.140625" style="80"/>
    <col min="9234" max="9234" width="10.5703125" style="80" bestFit="1" customWidth="1"/>
    <col min="9235" max="9235" width="11.28515625" style="80" customWidth="1"/>
    <col min="9236" max="9472" width="9.140625" style="80"/>
    <col min="9473" max="9473" width="103.85546875" style="80" customWidth="1"/>
    <col min="9474" max="9482" width="19.7109375" style="80" customWidth="1"/>
    <col min="9483" max="9484" width="10.7109375" style="80" customWidth="1"/>
    <col min="9485" max="9485" width="9.140625" style="80"/>
    <col min="9486" max="9486" width="12.85546875" style="80" customWidth="1"/>
    <col min="9487" max="9487" width="23.42578125" style="80" customWidth="1"/>
    <col min="9488" max="9489" width="9.140625" style="80"/>
    <col min="9490" max="9490" width="10.5703125" style="80" bestFit="1" customWidth="1"/>
    <col min="9491" max="9491" width="11.28515625" style="80" customWidth="1"/>
    <col min="9492" max="9728" width="9.140625" style="80"/>
    <col min="9729" max="9729" width="103.85546875" style="80" customWidth="1"/>
    <col min="9730" max="9738" width="19.7109375" style="80" customWidth="1"/>
    <col min="9739" max="9740" width="10.7109375" style="80" customWidth="1"/>
    <col min="9741" max="9741" width="9.140625" style="80"/>
    <col min="9742" max="9742" width="12.85546875" style="80" customWidth="1"/>
    <col min="9743" max="9743" width="23.42578125" style="80" customWidth="1"/>
    <col min="9744" max="9745" width="9.140625" style="80"/>
    <col min="9746" max="9746" width="10.5703125" style="80" bestFit="1" customWidth="1"/>
    <col min="9747" max="9747" width="11.28515625" style="80" customWidth="1"/>
    <col min="9748" max="9984" width="9.140625" style="80"/>
    <col min="9985" max="9985" width="103.85546875" style="80" customWidth="1"/>
    <col min="9986" max="9994" width="19.7109375" style="80" customWidth="1"/>
    <col min="9995" max="9996" width="10.7109375" style="80" customWidth="1"/>
    <col min="9997" max="9997" width="9.140625" style="80"/>
    <col min="9998" max="9998" width="12.85546875" style="80" customWidth="1"/>
    <col min="9999" max="9999" width="23.42578125" style="80" customWidth="1"/>
    <col min="10000" max="10001" width="9.140625" style="80"/>
    <col min="10002" max="10002" width="10.5703125" style="80" bestFit="1" customWidth="1"/>
    <col min="10003" max="10003" width="11.28515625" style="80" customWidth="1"/>
    <col min="10004" max="10240" width="9.140625" style="80"/>
    <col min="10241" max="10241" width="103.85546875" style="80" customWidth="1"/>
    <col min="10242" max="10250" width="19.7109375" style="80" customWidth="1"/>
    <col min="10251" max="10252" width="10.7109375" style="80" customWidth="1"/>
    <col min="10253" max="10253" width="9.140625" style="80"/>
    <col min="10254" max="10254" width="12.85546875" style="80" customWidth="1"/>
    <col min="10255" max="10255" width="23.42578125" style="80" customWidth="1"/>
    <col min="10256" max="10257" width="9.140625" style="80"/>
    <col min="10258" max="10258" width="10.5703125" style="80" bestFit="1" customWidth="1"/>
    <col min="10259" max="10259" width="11.28515625" style="80" customWidth="1"/>
    <col min="10260" max="10496" width="9.140625" style="80"/>
    <col min="10497" max="10497" width="103.85546875" style="80" customWidth="1"/>
    <col min="10498" max="10506" width="19.7109375" style="80" customWidth="1"/>
    <col min="10507" max="10508" width="10.7109375" style="80" customWidth="1"/>
    <col min="10509" max="10509" width="9.140625" style="80"/>
    <col min="10510" max="10510" width="12.85546875" style="80" customWidth="1"/>
    <col min="10511" max="10511" width="23.42578125" style="80" customWidth="1"/>
    <col min="10512" max="10513" width="9.140625" style="80"/>
    <col min="10514" max="10514" width="10.5703125" style="80" bestFit="1" customWidth="1"/>
    <col min="10515" max="10515" width="11.28515625" style="80" customWidth="1"/>
    <col min="10516" max="10752" width="9.140625" style="80"/>
    <col min="10753" max="10753" width="103.85546875" style="80" customWidth="1"/>
    <col min="10754" max="10762" width="19.7109375" style="80" customWidth="1"/>
    <col min="10763" max="10764" width="10.7109375" style="80" customWidth="1"/>
    <col min="10765" max="10765" width="9.140625" style="80"/>
    <col min="10766" max="10766" width="12.85546875" style="80" customWidth="1"/>
    <col min="10767" max="10767" width="23.42578125" style="80" customWidth="1"/>
    <col min="10768" max="10769" width="9.140625" style="80"/>
    <col min="10770" max="10770" width="10.5703125" style="80" bestFit="1" customWidth="1"/>
    <col min="10771" max="10771" width="11.28515625" style="80" customWidth="1"/>
    <col min="10772" max="11008" width="9.140625" style="80"/>
    <col min="11009" max="11009" width="103.85546875" style="80" customWidth="1"/>
    <col min="11010" max="11018" width="19.7109375" style="80" customWidth="1"/>
    <col min="11019" max="11020" width="10.7109375" style="80" customWidth="1"/>
    <col min="11021" max="11021" width="9.140625" style="80"/>
    <col min="11022" max="11022" width="12.85546875" style="80" customWidth="1"/>
    <col min="11023" max="11023" width="23.42578125" style="80" customWidth="1"/>
    <col min="11024" max="11025" width="9.140625" style="80"/>
    <col min="11026" max="11026" width="10.5703125" style="80" bestFit="1" customWidth="1"/>
    <col min="11027" max="11027" width="11.28515625" style="80" customWidth="1"/>
    <col min="11028" max="11264" width="9.140625" style="80"/>
    <col min="11265" max="11265" width="103.85546875" style="80" customWidth="1"/>
    <col min="11266" max="11274" width="19.7109375" style="80" customWidth="1"/>
    <col min="11275" max="11276" width="10.7109375" style="80" customWidth="1"/>
    <col min="11277" max="11277" width="9.140625" style="80"/>
    <col min="11278" max="11278" width="12.85546875" style="80" customWidth="1"/>
    <col min="11279" max="11279" width="23.42578125" style="80" customWidth="1"/>
    <col min="11280" max="11281" width="9.140625" style="80"/>
    <col min="11282" max="11282" width="10.5703125" style="80" bestFit="1" customWidth="1"/>
    <col min="11283" max="11283" width="11.28515625" style="80" customWidth="1"/>
    <col min="11284" max="11520" width="9.140625" style="80"/>
    <col min="11521" max="11521" width="103.85546875" style="80" customWidth="1"/>
    <col min="11522" max="11530" width="19.7109375" style="80" customWidth="1"/>
    <col min="11531" max="11532" width="10.7109375" style="80" customWidth="1"/>
    <col min="11533" max="11533" width="9.140625" style="80"/>
    <col min="11534" max="11534" width="12.85546875" style="80" customWidth="1"/>
    <col min="11535" max="11535" width="23.42578125" style="80" customWidth="1"/>
    <col min="11536" max="11537" width="9.140625" style="80"/>
    <col min="11538" max="11538" width="10.5703125" style="80" bestFit="1" customWidth="1"/>
    <col min="11539" max="11539" width="11.28515625" style="80" customWidth="1"/>
    <col min="11540" max="11776" width="9.140625" style="80"/>
    <col min="11777" max="11777" width="103.85546875" style="80" customWidth="1"/>
    <col min="11778" max="11786" width="19.7109375" style="80" customWidth="1"/>
    <col min="11787" max="11788" width="10.7109375" style="80" customWidth="1"/>
    <col min="11789" max="11789" width="9.140625" style="80"/>
    <col min="11790" max="11790" width="12.85546875" style="80" customWidth="1"/>
    <col min="11791" max="11791" width="23.42578125" style="80" customWidth="1"/>
    <col min="11792" max="11793" width="9.140625" style="80"/>
    <col min="11794" max="11794" width="10.5703125" style="80" bestFit="1" customWidth="1"/>
    <col min="11795" max="11795" width="11.28515625" style="80" customWidth="1"/>
    <col min="11796" max="12032" width="9.140625" style="80"/>
    <col min="12033" max="12033" width="103.85546875" style="80" customWidth="1"/>
    <col min="12034" max="12042" width="19.7109375" style="80" customWidth="1"/>
    <col min="12043" max="12044" width="10.7109375" style="80" customWidth="1"/>
    <col min="12045" max="12045" width="9.140625" style="80"/>
    <col min="12046" max="12046" width="12.85546875" style="80" customWidth="1"/>
    <col min="12047" max="12047" width="23.42578125" style="80" customWidth="1"/>
    <col min="12048" max="12049" width="9.140625" style="80"/>
    <col min="12050" max="12050" width="10.5703125" style="80" bestFit="1" customWidth="1"/>
    <col min="12051" max="12051" width="11.28515625" style="80" customWidth="1"/>
    <col min="12052" max="12288" width="9.140625" style="80"/>
    <col min="12289" max="12289" width="103.85546875" style="80" customWidth="1"/>
    <col min="12290" max="12298" width="19.7109375" style="80" customWidth="1"/>
    <col min="12299" max="12300" width="10.7109375" style="80" customWidth="1"/>
    <col min="12301" max="12301" width="9.140625" style="80"/>
    <col min="12302" max="12302" width="12.85546875" style="80" customWidth="1"/>
    <col min="12303" max="12303" width="23.42578125" style="80" customWidth="1"/>
    <col min="12304" max="12305" width="9.140625" style="80"/>
    <col min="12306" max="12306" width="10.5703125" style="80" bestFit="1" customWidth="1"/>
    <col min="12307" max="12307" width="11.28515625" style="80" customWidth="1"/>
    <col min="12308" max="12544" width="9.140625" style="80"/>
    <col min="12545" max="12545" width="103.85546875" style="80" customWidth="1"/>
    <col min="12546" max="12554" width="19.7109375" style="80" customWidth="1"/>
    <col min="12555" max="12556" width="10.7109375" style="80" customWidth="1"/>
    <col min="12557" max="12557" width="9.140625" style="80"/>
    <col min="12558" max="12558" width="12.85546875" style="80" customWidth="1"/>
    <col min="12559" max="12559" width="23.42578125" style="80" customWidth="1"/>
    <col min="12560" max="12561" width="9.140625" style="80"/>
    <col min="12562" max="12562" width="10.5703125" style="80" bestFit="1" customWidth="1"/>
    <col min="12563" max="12563" width="11.28515625" style="80" customWidth="1"/>
    <col min="12564" max="12800" width="9.140625" style="80"/>
    <col min="12801" max="12801" width="103.85546875" style="80" customWidth="1"/>
    <col min="12802" max="12810" width="19.7109375" style="80" customWidth="1"/>
    <col min="12811" max="12812" width="10.7109375" style="80" customWidth="1"/>
    <col min="12813" max="12813" width="9.140625" style="80"/>
    <col min="12814" max="12814" width="12.85546875" style="80" customWidth="1"/>
    <col min="12815" max="12815" width="23.42578125" style="80" customWidth="1"/>
    <col min="12816" max="12817" width="9.140625" style="80"/>
    <col min="12818" max="12818" width="10.5703125" style="80" bestFit="1" customWidth="1"/>
    <col min="12819" max="12819" width="11.28515625" style="80" customWidth="1"/>
    <col min="12820" max="13056" width="9.140625" style="80"/>
    <col min="13057" max="13057" width="103.85546875" style="80" customWidth="1"/>
    <col min="13058" max="13066" width="19.7109375" style="80" customWidth="1"/>
    <col min="13067" max="13068" width="10.7109375" style="80" customWidth="1"/>
    <col min="13069" max="13069" width="9.140625" style="80"/>
    <col min="13070" max="13070" width="12.85546875" style="80" customWidth="1"/>
    <col min="13071" max="13071" width="23.42578125" style="80" customWidth="1"/>
    <col min="13072" max="13073" width="9.140625" style="80"/>
    <col min="13074" max="13074" width="10.5703125" style="80" bestFit="1" customWidth="1"/>
    <col min="13075" max="13075" width="11.28515625" style="80" customWidth="1"/>
    <col min="13076" max="13312" width="9.140625" style="80"/>
    <col min="13313" max="13313" width="103.85546875" style="80" customWidth="1"/>
    <col min="13314" max="13322" width="19.7109375" style="80" customWidth="1"/>
    <col min="13323" max="13324" width="10.7109375" style="80" customWidth="1"/>
    <col min="13325" max="13325" width="9.140625" style="80"/>
    <col min="13326" max="13326" width="12.85546875" style="80" customWidth="1"/>
    <col min="13327" max="13327" width="23.42578125" style="80" customWidth="1"/>
    <col min="13328" max="13329" width="9.140625" style="80"/>
    <col min="13330" max="13330" width="10.5703125" style="80" bestFit="1" customWidth="1"/>
    <col min="13331" max="13331" width="11.28515625" style="80" customWidth="1"/>
    <col min="13332" max="13568" width="9.140625" style="80"/>
    <col min="13569" max="13569" width="103.85546875" style="80" customWidth="1"/>
    <col min="13570" max="13578" width="19.7109375" style="80" customWidth="1"/>
    <col min="13579" max="13580" width="10.7109375" style="80" customWidth="1"/>
    <col min="13581" max="13581" width="9.140625" style="80"/>
    <col min="13582" max="13582" width="12.85546875" style="80" customWidth="1"/>
    <col min="13583" max="13583" width="23.42578125" style="80" customWidth="1"/>
    <col min="13584" max="13585" width="9.140625" style="80"/>
    <col min="13586" max="13586" width="10.5703125" style="80" bestFit="1" customWidth="1"/>
    <col min="13587" max="13587" width="11.28515625" style="80" customWidth="1"/>
    <col min="13588" max="13824" width="9.140625" style="80"/>
    <col min="13825" max="13825" width="103.85546875" style="80" customWidth="1"/>
    <col min="13826" max="13834" width="19.7109375" style="80" customWidth="1"/>
    <col min="13835" max="13836" width="10.7109375" style="80" customWidth="1"/>
    <col min="13837" max="13837" width="9.140625" style="80"/>
    <col min="13838" max="13838" width="12.85546875" style="80" customWidth="1"/>
    <col min="13839" max="13839" width="23.42578125" style="80" customWidth="1"/>
    <col min="13840" max="13841" width="9.140625" style="80"/>
    <col min="13842" max="13842" width="10.5703125" style="80" bestFit="1" customWidth="1"/>
    <col min="13843" max="13843" width="11.28515625" style="80" customWidth="1"/>
    <col min="13844" max="14080" width="9.140625" style="80"/>
    <col min="14081" max="14081" width="103.85546875" style="80" customWidth="1"/>
    <col min="14082" max="14090" width="19.7109375" style="80" customWidth="1"/>
    <col min="14091" max="14092" width="10.7109375" style="80" customWidth="1"/>
    <col min="14093" max="14093" width="9.140625" style="80"/>
    <col min="14094" max="14094" width="12.85546875" style="80" customWidth="1"/>
    <col min="14095" max="14095" width="23.42578125" style="80" customWidth="1"/>
    <col min="14096" max="14097" width="9.140625" style="80"/>
    <col min="14098" max="14098" width="10.5703125" style="80" bestFit="1" customWidth="1"/>
    <col min="14099" max="14099" width="11.28515625" style="80" customWidth="1"/>
    <col min="14100" max="14336" width="9.140625" style="80"/>
    <col min="14337" max="14337" width="103.85546875" style="80" customWidth="1"/>
    <col min="14338" max="14346" width="19.7109375" style="80" customWidth="1"/>
    <col min="14347" max="14348" width="10.7109375" style="80" customWidth="1"/>
    <col min="14349" max="14349" width="9.140625" style="80"/>
    <col min="14350" max="14350" width="12.85546875" style="80" customWidth="1"/>
    <col min="14351" max="14351" width="23.42578125" style="80" customWidth="1"/>
    <col min="14352" max="14353" width="9.140625" style="80"/>
    <col min="14354" max="14354" width="10.5703125" style="80" bestFit="1" customWidth="1"/>
    <col min="14355" max="14355" width="11.28515625" style="80" customWidth="1"/>
    <col min="14356" max="14592" width="9.140625" style="80"/>
    <col min="14593" max="14593" width="103.85546875" style="80" customWidth="1"/>
    <col min="14594" max="14602" width="19.7109375" style="80" customWidth="1"/>
    <col min="14603" max="14604" width="10.7109375" style="80" customWidth="1"/>
    <col min="14605" max="14605" width="9.140625" style="80"/>
    <col min="14606" max="14606" width="12.85546875" style="80" customWidth="1"/>
    <col min="14607" max="14607" width="23.42578125" style="80" customWidth="1"/>
    <col min="14608" max="14609" width="9.140625" style="80"/>
    <col min="14610" max="14610" width="10.5703125" style="80" bestFit="1" customWidth="1"/>
    <col min="14611" max="14611" width="11.28515625" style="80" customWidth="1"/>
    <col min="14612" max="14848" width="9.140625" style="80"/>
    <col min="14849" max="14849" width="103.85546875" style="80" customWidth="1"/>
    <col min="14850" max="14858" width="19.7109375" style="80" customWidth="1"/>
    <col min="14859" max="14860" width="10.7109375" style="80" customWidth="1"/>
    <col min="14861" max="14861" width="9.140625" style="80"/>
    <col min="14862" max="14862" width="12.85546875" style="80" customWidth="1"/>
    <col min="14863" max="14863" width="23.42578125" style="80" customWidth="1"/>
    <col min="14864" max="14865" width="9.140625" style="80"/>
    <col min="14866" max="14866" width="10.5703125" style="80" bestFit="1" customWidth="1"/>
    <col min="14867" max="14867" width="11.28515625" style="80" customWidth="1"/>
    <col min="14868" max="15104" width="9.140625" style="80"/>
    <col min="15105" max="15105" width="103.85546875" style="80" customWidth="1"/>
    <col min="15106" max="15114" width="19.7109375" style="80" customWidth="1"/>
    <col min="15115" max="15116" width="10.7109375" style="80" customWidth="1"/>
    <col min="15117" max="15117" width="9.140625" style="80"/>
    <col min="15118" max="15118" width="12.85546875" style="80" customWidth="1"/>
    <col min="15119" max="15119" width="23.42578125" style="80" customWidth="1"/>
    <col min="15120" max="15121" width="9.140625" style="80"/>
    <col min="15122" max="15122" width="10.5703125" style="80" bestFit="1" customWidth="1"/>
    <col min="15123" max="15123" width="11.28515625" style="80" customWidth="1"/>
    <col min="15124" max="15360" width="9.140625" style="80"/>
    <col min="15361" max="15361" width="103.85546875" style="80" customWidth="1"/>
    <col min="15362" max="15370" width="19.7109375" style="80" customWidth="1"/>
    <col min="15371" max="15372" width="10.7109375" style="80" customWidth="1"/>
    <col min="15373" max="15373" width="9.140625" style="80"/>
    <col min="15374" max="15374" width="12.85546875" style="80" customWidth="1"/>
    <col min="15375" max="15375" width="23.42578125" style="80" customWidth="1"/>
    <col min="15376" max="15377" width="9.140625" style="80"/>
    <col min="15378" max="15378" width="10.5703125" style="80" bestFit="1" customWidth="1"/>
    <col min="15379" max="15379" width="11.28515625" style="80" customWidth="1"/>
    <col min="15380" max="15616" width="9.140625" style="80"/>
    <col min="15617" max="15617" width="103.85546875" style="80" customWidth="1"/>
    <col min="15618" max="15626" width="19.7109375" style="80" customWidth="1"/>
    <col min="15627" max="15628" width="10.7109375" style="80" customWidth="1"/>
    <col min="15629" max="15629" width="9.140625" style="80"/>
    <col min="15630" max="15630" width="12.85546875" style="80" customWidth="1"/>
    <col min="15631" max="15631" width="23.42578125" style="80" customWidth="1"/>
    <col min="15632" max="15633" width="9.140625" style="80"/>
    <col min="15634" max="15634" width="10.5703125" style="80" bestFit="1" customWidth="1"/>
    <col min="15635" max="15635" width="11.28515625" style="80" customWidth="1"/>
    <col min="15636" max="15872" width="9.140625" style="80"/>
    <col min="15873" max="15873" width="103.85546875" style="80" customWidth="1"/>
    <col min="15874" max="15882" width="19.7109375" style="80" customWidth="1"/>
    <col min="15883" max="15884" width="10.7109375" style="80" customWidth="1"/>
    <col min="15885" max="15885" width="9.140625" style="80"/>
    <col min="15886" max="15886" width="12.85546875" style="80" customWidth="1"/>
    <col min="15887" max="15887" width="23.42578125" style="80" customWidth="1"/>
    <col min="15888" max="15889" width="9.140625" style="80"/>
    <col min="15890" max="15890" width="10.5703125" style="80" bestFit="1" customWidth="1"/>
    <col min="15891" max="15891" width="11.28515625" style="80" customWidth="1"/>
    <col min="15892" max="16128" width="9.140625" style="80"/>
    <col min="16129" max="16129" width="103.85546875" style="80" customWidth="1"/>
    <col min="16130" max="16138" width="19.7109375" style="80" customWidth="1"/>
    <col min="16139" max="16140" width="10.7109375" style="80" customWidth="1"/>
    <col min="16141" max="16141" width="9.140625" style="80"/>
    <col min="16142" max="16142" width="12.85546875" style="80" customWidth="1"/>
    <col min="16143" max="16143" width="23.42578125" style="80" customWidth="1"/>
    <col min="16144" max="16145" width="9.140625" style="80"/>
    <col min="16146" max="16146" width="10.5703125" style="80" bestFit="1" customWidth="1"/>
    <col min="16147" max="16147" width="11.28515625" style="80" customWidth="1"/>
    <col min="16148" max="16384" width="9.140625" style="80"/>
  </cols>
  <sheetData>
    <row r="1" spans="1:17">
      <c r="A1" s="5663"/>
      <c r="B1" s="5663"/>
      <c r="C1" s="5663"/>
      <c r="D1" s="5663"/>
      <c r="E1" s="5663"/>
      <c r="F1" s="5663"/>
      <c r="G1" s="5663"/>
      <c r="H1" s="5663"/>
      <c r="I1" s="5663"/>
      <c r="J1" s="5663"/>
      <c r="K1" s="5663"/>
      <c r="L1" s="5663"/>
      <c r="M1" s="5663"/>
      <c r="N1" s="5663"/>
      <c r="O1" s="5663"/>
      <c r="P1" s="5663"/>
      <c r="Q1" s="5663"/>
    </row>
    <row r="2" spans="1:17" ht="25.5" customHeight="1">
      <c r="A2" s="5663" t="s">
        <v>194</v>
      </c>
      <c r="B2" s="5663"/>
      <c r="C2" s="5663"/>
      <c r="D2" s="5663"/>
      <c r="E2" s="5663"/>
      <c r="F2" s="5663"/>
      <c r="G2" s="5663"/>
      <c r="H2" s="5663"/>
      <c r="I2" s="5663"/>
      <c r="J2" s="5663"/>
      <c r="K2" s="755"/>
      <c r="L2" s="755"/>
      <c r="M2" s="755"/>
      <c r="N2" s="755"/>
      <c r="O2" s="755"/>
      <c r="P2" s="755"/>
      <c r="Q2" s="755"/>
    </row>
    <row r="3" spans="1:17">
      <c r="A3" s="5664" t="s">
        <v>195</v>
      </c>
      <c r="B3" s="5664"/>
      <c r="C3" s="5664"/>
      <c r="D3" s="5664"/>
      <c r="E3" s="5664"/>
      <c r="F3" s="5664"/>
      <c r="G3" s="5664"/>
      <c r="H3" s="5664"/>
      <c r="I3" s="5664"/>
      <c r="J3" s="5664"/>
      <c r="K3" s="112"/>
      <c r="L3" s="112"/>
      <c r="M3" s="112"/>
      <c r="N3" s="112"/>
      <c r="O3" s="112"/>
      <c r="P3" s="112"/>
    </row>
    <row r="4" spans="1:17" ht="25.5" customHeight="1">
      <c r="A4" s="5663" t="s">
        <v>385</v>
      </c>
      <c r="B4" s="5663"/>
      <c r="C4" s="5663"/>
      <c r="D4" s="5663"/>
      <c r="E4" s="5663"/>
      <c r="F4" s="5663"/>
      <c r="G4" s="5663"/>
      <c r="H4" s="5663"/>
      <c r="I4" s="5663"/>
      <c r="J4" s="5663"/>
      <c r="K4" s="755"/>
      <c r="L4" s="755"/>
    </row>
    <row r="5" spans="1:17">
      <c r="A5" s="612"/>
    </row>
    <row r="6" spans="1:17" ht="26.25" customHeight="1">
      <c r="A6" s="6034" t="s">
        <v>1</v>
      </c>
      <c r="B6" s="5717" t="s">
        <v>36</v>
      </c>
      <c r="C6" s="5718"/>
      <c r="D6" s="5719"/>
      <c r="E6" s="5717" t="s">
        <v>37</v>
      </c>
      <c r="F6" s="5718"/>
      <c r="G6" s="5719"/>
      <c r="H6" s="6036" t="s">
        <v>38</v>
      </c>
      <c r="I6" s="6037"/>
      <c r="J6" s="6038"/>
      <c r="K6" s="756"/>
      <c r="L6" s="756"/>
    </row>
    <row r="7" spans="1:17" ht="26.25" customHeight="1">
      <c r="A7" s="5667"/>
      <c r="B7" s="6031" t="s">
        <v>39</v>
      </c>
      <c r="C7" s="6032"/>
      <c r="D7" s="6033"/>
      <c r="E7" s="6031" t="s">
        <v>39</v>
      </c>
      <c r="F7" s="6032"/>
      <c r="G7" s="6033"/>
      <c r="H7" s="6039"/>
      <c r="I7" s="6040"/>
      <c r="J7" s="6041"/>
      <c r="K7" s="756"/>
      <c r="L7" s="756"/>
    </row>
    <row r="8" spans="1:17" ht="63" customHeight="1">
      <c r="A8" s="6035"/>
      <c r="B8" s="649" t="s">
        <v>7</v>
      </c>
      <c r="C8" s="650" t="s">
        <v>8</v>
      </c>
      <c r="D8" s="651" t="s">
        <v>9</v>
      </c>
      <c r="E8" s="649" t="s">
        <v>7</v>
      </c>
      <c r="F8" s="650" t="s">
        <v>8</v>
      </c>
      <c r="G8" s="651" t="s">
        <v>9</v>
      </c>
      <c r="H8" s="649" t="s">
        <v>7</v>
      </c>
      <c r="I8" s="650" t="s">
        <v>8</v>
      </c>
      <c r="J8" s="651" t="s">
        <v>9</v>
      </c>
      <c r="K8" s="756"/>
      <c r="L8" s="756"/>
    </row>
    <row r="9" spans="1:17" ht="26.25">
      <c r="A9" s="772" t="s">
        <v>10</v>
      </c>
      <c r="B9" s="773"/>
      <c r="C9" s="774"/>
      <c r="D9" s="775"/>
      <c r="E9" s="773"/>
      <c r="F9" s="774"/>
      <c r="G9" s="776"/>
      <c r="H9" s="777"/>
      <c r="I9" s="778"/>
      <c r="J9" s="779"/>
      <c r="K9" s="756"/>
      <c r="L9" s="756"/>
    </row>
    <row r="10" spans="1:17" ht="26.25">
      <c r="A10" s="284" t="s">
        <v>204</v>
      </c>
      <c r="B10" s="664">
        <v>0</v>
      </c>
      <c r="C10" s="677">
        <v>15</v>
      </c>
      <c r="D10" s="689">
        <f>SUM(B10:C10)</f>
        <v>15</v>
      </c>
      <c r="E10" s="664">
        <v>0</v>
      </c>
      <c r="F10" s="677">
        <v>0</v>
      </c>
      <c r="G10" s="689">
        <f>SUM(E10:F10)</f>
        <v>0</v>
      </c>
      <c r="H10" s="780">
        <f>B10+E10</f>
        <v>0</v>
      </c>
      <c r="I10" s="781">
        <f>C10+F10</f>
        <v>15</v>
      </c>
      <c r="J10" s="782">
        <f>D10+G10</f>
        <v>15</v>
      </c>
      <c r="K10" s="756"/>
      <c r="L10" s="756"/>
    </row>
    <row r="11" spans="1:17" ht="26.25">
      <c r="A11" s="757" t="s">
        <v>27</v>
      </c>
      <c r="B11" s="668">
        <f t="shared" ref="B11:G11" si="0">SUM(B9:B10)</f>
        <v>0</v>
      </c>
      <c r="C11" s="668">
        <f t="shared" si="0"/>
        <v>15</v>
      </c>
      <c r="D11" s="668">
        <f t="shared" si="0"/>
        <v>15</v>
      </c>
      <c r="E11" s="668">
        <f t="shared" si="0"/>
        <v>0</v>
      </c>
      <c r="F11" s="668">
        <f t="shared" si="0"/>
        <v>0</v>
      </c>
      <c r="G11" s="668">
        <f t="shared" si="0"/>
        <v>0</v>
      </c>
      <c r="H11" s="668">
        <f>SUM(H10:H10)</f>
        <v>0</v>
      </c>
      <c r="I11" s="668">
        <f>SUM(I10:I10)</f>
        <v>15</v>
      </c>
      <c r="J11" s="669">
        <f>SUM(J10:J10)</f>
        <v>15</v>
      </c>
      <c r="K11" s="756"/>
      <c r="L11" s="756"/>
    </row>
    <row r="12" spans="1:17" ht="26.25">
      <c r="A12" s="757" t="s">
        <v>15</v>
      </c>
      <c r="B12" s="783"/>
      <c r="C12" s="784"/>
      <c r="D12" s="785"/>
      <c r="E12" s="783"/>
      <c r="F12" s="784"/>
      <c r="G12" s="785"/>
      <c r="H12" s="786"/>
      <c r="I12" s="784"/>
      <c r="J12" s="787"/>
      <c r="K12" s="756"/>
      <c r="L12" s="756"/>
    </row>
    <row r="13" spans="1:17" ht="26.25">
      <c r="A13" s="693" t="s">
        <v>16</v>
      </c>
      <c r="B13" s="783"/>
      <c r="C13" s="751"/>
      <c r="D13" s="673"/>
      <c r="E13" s="783"/>
      <c r="F13" s="751"/>
      <c r="G13" s="673"/>
      <c r="H13" s="786"/>
      <c r="I13" s="672"/>
      <c r="J13" s="788"/>
      <c r="K13" s="758"/>
      <c r="L13" s="758"/>
    </row>
    <row r="14" spans="1:17" ht="26.25">
      <c r="A14" s="284" t="s">
        <v>204</v>
      </c>
      <c r="B14" s="664">
        <v>0</v>
      </c>
      <c r="C14" s="677">
        <v>15</v>
      </c>
      <c r="D14" s="689">
        <f>SUM(B14:C14)</f>
        <v>15</v>
      </c>
      <c r="E14" s="684">
        <v>0</v>
      </c>
      <c r="F14" s="789">
        <v>0</v>
      </c>
      <c r="G14" s="665">
        <f>SUM(E14:F14)</f>
        <v>0</v>
      </c>
      <c r="H14" s="780">
        <f>B14+E14</f>
        <v>0</v>
      </c>
      <c r="I14" s="781">
        <f>C14+F14</f>
        <v>15</v>
      </c>
      <c r="J14" s="782">
        <f>D14+G14</f>
        <v>15</v>
      </c>
      <c r="K14" s="637"/>
      <c r="L14" s="637"/>
    </row>
    <row r="15" spans="1:17" ht="26.25">
      <c r="A15" s="634" t="s">
        <v>17</v>
      </c>
      <c r="B15" s="668">
        <f>SUM(B13:B14)</f>
        <v>0</v>
      </c>
      <c r="C15" s="668">
        <f>SUM(C13:C14)</f>
        <v>15</v>
      </c>
      <c r="D15" s="668">
        <f>SUM(D13:D14)</f>
        <v>15</v>
      </c>
      <c r="E15" s="790">
        <f t="shared" ref="E15:J15" si="1">SUM(E14:E14)</f>
        <v>0</v>
      </c>
      <c r="F15" s="790">
        <f t="shared" si="1"/>
        <v>0</v>
      </c>
      <c r="G15" s="686">
        <f t="shared" si="1"/>
        <v>0</v>
      </c>
      <c r="H15" s="790">
        <f t="shared" si="1"/>
        <v>0</v>
      </c>
      <c r="I15" s="790">
        <f t="shared" si="1"/>
        <v>15</v>
      </c>
      <c r="J15" s="686">
        <f t="shared" si="1"/>
        <v>15</v>
      </c>
      <c r="K15" s="759"/>
      <c r="L15" s="759"/>
    </row>
    <row r="16" spans="1:17" ht="26.25">
      <c r="A16" s="791" t="s">
        <v>18</v>
      </c>
      <c r="B16" s="752"/>
      <c r="C16" s="766"/>
      <c r="D16" s="792"/>
      <c r="E16" s="752"/>
      <c r="F16" s="766"/>
      <c r="G16" s="793"/>
      <c r="H16" s="794"/>
      <c r="I16" s="795"/>
      <c r="J16" s="796"/>
      <c r="K16" s="637"/>
      <c r="L16" s="637"/>
    </row>
    <row r="17" spans="1:16" ht="26.25">
      <c r="A17" s="284" t="s">
        <v>204</v>
      </c>
      <c r="B17" s="797">
        <v>0</v>
      </c>
      <c r="C17" s="798">
        <v>0</v>
      </c>
      <c r="D17" s="753">
        <f>SUM(B17:C17)</f>
        <v>0</v>
      </c>
      <c r="E17" s="799">
        <v>0</v>
      </c>
      <c r="F17" s="800">
        <v>0</v>
      </c>
      <c r="G17" s="753">
        <f>SUM(E17:F17)</f>
        <v>0</v>
      </c>
      <c r="H17" s="801">
        <f>B17+E17</f>
        <v>0</v>
      </c>
      <c r="I17" s="802">
        <f>C17+F17</f>
        <v>0</v>
      </c>
      <c r="J17" s="803">
        <f>D17+G17</f>
        <v>0</v>
      </c>
      <c r="K17" s="637"/>
      <c r="L17" s="637"/>
    </row>
    <row r="18" spans="1:16">
      <c r="A18" s="634" t="s">
        <v>19</v>
      </c>
      <c r="B18" s="685">
        <f t="shared" ref="B18:J18" si="2">SUM(B17:B17)</f>
        <v>0</v>
      </c>
      <c r="C18" s="685">
        <f t="shared" si="2"/>
        <v>0</v>
      </c>
      <c r="D18" s="685">
        <f t="shared" si="2"/>
        <v>0</v>
      </c>
      <c r="E18" s="685">
        <f t="shared" si="2"/>
        <v>0</v>
      </c>
      <c r="F18" s="685">
        <f t="shared" si="2"/>
        <v>0</v>
      </c>
      <c r="G18" s="685">
        <f t="shared" si="2"/>
        <v>0</v>
      </c>
      <c r="H18" s="685">
        <f t="shared" si="2"/>
        <v>0</v>
      </c>
      <c r="I18" s="685">
        <f t="shared" si="2"/>
        <v>0</v>
      </c>
      <c r="J18" s="686">
        <f t="shared" si="2"/>
        <v>0</v>
      </c>
      <c r="K18" s="637"/>
      <c r="L18" s="637"/>
    </row>
    <row r="19" spans="1:16">
      <c r="A19" s="695" t="s">
        <v>29</v>
      </c>
      <c r="B19" s="668">
        <f t="shared" ref="B19:J19" si="3">B15</f>
        <v>0</v>
      </c>
      <c r="C19" s="668">
        <f t="shared" si="3"/>
        <v>15</v>
      </c>
      <c r="D19" s="668">
        <f t="shared" si="3"/>
        <v>15</v>
      </c>
      <c r="E19" s="668">
        <f t="shared" si="3"/>
        <v>0</v>
      </c>
      <c r="F19" s="668">
        <f t="shared" si="3"/>
        <v>0</v>
      </c>
      <c r="G19" s="804">
        <f t="shared" si="3"/>
        <v>0</v>
      </c>
      <c r="H19" s="804">
        <f t="shared" si="3"/>
        <v>0</v>
      </c>
      <c r="I19" s="804">
        <f t="shared" si="3"/>
        <v>15</v>
      </c>
      <c r="J19" s="669">
        <f t="shared" si="3"/>
        <v>15</v>
      </c>
      <c r="K19" s="805"/>
      <c r="L19" s="805"/>
    </row>
    <row r="20" spans="1:16">
      <c r="A20" s="695" t="s">
        <v>30</v>
      </c>
      <c r="B20" s="668">
        <f t="shared" ref="B20:J20" si="4">B18</f>
        <v>0</v>
      </c>
      <c r="C20" s="668">
        <f t="shared" si="4"/>
        <v>0</v>
      </c>
      <c r="D20" s="668">
        <f t="shared" si="4"/>
        <v>0</v>
      </c>
      <c r="E20" s="668">
        <f t="shared" si="4"/>
        <v>0</v>
      </c>
      <c r="F20" s="668">
        <f t="shared" si="4"/>
        <v>0</v>
      </c>
      <c r="G20" s="804">
        <f t="shared" si="4"/>
        <v>0</v>
      </c>
      <c r="H20" s="804">
        <f t="shared" si="4"/>
        <v>0</v>
      </c>
      <c r="I20" s="804">
        <f t="shared" si="4"/>
        <v>0</v>
      </c>
      <c r="J20" s="669">
        <f t="shared" si="4"/>
        <v>0</v>
      </c>
      <c r="K20" s="109"/>
      <c r="L20" s="109"/>
    </row>
    <row r="21" spans="1:16">
      <c r="A21" s="762" t="s">
        <v>31</v>
      </c>
      <c r="B21" s="687">
        <f t="shared" ref="B21:J21" si="5">SUM(B19:B20)</f>
        <v>0</v>
      </c>
      <c r="C21" s="687">
        <f t="shared" si="5"/>
        <v>15</v>
      </c>
      <c r="D21" s="687">
        <f t="shared" si="5"/>
        <v>15</v>
      </c>
      <c r="E21" s="687">
        <f t="shared" si="5"/>
        <v>0</v>
      </c>
      <c r="F21" s="687">
        <f t="shared" si="5"/>
        <v>0</v>
      </c>
      <c r="G21" s="806">
        <f t="shared" si="5"/>
        <v>0</v>
      </c>
      <c r="H21" s="806">
        <f t="shared" si="5"/>
        <v>0</v>
      </c>
      <c r="I21" s="806">
        <f t="shared" si="5"/>
        <v>15</v>
      </c>
      <c r="J21" s="688">
        <f t="shared" si="5"/>
        <v>15</v>
      </c>
      <c r="K21" s="109"/>
      <c r="L21" s="109"/>
    </row>
    <row r="22" spans="1:16">
      <c r="A22" s="637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6" ht="25.5" hidden="1" customHeight="1">
      <c r="A23" s="637"/>
      <c r="B23" s="109"/>
      <c r="C23" s="109"/>
      <c r="D23" s="109"/>
      <c r="E23" s="109"/>
      <c r="F23" s="109"/>
      <c r="G23" s="109"/>
      <c r="H23" s="109"/>
      <c r="I23" s="109"/>
      <c r="J23" s="109"/>
      <c r="K23" s="110"/>
    </row>
    <row r="24" spans="1:16">
      <c r="A24" s="5507"/>
      <c r="B24" s="5507"/>
      <c r="C24" s="5507"/>
      <c r="D24" s="5507"/>
      <c r="E24" s="5507"/>
      <c r="F24" s="5507"/>
      <c r="G24" s="5507"/>
      <c r="H24" s="5507"/>
      <c r="I24" s="5507"/>
      <c r="J24" s="5507"/>
      <c r="K24" s="5507"/>
      <c r="L24" s="5507"/>
      <c r="M24" s="5507"/>
      <c r="N24" s="5507"/>
      <c r="O24" s="5507"/>
      <c r="P24" s="5507"/>
    </row>
    <row r="25" spans="1:16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</sheetData>
  <mergeCells count="11">
    <mergeCell ref="A1:Q1"/>
    <mergeCell ref="A2:J2"/>
    <mergeCell ref="A3:J3"/>
    <mergeCell ref="A4:J4"/>
    <mergeCell ref="B6:D6"/>
    <mergeCell ref="E6:G6"/>
    <mergeCell ref="B7:D7"/>
    <mergeCell ref="E7:G7"/>
    <mergeCell ref="A24:P24"/>
    <mergeCell ref="A6:A8"/>
    <mergeCell ref="H6:J7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2"/>
  <sheetViews>
    <sheetView zoomScale="50" zoomScaleNormal="50" workbookViewId="0">
      <selection activeCell="N33" sqref="N33:R33"/>
    </sheetView>
  </sheetViews>
  <sheetFormatPr defaultRowHeight="25.5"/>
  <cols>
    <col min="1" max="1" width="95.140625" style="297" customWidth="1"/>
    <col min="2" max="13" width="18.7109375" style="297" customWidth="1"/>
    <col min="14" max="15" width="10.7109375" style="297" customWidth="1"/>
    <col min="16" max="16" width="9.140625" style="297"/>
    <col min="17" max="17" width="12.85546875" style="297" customWidth="1"/>
    <col min="18" max="18" width="23.42578125" style="297" customWidth="1"/>
    <col min="19" max="20" width="9.140625" style="297"/>
    <col min="21" max="21" width="10.5703125" style="297" bestFit="1" customWidth="1"/>
    <col min="22" max="22" width="11.28515625" style="297" customWidth="1"/>
    <col min="23" max="256" width="9.140625" style="297"/>
    <col min="257" max="257" width="95.140625" style="297" customWidth="1"/>
    <col min="258" max="269" width="18.7109375" style="297" customWidth="1"/>
    <col min="270" max="271" width="10.7109375" style="297" customWidth="1"/>
    <col min="272" max="272" width="9.140625" style="297"/>
    <col min="273" max="273" width="12.85546875" style="297" customWidth="1"/>
    <col min="274" max="274" width="23.42578125" style="297" customWidth="1"/>
    <col min="275" max="276" width="9.140625" style="297"/>
    <col min="277" max="277" width="10.5703125" style="297" bestFit="1" customWidth="1"/>
    <col min="278" max="278" width="11.28515625" style="297" customWidth="1"/>
    <col min="279" max="512" width="9.140625" style="297"/>
    <col min="513" max="513" width="95.140625" style="297" customWidth="1"/>
    <col min="514" max="525" width="18.7109375" style="297" customWidth="1"/>
    <col min="526" max="527" width="10.7109375" style="297" customWidth="1"/>
    <col min="528" max="528" width="9.140625" style="297"/>
    <col min="529" max="529" width="12.85546875" style="297" customWidth="1"/>
    <col min="530" max="530" width="23.42578125" style="297" customWidth="1"/>
    <col min="531" max="532" width="9.140625" style="297"/>
    <col min="533" max="533" width="10.5703125" style="297" bestFit="1" customWidth="1"/>
    <col min="534" max="534" width="11.28515625" style="297" customWidth="1"/>
    <col min="535" max="768" width="9.140625" style="297"/>
    <col min="769" max="769" width="95.140625" style="297" customWidth="1"/>
    <col min="770" max="781" width="18.7109375" style="297" customWidth="1"/>
    <col min="782" max="783" width="10.7109375" style="297" customWidth="1"/>
    <col min="784" max="784" width="9.140625" style="297"/>
    <col min="785" max="785" width="12.85546875" style="297" customWidth="1"/>
    <col min="786" max="786" width="23.42578125" style="297" customWidth="1"/>
    <col min="787" max="788" width="9.140625" style="297"/>
    <col min="789" max="789" width="10.5703125" style="297" bestFit="1" customWidth="1"/>
    <col min="790" max="790" width="11.28515625" style="297" customWidth="1"/>
    <col min="791" max="1024" width="9.140625" style="297"/>
    <col min="1025" max="1025" width="95.140625" style="297" customWidth="1"/>
    <col min="1026" max="1037" width="18.7109375" style="297" customWidth="1"/>
    <col min="1038" max="1039" width="10.7109375" style="297" customWidth="1"/>
    <col min="1040" max="1040" width="9.140625" style="297"/>
    <col min="1041" max="1041" width="12.85546875" style="297" customWidth="1"/>
    <col min="1042" max="1042" width="23.42578125" style="297" customWidth="1"/>
    <col min="1043" max="1044" width="9.140625" style="297"/>
    <col min="1045" max="1045" width="10.5703125" style="297" bestFit="1" customWidth="1"/>
    <col min="1046" max="1046" width="11.28515625" style="297" customWidth="1"/>
    <col min="1047" max="1280" width="9.140625" style="297"/>
    <col min="1281" max="1281" width="95.140625" style="297" customWidth="1"/>
    <col min="1282" max="1293" width="18.7109375" style="297" customWidth="1"/>
    <col min="1294" max="1295" width="10.7109375" style="297" customWidth="1"/>
    <col min="1296" max="1296" width="9.140625" style="297"/>
    <col min="1297" max="1297" width="12.85546875" style="297" customWidth="1"/>
    <col min="1298" max="1298" width="23.42578125" style="297" customWidth="1"/>
    <col min="1299" max="1300" width="9.140625" style="297"/>
    <col min="1301" max="1301" width="10.5703125" style="297" bestFit="1" customWidth="1"/>
    <col min="1302" max="1302" width="11.28515625" style="297" customWidth="1"/>
    <col min="1303" max="1536" width="9.140625" style="297"/>
    <col min="1537" max="1537" width="95.140625" style="297" customWidth="1"/>
    <col min="1538" max="1549" width="18.7109375" style="297" customWidth="1"/>
    <col min="1550" max="1551" width="10.7109375" style="297" customWidth="1"/>
    <col min="1552" max="1552" width="9.140625" style="297"/>
    <col min="1553" max="1553" width="12.85546875" style="297" customWidth="1"/>
    <col min="1554" max="1554" width="23.42578125" style="297" customWidth="1"/>
    <col min="1555" max="1556" width="9.140625" style="297"/>
    <col min="1557" max="1557" width="10.5703125" style="297" bestFit="1" customWidth="1"/>
    <col min="1558" max="1558" width="11.28515625" style="297" customWidth="1"/>
    <col min="1559" max="1792" width="9.140625" style="297"/>
    <col min="1793" max="1793" width="95.140625" style="297" customWidth="1"/>
    <col min="1794" max="1805" width="18.7109375" style="297" customWidth="1"/>
    <col min="1806" max="1807" width="10.7109375" style="297" customWidth="1"/>
    <col min="1808" max="1808" width="9.140625" style="297"/>
    <col min="1809" max="1809" width="12.85546875" style="297" customWidth="1"/>
    <col min="1810" max="1810" width="23.42578125" style="297" customWidth="1"/>
    <col min="1811" max="1812" width="9.140625" style="297"/>
    <col min="1813" max="1813" width="10.5703125" style="297" bestFit="1" customWidth="1"/>
    <col min="1814" max="1814" width="11.28515625" style="297" customWidth="1"/>
    <col min="1815" max="2048" width="9.140625" style="297"/>
    <col min="2049" max="2049" width="95.140625" style="297" customWidth="1"/>
    <col min="2050" max="2061" width="18.7109375" style="297" customWidth="1"/>
    <col min="2062" max="2063" width="10.7109375" style="297" customWidth="1"/>
    <col min="2064" max="2064" width="9.140625" style="297"/>
    <col min="2065" max="2065" width="12.85546875" style="297" customWidth="1"/>
    <col min="2066" max="2066" width="23.42578125" style="297" customWidth="1"/>
    <col min="2067" max="2068" width="9.140625" style="297"/>
    <col min="2069" max="2069" width="10.5703125" style="297" bestFit="1" customWidth="1"/>
    <col min="2070" max="2070" width="11.28515625" style="297" customWidth="1"/>
    <col min="2071" max="2304" width="9.140625" style="297"/>
    <col min="2305" max="2305" width="95.140625" style="297" customWidth="1"/>
    <col min="2306" max="2317" width="18.7109375" style="297" customWidth="1"/>
    <col min="2318" max="2319" width="10.7109375" style="297" customWidth="1"/>
    <col min="2320" max="2320" width="9.140625" style="297"/>
    <col min="2321" max="2321" width="12.85546875" style="297" customWidth="1"/>
    <col min="2322" max="2322" width="23.42578125" style="297" customWidth="1"/>
    <col min="2323" max="2324" width="9.140625" style="297"/>
    <col min="2325" max="2325" width="10.5703125" style="297" bestFit="1" customWidth="1"/>
    <col min="2326" max="2326" width="11.28515625" style="297" customWidth="1"/>
    <col min="2327" max="2560" width="9.140625" style="297"/>
    <col min="2561" max="2561" width="95.140625" style="297" customWidth="1"/>
    <col min="2562" max="2573" width="18.7109375" style="297" customWidth="1"/>
    <col min="2574" max="2575" width="10.7109375" style="297" customWidth="1"/>
    <col min="2576" max="2576" width="9.140625" style="297"/>
    <col min="2577" max="2577" width="12.85546875" style="297" customWidth="1"/>
    <col min="2578" max="2578" width="23.42578125" style="297" customWidth="1"/>
    <col min="2579" max="2580" width="9.140625" style="297"/>
    <col min="2581" max="2581" width="10.5703125" style="297" bestFit="1" customWidth="1"/>
    <col min="2582" max="2582" width="11.28515625" style="297" customWidth="1"/>
    <col min="2583" max="2816" width="9.140625" style="297"/>
    <col min="2817" max="2817" width="95.140625" style="297" customWidth="1"/>
    <col min="2818" max="2829" width="18.7109375" style="297" customWidth="1"/>
    <col min="2830" max="2831" width="10.7109375" style="297" customWidth="1"/>
    <col min="2832" max="2832" width="9.140625" style="297"/>
    <col min="2833" max="2833" width="12.85546875" style="297" customWidth="1"/>
    <col min="2834" max="2834" width="23.42578125" style="297" customWidth="1"/>
    <col min="2835" max="2836" width="9.140625" style="297"/>
    <col min="2837" max="2837" width="10.5703125" style="297" bestFit="1" customWidth="1"/>
    <col min="2838" max="2838" width="11.28515625" style="297" customWidth="1"/>
    <col min="2839" max="3072" width="9.140625" style="297"/>
    <col min="3073" max="3073" width="95.140625" style="297" customWidth="1"/>
    <col min="3074" max="3085" width="18.7109375" style="297" customWidth="1"/>
    <col min="3086" max="3087" width="10.7109375" style="297" customWidth="1"/>
    <col min="3088" max="3088" width="9.140625" style="297"/>
    <col min="3089" max="3089" width="12.85546875" style="297" customWidth="1"/>
    <col min="3090" max="3090" width="23.42578125" style="297" customWidth="1"/>
    <col min="3091" max="3092" width="9.140625" style="297"/>
    <col min="3093" max="3093" width="10.5703125" style="297" bestFit="1" customWidth="1"/>
    <col min="3094" max="3094" width="11.28515625" style="297" customWidth="1"/>
    <col min="3095" max="3328" width="9.140625" style="297"/>
    <col min="3329" max="3329" width="95.140625" style="297" customWidth="1"/>
    <col min="3330" max="3341" width="18.7109375" style="297" customWidth="1"/>
    <col min="3342" max="3343" width="10.7109375" style="297" customWidth="1"/>
    <col min="3344" max="3344" width="9.140625" style="297"/>
    <col min="3345" max="3345" width="12.85546875" style="297" customWidth="1"/>
    <col min="3346" max="3346" width="23.42578125" style="297" customWidth="1"/>
    <col min="3347" max="3348" width="9.140625" style="297"/>
    <col min="3349" max="3349" width="10.5703125" style="297" bestFit="1" customWidth="1"/>
    <col min="3350" max="3350" width="11.28515625" style="297" customWidth="1"/>
    <col min="3351" max="3584" width="9.140625" style="297"/>
    <col min="3585" max="3585" width="95.140625" style="297" customWidth="1"/>
    <col min="3586" max="3597" width="18.7109375" style="297" customWidth="1"/>
    <col min="3598" max="3599" width="10.7109375" style="297" customWidth="1"/>
    <col min="3600" max="3600" width="9.140625" style="297"/>
    <col min="3601" max="3601" width="12.85546875" style="297" customWidth="1"/>
    <col min="3602" max="3602" width="23.42578125" style="297" customWidth="1"/>
    <col min="3603" max="3604" width="9.140625" style="297"/>
    <col min="3605" max="3605" width="10.5703125" style="297" bestFit="1" customWidth="1"/>
    <col min="3606" max="3606" width="11.28515625" style="297" customWidth="1"/>
    <col min="3607" max="3840" width="9.140625" style="297"/>
    <col min="3841" max="3841" width="95.140625" style="297" customWidth="1"/>
    <col min="3842" max="3853" width="18.7109375" style="297" customWidth="1"/>
    <col min="3854" max="3855" width="10.7109375" style="297" customWidth="1"/>
    <col min="3856" max="3856" width="9.140625" style="297"/>
    <col min="3857" max="3857" width="12.85546875" style="297" customWidth="1"/>
    <col min="3858" max="3858" width="23.42578125" style="297" customWidth="1"/>
    <col min="3859" max="3860" width="9.140625" style="297"/>
    <col min="3861" max="3861" width="10.5703125" style="297" bestFit="1" customWidth="1"/>
    <col min="3862" max="3862" width="11.28515625" style="297" customWidth="1"/>
    <col min="3863" max="4096" width="9.140625" style="297"/>
    <col min="4097" max="4097" width="95.140625" style="297" customWidth="1"/>
    <col min="4098" max="4109" width="18.7109375" style="297" customWidth="1"/>
    <col min="4110" max="4111" width="10.7109375" style="297" customWidth="1"/>
    <col min="4112" max="4112" width="9.140625" style="297"/>
    <col min="4113" max="4113" width="12.85546875" style="297" customWidth="1"/>
    <col min="4114" max="4114" width="23.42578125" style="297" customWidth="1"/>
    <col min="4115" max="4116" width="9.140625" style="297"/>
    <col min="4117" max="4117" width="10.5703125" style="297" bestFit="1" customWidth="1"/>
    <col min="4118" max="4118" width="11.28515625" style="297" customWidth="1"/>
    <col min="4119" max="4352" width="9.140625" style="297"/>
    <col min="4353" max="4353" width="95.140625" style="297" customWidth="1"/>
    <col min="4354" max="4365" width="18.7109375" style="297" customWidth="1"/>
    <col min="4366" max="4367" width="10.7109375" style="297" customWidth="1"/>
    <col min="4368" max="4368" width="9.140625" style="297"/>
    <col min="4369" max="4369" width="12.85546875" style="297" customWidth="1"/>
    <col min="4370" max="4370" width="23.42578125" style="297" customWidth="1"/>
    <col min="4371" max="4372" width="9.140625" style="297"/>
    <col min="4373" max="4373" width="10.5703125" style="297" bestFit="1" customWidth="1"/>
    <col min="4374" max="4374" width="11.28515625" style="297" customWidth="1"/>
    <col min="4375" max="4608" width="9.140625" style="297"/>
    <col min="4609" max="4609" width="95.140625" style="297" customWidth="1"/>
    <col min="4610" max="4621" width="18.7109375" style="297" customWidth="1"/>
    <col min="4622" max="4623" width="10.7109375" style="297" customWidth="1"/>
    <col min="4624" max="4624" width="9.140625" style="297"/>
    <col min="4625" max="4625" width="12.85546875" style="297" customWidth="1"/>
    <col min="4626" max="4626" width="23.42578125" style="297" customWidth="1"/>
    <col min="4627" max="4628" width="9.140625" style="297"/>
    <col min="4629" max="4629" width="10.5703125" style="297" bestFit="1" customWidth="1"/>
    <col min="4630" max="4630" width="11.28515625" style="297" customWidth="1"/>
    <col min="4631" max="4864" width="9.140625" style="297"/>
    <col min="4865" max="4865" width="95.140625" style="297" customWidth="1"/>
    <col min="4866" max="4877" width="18.7109375" style="297" customWidth="1"/>
    <col min="4878" max="4879" width="10.7109375" style="297" customWidth="1"/>
    <col min="4880" max="4880" width="9.140625" style="297"/>
    <col min="4881" max="4881" width="12.85546875" style="297" customWidth="1"/>
    <col min="4882" max="4882" width="23.42578125" style="297" customWidth="1"/>
    <col min="4883" max="4884" width="9.140625" style="297"/>
    <col min="4885" max="4885" width="10.5703125" style="297" bestFit="1" customWidth="1"/>
    <col min="4886" max="4886" width="11.28515625" style="297" customWidth="1"/>
    <col min="4887" max="5120" width="9.140625" style="297"/>
    <col min="5121" max="5121" width="95.140625" style="297" customWidth="1"/>
    <col min="5122" max="5133" width="18.7109375" style="297" customWidth="1"/>
    <col min="5134" max="5135" width="10.7109375" style="297" customWidth="1"/>
    <col min="5136" max="5136" width="9.140625" style="297"/>
    <col min="5137" max="5137" width="12.85546875" style="297" customWidth="1"/>
    <col min="5138" max="5138" width="23.42578125" style="297" customWidth="1"/>
    <col min="5139" max="5140" width="9.140625" style="297"/>
    <col min="5141" max="5141" width="10.5703125" style="297" bestFit="1" customWidth="1"/>
    <col min="5142" max="5142" width="11.28515625" style="297" customWidth="1"/>
    <col min="5143" max="5376" width="9.140625" style="297"/>
    <col min="5377" max="5377" width="95.140625" style="297" customWidth="1"/>
    <col min="5378" max="5389" width="18.7109375" style="297" customWidth="1"/>
    <col min="5390" max="5391" width="10.7109375" style="297" customWidth="1"/>
    <col min="5392" max="5392" width="9.140625" style="297"/>
    <col min="5393" max="5393" width="12.85546875" style="297" customWidth="1"/>
    <col min="5394" max="5394" width="23.42578125" style="297" customWidth="1"/>
    <col min="5395" max="5396" width="9.140625" style="297"/>
    <col min="5397" max="5397" width="10.5703125" style="297" bestFit="1" customWidth="1"/>
    <col min="5398" max="5398" width="11.28515625" style="297" customWidth="1"/>
    <col min="5399" max="5632" width="9.140625" style="297"/>
    <col min="5633" max="5633" width="95.140625" style="297" customWidth="1"/>
    <col min="5634" max="5645" width="18.7109375" style="297" customWidth="1"/>
    <col min="5646" max="5647" width="10.7109375" style="297" customWidth="1"/>
    <col min="5648" max="5648" width="9.140625" style="297"/>
    <col min="5649" max="5649" width="12.85546875" style="297" customWidth="1"/>
    <col min="5650" max="5650" width="23.42578125" style="297" customWidth="1"/>
    <col min="5651" max="5652" width="9.140625" style="297"/>
    <col min="5653" max="5653" width="10.5703125" style="297" bestFit="1" customWidth="1"/>
    <col min="5654" max="5654" width="11.28515625" style="297" customWidth="1"/>
    <col min="5655" max="5888" width="9.140625" style="297"/>
    <col min="5889" max="5889" width="95.140625" style="297" customWidth="1"/>
    <col min="5890" max="5901" width="18.7109375" style="297" customWidth="1"/>
    <col min="5902" max="5903" width="10.7109375" style="297" customWidth="1"/>
    <col min="5904" max="5904" width="9.140625" style="297"/>
    <col min="5905" max="5905" width="12.85546875" style="297" customWidth="1"/>
    <col min="5906" max="5906" width="23.42578125" style="297" customWidth="1"/>
    <col min="5907" max="5908" width="9.140625" style="297"/>
    <col min="5909" max="5909" width="10.5703125" style="297" bestFit="1" customWidth="1"/>
    <col min="5910" max="5910" width="11.28515625" style="297" customWidth="1"/>
    <col min="5911" max="6144" width="9.140625" style="297"/>
    <col min="6145" max="6145" width="95.140625" style="297" customWidth="1"/>
    <col min="6146" max="6157" width="18.7109375" style="297" customWidth="1"/>
    <col min="6158" max="6159" width="10.7109375" style="297" customWidth="1"/>
    <col min="6160" max="6160" width="9.140625" style="297"/>
    <col min="6161" max="6161" width="12.85546875" style="297" customWidth="1"/>
    <col min="6162" max="6162" width="23.42578125" style="297" customWidth="1"/>
    <col min="6163" max="6164" width="9.140625" style="297"/>
    <col min="6165" max="6165" width="10.5703125" style="297" bestFit="1" customWidth="1"/>
    <col min="6166" max="6166" width="11.28515625" style="297" customWidth="1"/>
    <col min="6167" max="6400" width="9.140625" style="297"/>
    <col min="6401" max="6401" width="95.140625" style="297" customWidth="1"/>
    <col min="6402" max="6413" width="18.7109375" style="297" customWidth="1"/>
    <col min="6414" max="6415" width="10.7109375" style="297" customWidth="1"/>
    <col min="6416" max="6416" width="9.140625" style="297"/>
    <col min="6417" max="6417" width="12.85546875" style="297" customWidth="1"/>
    <col min="6418" max="6418" width="23.42578125" style="297" customWidth="1"/>
    <col min="6419" max="6420" width="9.140625" style="297"/>
    <col min="6421" max="6421" width="10.5703125" style="297" bestFit="1" customWidth="1"/>
    <col min="6422" max="6422" width="11.28515625" style="297" customWidth="1"/>
    <col min="6423" max="6656" width="9.140625" style="297"/>
    <col min="6657" max="6657" width="95.140625" style="297" customWidth="1"/>
    <col min="6658" max="6669" width="18.7109375" style="297" customWidth="1"/>
    <col min="6670" max="6671" width="10.7109375" style="297" customWidth="1"/>
    <col min="6672" max="6672" width="9.140625" style="297"/>
    <col min="6673" max="6673" width="12.85546875" style="297" customWidth="1"/>
    <col min="6674" max="6674" width="23.42578125" style="297" customWidth="1"/>
    <col min="6675" max="6676" width="9.140625" style="297"/>
    <col min="6677" max="6677" width="10.5703125" style="297" bestFit="1" customWidth="1"/>
    <col min="6678" max="6678" width="11.28515625" style="297" customWidth="1"/>
    <col min="6679" max="6912" width="9.140625" style="297"/>
    <col min="6913" max="6913" width="95.140625" style="297" customWidth="1"/>
    <col min="6914" max="6925" width="18.7109375" style="297" customWidth="1"/>
    <col min="6926" max="6927" width="10.7109375" style="297" customWidth="1"/>
    <col min="6928" max="6928" width="9.140625" style="297"/>
    <col min="6929" max="6929" width="12.85546875" style="297" customWidth="1"/>
    <col min="6930" max="6930" width="23.42578125" style="297" customWidth="1"/>
    <col min="6931" max="6932" width="9.140625" style="297"/>
    <col min="6933" max="6933" width="10.5703125" style="297" bestFit="1" customWidth="1"/>
    <col min="6934" max="6934" width="11.28515625" style="297" customWidth="1"/>
    <col min="6935" max="7168" width="9.140625" style="297"/>
    <col min="7169" max="7169" width="95.140625" style="297" customWidth="1"/>
    <col min="7170" max="7181" width="18.7109375" style="297" customWidth="1"/>
    <col min="7182" max="7183" width="10.7109375" style="297" customWidth="1"/>
    <col min="7184" max="7184" width="9.140625" style="297"/>
    <col min="7185" max="7185" width="12.85546875" style="297" customWidth="1"/>
    <col min="7186" max="7186" width="23.42578125" style="297" customWidth="1"/>
    <col min="7187" max="7188" width="9.140625" style="297"/>
    <col min="7189" max="7189" width="10.5703125" style="297" bestFit="1" customWidth="1"/>
    <col min="7190" max="7190" width="11.28515625" style="297" customWidth="1"/>
    <col min="7191" max="7424" width="9.140625" style="297"/>
    <col min="7425" max="7425" width="95.140625" style="297" customWidth="1"/>
    <col min="7426" max="7437" width="18.7109375" style="297" customWidth="1"/>
    <col min="7438" max="7439" width="10.7109375" style="297" customWidth="1"/>
    <col min="7440" max="7440" width="9.140625" style="297"/>
    <col min="7441" max="7441" width="12.85546875" style="297" customWidth="1"/>
    <col min="7442" max="7442" width="23.42578125" style="297" customWidth="1"/>
    <col min="7443" max="7444" width="9.140625" style="297"/>
    <col min="7445" max="7445" width="10.5703125" style="297" bestFit="1" customWidth="1"/>
    <col min="7446" max="7446" width="11.28515625" style="297" customWidth="1"/>
    <col min="7447" max="7680" width="9.140625" style="297"/>
    <col min="7681" max="7681" width="95.140625" style="297" customWidth="1"/>
    <col min="7682" max="7693" width="18.7109375" style="297" customWidth="1"/>
    <col min="7694" max="7695" width="10.7109375" style="297" customWidth="1"/>
    <col min="7696" max="7696" width="9.140625" style="297"/>
    <col min="7697" max="7697" width="12.85546875" style="297" customWidth="1"/>
    <col min="7698" max="7698" width="23.42578125" style="297" customWidth="1"/>
    <col min="7699" max="7700" width="9.140625" style="297"/>
    <col min="7701" max="7701" width="10.5703125" style="297" bestFit="1" customWidth="1"/>
    <col min="7702" max="7702" width="11.28515625" style="297" customWidth="1"/>
    <col min="7703" max="7936" width="9.140625" style="297"/>
    <col min="7937" max="7937" width="95.140625" style="297" customWidth="1"/>
    <col min="7938" max="7949" width="18.7109375" style="297" customWidth="1"/>
    <col min="7950" max="7951" width="10.7109375" style="297" customWidth="1"/>
    <col min="7952" max="7952" width="9.140625" style="297"/>
    <col min="7953" max="7953" width="12.85546875" style="297" customWidth="1"/>
    <col min="7954" max="7954" width="23.42578125" style="297" customWidth="1"/>
    <col min="7955" max="7956" width="9.140625" style="297"/>
    <col min="7957" max="7957" width="10.5703125" style="297" bestFit="1" customWidth="1"/>
    <col min="7958" max="7958" width="11.28515625" style="297" customWidth="1"/>
    <col min="7959" max="8192" width="9.140625" style="297"/>
    <col min="8193" max="8193" width="95.140625" style="297" customWidth="1"/>
    <col min="8194" max="8205" width="18.7109375" style="297" customWidth="1"/>
    <col min="8206" max="8207" width="10.7109375" style="297" customWidth="1"/>
    <col min="8208" max="8208" width="9.140625" style="297"/>
    <col min="8209" max="8209" width="12.85546875" style="297" customWidth="1"/>
    <col min="8210" max="8210" width="23.42578125" style="297" customWidth="1"/>
    <col min="8211" max="8212" width="9.140625" style="297"/>
    <col min="8213" max="8213" width="10.5703125" style="297" bestFit="1" customWidth="1"/>
    <col min="8214" max="8214" width="11.28515625" style="297" customWidth="1"/>
    <col min="8215" max="8448" width="9.140625" style="297"/>
    <col min="8449" max="8449" width="95.140625" style="297" customWidth="1"/>
    <col min="8450" max="8461" width="18.7109375" style="297" customWidth="1"/>
    <col min="8462" max="8463" width="10.7109375" style="297" customWidth="1"/>
    <col min="8464" max="8464" width="9.140625" style="297"/>
    <col min="8465" max="8465" width="12.85546875" style="297" customWidth="1"/>
    <col min="8466" max="8466" width="23.42578125" style="297" customWidth="1"/>
    <col min="8467" max="8468" width="9.140625" style="297"/>
    <col min="8469" max="8469" width="10.5703125" style="297" bestFit="1" customWidth="1"/>
    <col min="8470" max="8470" width="11.28515625" style="297" customWidth="1"/>
    <col min="8471" max="8704" width="9.140625" style="297"/>
    <col min="8705" max="8705" width="95.140625" style="297" customWidth="1"/>
    <col min="8706" max="8717" width="18.7109375" style="297" customWidth="1"/>
    <col min="8718" max="8719" width="10.7109375" style="297" customWidth="1"/>
    <col min="8720" max="8720" width="9.140625" style="297"/>
    <col min="8721" max="8721" width="12.85546875" style="297" customWidth="1"/>
    <col min="8722" max="8722" width="23.42578125" style="297" customWidth="1"/>
    <col min="8723" max="8724" width="9.140625" style="297"/>
    <col min="8725" max="8725" width="10.5703125" style="297" bestFit="1" customWidth="1"/>
    <col min="8726" max="8726" width="11.28515625" style="297" customWidth="1"/>
    <col min="8727" max="8960" width="9.140625" style="297"/>
    <col min="8961" max="8961" width="95.140625" style="297" customWidth="1"/>
    <col min="8962" max="8973" width="18.7109375" style="297" customWidth="1"/>
    <col min="8974" max="8975" width="10.7109375" style="297" customWidth="1"/>
    <col min="8976" max="8976" width="9.140625" style="297"/>
    <col min="8977" max="8977" width="12.85546875" style="297" customWidth="1"/>
    <col min="8978" max="8978" width="23.42578125" style="297" customWidth="1"/>
    <col min="8979" max="8980" width="9.140625" style="297"/>
    <col min="8981" max="8981" width="10.5703125" style="297" bestFit="1" customWidth="1"/>
    <col min="8982" max="8982" width="11.28515625" style="297" customWidth="1"/>
    <col min="8983" max="9216" width="9.140625" style="297"/>
    <col min="9217" max="9217" width="95.140625" style="297" customWidth="1"/>
    <col min="9218" max="9229" width="18.7109375" style="297" customWidth="1"/>
    <col min="9230" max="9231" width="10.7109375" style="297" customWidth="1"/>
    <col min="9232" max="9232" width="9.140625" style="297"/>
    <col min="9233" max="9233" width="12.85546875" style="297" customWidth="1"/>
    <col min="9234" max="9234" width="23.42578125" style="297" customWidth="1"/>
    <col min="9235" max="9236" width="9.140625" style="297"/>
    <col min="9237" max="9237" width="10.5703125" style="297" bestFit="1" customWidth="1"/>
    <col min="9238" max="9238" width="11.28515625" style="297" customWidth="1"/>
    <col min="9239" max="9472" width="9.140625" style="297"/>
    <col min="9473" max="9473" width="95.140625" style="297" customWidth="1"/>
    <col min="9474" max="9485" width="18.7109375" style="297" customWidth="1"/>
    <col min="9486" max="9487" width="10.7109375" style="297" customWidth="1"/>
    <col min="9488" max="9488" width="9.140625" style="297"/>
    <col min="9489" max="9489" width="12.85546875" style="297" customWidth="1"/>
    <col min="9490" max="9490" width="23.42578125" style="297" customWidth="1"/>
    <col min="9491" max="9492" width="9.140625" style="297"/>
    <col min="9493" max="9493" width="10.5703125" style="297" bestFit="1" customWidth="1"/>
    <col min="9494" max="9494" width="11.28515625" style="297" customWidth="1"/>
    <col min="9495" max="9728" width="9.140625" style="297"/>
    <col min="9729" max="9729" width="95.140625" style="297" customWidth="1"/>
    <col min="9730" max="9741" width="18.7109375" style="297" customWidth="1"/>
    <col min="9742" max="9743" width="10.7109375" style="297" customWidth="1"/>
    <col min="9744" max="9744" width="9.140625" style="297"/>
    <col min="9745" max="9745" width="12.85546875" style="297" customWidth="1"/>
    <col min="9746" max="9746" width="23.42578125" style="297" customWidth="1"/>
    <col min="9747" max="9748" width="9.140625" style="297"/>
    <col min="9749" max="9749" width="10.5703125" style="297" bestFit="1" customWidth="1"/>
    <col min="9750" max="9750" width="11.28515625" style="297" customWidth="1"/>
    <col min="9751" max="9984" width="9.140625" style="297"/>
    <col min="9985" max="9985" width="95.140625" style="297" customWidth="1"/>
    <col min="9986" max="9997" width="18.7109375" style="297" customWidth="1"/>
    <col min="9998" max="9999" width="10.7109375" style="297" customWidth="1"/>
    <col min="10000" max="10000" width="9.140625" style="297"/>
    <col min="10001" max="10001" width="12.85546875" style="297" customWidth="1"/>
    <col min="10002" max="10002" width="23.42578125" style="297" customWidth="1"/>
    <col min="10003" max="10004" width="9.140625" style="297"/>
    <col min="10005" max="10005" width="10.5703125" style="297" bestFit="1" customWidth="1"/>
    <col min="10006" max="10006" width="11.28515625" style="297" customWidth="1"/>
    <col min="10007" max="10240" width="9.140625" style="297"/>
    <col min="10241" max="10241" width="95.140625" style="297" customWidth="1"/>
    <col min="10242" max="10253" width="18.7109375" style="297" customWidth="1"/>
    <col min="10254" max="10255" width="10.7109375" style="297" customWidth="1"/>
    <col min="10256" max="10256" width="9.140625" style="297"/>
    <col min="10257" max="10257" width="12.85546875" style="297" customWidth="1"/>
    <col min="10258" max="10258" width="23.42578125" style="297" customWidth="1"/>
    <col min="10259" max="10260" width="9.140625" style="297"/>
    <col min="10261" max="10261" width="10.5703125" style="297" bestFit="1" customWidth="1"/>
    <col min="10262" max="10262" width="11.28515625" style="297" customWidth="1"/>
    <col min="10263" max="10496" width="9.140625" style="297"/>
    <col min="10497" max="10497" width="95.140625" style="297" customWidth="1"/>
    <col min="10498" max="10509" width="18.7109375" style="297" customWidth="1"/>
    <col min="10510" max="10511" width="10.7109375" style="297" customWidth="1"/>
    <col min="10512" max="10512" width="9.140625" style="297"/>
    <col min="10513" max="10513" width="12.85546875" style="297" customWidth="1"/>
    <col min="10514" max="10514" width="23.42578125" style="297" customWidth="1"/>
    <col min="10515" max="10516" width="9.140625" style="297"/>
    <col min="10517" max="10517" width="10.5703125" style="297" bestFit="1" customWidth="1"/>
    <col min="10518" max="10518" width="11.28515625" style="297" customWidth="1"/>
    <col min="10519" max="10752" width="9.140625" style="297"/>
    <col min="10753" max="10753" width="95.140625" style="297" customWidth="1"/>
    <col min="10754" max="10765" width="18.7109375" style="297" customWidth="1"/>
    <col min="10766" max="10767" width="10.7109375" style="297" customWidth="1"/>
    <col min="10768" max="10768" width="9.140625" style="297"/>
    <col min="10769" max="10769" width="12.85546875" style="297" customWidth="1"/>
    <col min="10770" max="10770" width="23.42578125" style="297" customWidth="1"/>
    <col min="10771" max="10772" width="9.140625" style="297"/>
    <col min="10773" max="10773" width="10.5703125" style="297" bestFit="1" customWidth="1"/>
    <col min="10774" max="10774" width="11.28515625" style="297" customWidth="1"/>
    <col min="10775" max="11008" width="9.140625" style="297"/>
    <col min="11009" max="11009" width="95.140625" style="297" customWidth="1"/>
    <col min="11010" max="11021" width="18.7109375" style="297" customWidth="1"/>
    <col min="11022" max="11023" width="10.7109375" style="297" customWidth="1"/>
    <col min="11024" max="11024" width="9.140625" style="297"/>
    <col min="11025" max="11025" width="12.85546875" style="297" customWidth="1"/>
    <col min="11026" max="11026" width="23.42578125" style="297" customWidth="1"/>
    <col min="11027" max="11028" width="9.140625" style="297"/>
    <col min="11029" max="11029" width="10.5703125" style="297" bestFit="1" customWidth="1"/>
    <col min="11030" max="11030" width="11.28515625" style="297" customWidth="1"/>
    <col min="11031" max="11264" width="9.140625" style="297"/>
    <col min="11265" max="11265" width="95.140625" style="297" customWidth="1"/>
    <col min="11266" max="11277" width="18.7109375" style="297" customWidth="1"/>
    <col min="11278" max="11279" width="10.7109375" style="297" customWidth="1"/>
    <col min="11280" max="11280" width="9.140625" style="297"/>
    <col min="11281" max="11281" width="12.85546875" style="297" customWidth="1"/>
    <col min="11282" max="11282" width="23.42578125" style="297" customWidth="1"/>
    <col min="11283" max="11284" width="9.140625" style="297"/>
    <col min="11285" max="11285" width="10.5703125" style="297" bestFit="1" customWidth="1"/>
    <col min="11286" max="11286" width="11.28515625" style="297" customWidth="1"/>
    <col min="11287" max="11520" width="9.140625" style="297"/>
    <col min="11521" max="11521" width="95.140625" style="297" customWidth="1"/>
    <col min="11522" max="11533" width="18.7109375" style="297" customWidth="1"/>
    <col min="11534" max="11535" width="10.7109375" style="297" customWidth="1"/>
    <col min="11536" max="11536" width="9.140625" style="297"/>
    <col min="11537" max="11537" width="12.85546875" style="297" customWidth="1"/>
    <col min="11538" max="11538" width="23.42578125" style="297" customWidth="1"/>
    <col min="11539" max="11540" width="9.140625" style="297"/>
    <col min="11541" max="11541" width="10.5703125" style="297" bestFit="1" customWidth="1"/>
    <col min="11542" max="11542" width="11.28515625" style="297" customWidth="1"/>
    <col min="11543" max="11776" width="9.140625" style="297"/>
    <col min="11777" max="11777" width="95.140625" style="297" customWidth="1"/>
    <col min="11778" max="11789" width="18.7109375" style="297" customWidth="1"/>
    <col min="11790" max="11791" width="10.7109375" style="297" customWidth="1"/>
    <col min="11792" max="11792" width="9.140625" style="297"/>
    <col min="11793" max="11793" width="12.85546875" style="297" customWidth="1"/>
    <col min="11794" max="11794" width="23.42578125" style="297" customWidth="1"/>
    <col min="11795" max="11796" width="9.140625" style="297"/>
    <col min="11797" max="11797" width="10.5703125" style="297" bestFit="1" customWidth="1"/>
    <col min="11798" max="11798" width="11.28515625" style="297" customWidth="1"/>
    <col min="11799" max="12032" width="9.140625" style="297"/>
    <col min="12033" max="12033" width="95.140625" style="297" customWidth="1"/>
    <col min="12034" max="12045" width="18.7109375" style="297" customWidth="1"/>
    <col min="12046" max="12047" width="10.7109375" style="297" customWidth="1"/>
    <col min="12048" max="12048" width="9.140625" style="297"/>
    <col min="12049" max="12049" width="12.85546875" style="297" customWidth="1"/>
    <col min="12050" max="12050" width="23.42578125" style="297" customWidth="1"/>
    <col min="12051" max="12052" width="9.140625" style="297"/>
    <col min="12053" max="12053" width="10.5703125" style="297" bestFit="1" customWidth="1"/>
    <col min="12054" max="12054" width="11.28515625" style="297" customWidth="1"/>
    <col min="12055" max="12288" width="9.140625" style="297"/>
    <col min="12289" max="12289" width="95.140625" style="297" customWidth="1"/>
    <col min="12290" max="12301" width="18.7109375" style="297" customWidth="1"/>
    <col min="12302" max="12303" width="10.7109375" style="297" customWidth="1"/>
    <col min="12304" max="12304" width="9.140625" style="297"/>
    <col min="12305" max="12305" width="12.85546875" style="297" customWidth="1"/>
    <col min="12306" max="12306" width="23.42578125" style="297" customWidth="1"/>
    <col min="12307" max="12308" width="9.140625" style="297"/>
    <col min="12309" max="12309" width="10.5703125" style="297" bestFit="1" customWidth="1"/>
    <col min="12310" max="12310" width="11.28515625" style="297" customWidth="1"/>
    <col min="12311" max="12544" width="9.140625" style="297"/>
    <col min="12545" max="12545" width="95.140625" style="297" customWidth="1"/>
    <col min="12546" max="12557" width="18.7109375" style="297" customWidth="1"/>
    <col min="12558" max="12559" width="10.7109375" style="297" customWidth="1"/>
    <col min="12560" max="12560" width="9.140625" style="297"/>
    <col min="12561" max="12561" width="12.85546875" style="297" customWidth="1"/>
    <col min="12562" max="12562" width="23.42578125" style="297" customWidth="1"/>
    <col min="12563" max="12564" width="9.140625" style="297"/>
    <col min="12565" max="12565" width="10.5703125" style="297" bestFit="1" customWidth="1"/>
    <col min="12566" max="12566" width="11.28515625" style="297" customWidth="1"/>
    <col min="12567" max="12800" width="9.140625" style="297"/>
    <col min="12801" max="12801" width="95.140625" style="297" customWidth="1"/>
    <col min="12802" max="12813" width="18.7109375" style="297" customWidth="1"/>
    <col min="12814" max="12815" width="10.7109375" style="297" customWidth="1"/>
    <col min="12816" max="12816" width="9.140625" style="297"/>
    <col min="12817" max="12817" width="12.85546875" style="297" customWidth="1"/>
    <col min="12818" max="12818" width="23.42578125" style="297" customWidth="1"/>
    <col min="12819" max="12820" width="9.140625" style="297"/>
    <col min="12821" max="12821" width="10.5703125" style="297" bestFit="1" customWidth="1"/>
    <col min="12822" max="12822" width="11.28515625" style="297" customWidth="1"/>
    <col min="12823" max="13056" width="9.140625" style="297"/>
    <col min="13057" max="13057" width="95.140625" style="297" customWidth="1"/>
    <col min="13058" max="13069" width="18.7109375" style="297" customWidth="1"/>
    <col min="13070" max="13071" width="10.7109375" style="297" customWidth="1"/>
    <col min="13072" max="13072" width="9.140625" style="297"/>
    <col min="13073" max="13073" width="12.85546875" style="297" customWidth="1"/>
    <col min="13074" max="13074" width="23.42578125" style="297" customWidth="1"/>
    <col min="13075" max="13076" width="9.140625" style="297"/>
    <col min="13077" max="13077" width="10.5703125" style="297" bestFit="1" customWidth="1"/>
    <col min="13078" max="13078" width="11.28515625" style="297" customWidth="1"/>
    <col min="13079" max="13312" width="9.140625" style="297"/>
    <col min="13313" max="13313" width="95.140625" style="297" customWidth="1"/>
    <col min="13314" max="13325" width="18.7109375" style="297" customWidth="1"/>
    <col min="13326" max="13327" width="10.7109375" style="297" customWidth="1"/>
    <col min="13328" max="13328" width="9.140625" style="297"/>
    <col min="13329" max="13329" width="12.85546875" style="297" customWidth="1"/>
    <col min="13330" max="13330" width="23.42578125" style="297" customWidth="1"/>
    <col min="13331" max="13332" width="9.140625" style="297"/>
    <col min="13333" max="13333" width="10.5703125" style="297" bestFit="1" customWidth="1"/>
    <col min="13334" max="13334" width="11.28515625" style="297" customWidth="1"/>
    <col min="13335" max="13568" width="9.140625" style="297"/>
    <col min="13569" max="13569" width="95.140625" style="297" customWidth="1"/>
    <col min="13570" max="13581" width="18.7109375" style="297" customWidth="1"/>
    <col min="13582" max="13583" width="10.7109375" style="297" customWidth="1"/>
    <col min="13584" max="13584" width="9.140625" style="297"/>
    <col min="13585" max="13585" width="12.85546875" style="297" customWidth="1"/>
    <col min="13586" max="13586" width="23.42578125" style="297" customWidth="1"/>
    <col min="13587" max="13588" width="9.140625" style="297"/>
    <col min="13589" max="13589" width="10.5703125" style="297" bestFit="1" customWidth="1"/>
    <col min="13590" max="13590" width="11.28515625" style="297" customWidth="1"/>
    <col min="13591" max="13824" width="9.140625" style="297"/>
    <col min="13825" max="13825" width="95.140625" style="297" customWidth="1"/>
    <col min="13826" max="13837" width="18.7109375" style="297" customWidth="1"/>
    <col min="13838" max="13839" width="10.7109375" style="297" customWidth="1"/>
    <col min="13840" max="13840" width="9.140625" style="297"/>
    <col min="13841" max="13841" width="12.85546875" style="297" customWidth="1"/>
    <col min="13842" max="13842" width="23.42578125" style="297" customWidth="1"/>
    <col min="13843" max="13844" width="9.140625" style="297"/>
    <col min="13845" max="13845" width="10.5703125" style="297" bestFit="1" customWidth="1"/>
    <col min="13846" max="13846" width="11.28515625" style="297" customWidth="1"/>
    <col min="13847" max="14080" width="9.140625" style="297"/>
    <col min="14081" max="14081" width="95.140625" style="297" customWidth="1"/>
    <col min="14082" max="14093" width="18.7109375" style="297" customWidth="1"/>
    <col min="14094" max="14095" width="10.7109375" style="297" customWidth="1"/>
    <col min="14096" max="14096" width="9.140625" style="297"/>
    <col min="14097" max="14097" width="12.85546875" style="297" customWidth="1"/>
    <col min="14098" max="14098" width="23.42578125" style="297" customWidth="1"/>
    <col min="14099" max="14100" width="9.140625" style="297"/>
    <col min="14101" max="14101" width="10.5703125" style="297" bestFit="1" customWidth="1"/>
    <col min="14102" max="14102" width="11.28515625" style="297" customWidth="1"/>
    <col min="14103" max="14336" width="9.140625" style="297"/>
    <col min="14337" max="14337" width="95.140625" style="297" customWidth="1"/>
    <col min="14338" max="14349" width="18.7109375" style="297" customWidth="1"/>
    <col min="14350" max="14351" width="10.7109375" style="297" customWidth="1"/>
    <col min="14352" max="14352" width="9.140625" style="297"/>
    <col min="14353" max="14353" width="12.85546875" style="297" customWidth="1"/>
    <col min="14354" max="14354" width="23.42578125" style="297" customWidth="1"/>
    <col min="14355" max="14356" width="9.140625" style="297"/>
    <col min="14357" max="14357" width="10.5703125" style="297" bestFit="1" customWidth="1"/>
    <col min="14358" max="14358" width="11.28515625" style="297" customWidth="1"/>
    <col min="14359" max="14592" width="9.140625" style="297"/>
    <col min="14593" max="14593" width="95.140625" style="297" customWidth="1"/>
    <col min="14594" max="14605" width="18.7109375" style="297" customWidth="1"/>
    <col min="14606" max="14607" width="10.7109375" style="297" customWidth="1"/>
    <col min="14608" max="14608" width="9.140625" style="297"/>
    <col min="14609" max="14609" width="12.85546875" style="297" customWidth="1"/>
    <col min="14610" max="14610" width="23.42578125" style="297" customWidth="1"/>
    <col min="14611" max="14612" width="9.140625" style="297"/>
    <col min="14613" max="14613" width="10.5703125" style="297" bestFit="1" customWidth="1"/>
    <col min="14614" max="14614" width="11.28515625" style="297" customWidth="1"/>
    <col min="14615" max="14848" width="9.140625" style="297"/>
    <col min="14849" max="14849" width="95.140625" style="297" customWidth="1"/>
    <col min="14850" max="14861" width="18.7109375" style="297" customWidth="1"/>
    <col min="14862" max="14863" width="10.7109375" style="297" customWidth="1"/>
    <col min="14864" max="14864" width="9.140625" style="297"/>
    <col min="14865" max="14865" width="12.85546875" style="297" customWidth="1"/>
    <col min="14866" max="14866" width="23.42578125" style="297" customWidth="1"/>
    <col min="14867" max="14868" width="9.140625" style="297"/>
    <col min="14869" max="14869" width="10.5703125" style="297" bestFit="1" customWidth="1"/>
    <col min="14870" max="14870" width="11.28515625" style="297" customWidth="1"/>
    <col min="14871" max="15104" width="9.140625" style="297"/>
    <col min="15105" max="15105" width="95.140625" style="297" customWidth="1"/>
    <col min="15106" max="15117" width="18.7109375" style="297" customWidth="1"/>
    <col min="15118" max="15119" width="10.7109375" style="297" customWidth="1"/>
    <col min="15120" max="15120" width="9.140625" style="297"/>
    <col min="15121" max="15121" width="12.85546875" style="297" customWidth="1"/>
    <col min="15122" max="15122" width="23.42578125" style="297" customWidth="1"/>
    <col min="15123" max="15124" width="9.140625" style="297"/>
    <col min="15125" max="15125" width="10.5703125" style="297" bestFit="1" customWidth="1"/>
    <col min="15126" max="15126" width="11.28515625" style="297" customWidth="1"/>
    <col min="15127" max="15360" width="9.140625" style="297"/>
    <col min="15361" max="15361" width="95.140625" style="297" customWidth="1"/>
    <col min="15362" max="15373" width="18.7109375" style="297" customWidth="1"/>
    <col min="15374" max="15375" width="10.7109375" style="297" customWidth="1"/>
    <col min="15376" max="15376" width="9.140625" style="297"/>
    <col min="15377" max="15377" width="12.85546875" style="297" customWidth="1"/>
    <col min="15378" max="15378" width="23.42578125" style="297" customWidth="1"/>
    <col min="15379" max="15380" width="9.140625" style="297"/>
    <col min="15381" max="15381" width="10.5703125" style="297" bestFit="1" customWidth="1"/>
    <col min="15382" max="15382" width="11.28515625" style="297" customWidth="1"/>
    <col min="15383" max="15616" width="9.140625" style="297"/>
    <col min="15617" max="15617" width="95.140625" style="297" customWidth="1"/>
    <col min="15618" max="15629" width="18.7109375" style="297" customWidth="1"/>
    <col min="15630" max="15631" width="10.7109375" style="297" customWidth="1"/>
    <col min="15632" max="15632" width="9.140625" style="297"/>
    <col min="15633" max="15633" width="12.85546875" style="297" customWidth="1"/>
    <col min="15634" max="15634" width="23.42578125" style="297" customWidth="1"/>
    <col min="15635" max="15636" width="9.140625" style="297"/>
    <col min="15637" max="15637" width="10.5703125" style="297" bestFit="1" customWidth="1"/>
    <col min="15638" max="15638" width="11.28515625" style="297" customWidth="1"/>
    <col min="15639" max="15872" width="9.140625" style="297"/>
    <col min="15873" max="15873" width="95.140625" style="297" customWidth="1"/>
    <col min="15874" max="15885" width="18.7109375" style="297" customWidth="1"/>
    <col min="15886" max="15887" width="10.7109375" style="297" customWidth="1"/>
    <col min="15888" max="15888" width="9.140625" style="297"/>
    <col min="15889" max="15889" width="12.85546875" style="297" customWidth="1"/>
    <col min="15890" max="15890" width="23.42578125" style="297" customWidth="1"/>
    <col min="15891" max="15892" width="9.140625" style="297"/>
    <col min="15893" max="15893" width="10.5703125" style="297" bestFit="1" customWidth="1"/>
    <col min="15894" max="15894" width="11.28515625" style="297" customWidth="1"/>
    <col min="15895" max="16128" width="9.140625" style="297"/>
    <col min="16129" max="16129" width="95.140625" style="297" customWidth="1"/>
    <col min="16130" max="16141" width="18.7109375" style="297" customWidth="1"/>
    <col min="16142" max="16143" width="10.7109375" style="297" customWidth="1"/>
    <col min="16144" max="16144" width="9.140625" style="297"/>
    <col min="16145" max="16145" width="12.85546875" style="297" customWidth="1"/>
    <col min="16146" max="16146" width="23.42578125" style="297" customWidth="1"/>
    <col min="16147" max="16148" width="9.140625" style="297"/>
    <col min="16149" max="16149" width="10.5703125" style="297" bestFit="1" customWidth="1"/>
    <col min="16150" max="16150" width="11.28515625" style="297" customWidth="1"/>
    <col min="16151" max="16384" width="9.140625" style="297"/>
  </cols>
  <sheetData>
    <row r="1" spans="1:20" ht="32.25" customHeight="1">
      <c r="A1" s="5663" t="s">
        <v>194</v>
      </c>
      <c r="B1" s="5663"/>
      <c r="C1" s="5663"/>
      <c r="D1" s="5663"/>
      <c r="E1" s="5663"/>
      <c r="F1" s="5663"/>
      <c r="G1" s="5663"/>
      <c r="H1" s="5663"/>
      <c r="I1" s="5663"/>
      <c r="J1" s="5663"/>
      <c r="K1" s="5663"/>
      <c r="L1" s="5663"/>
      <c r="M1" s="5663"/>
      <c r="N1" s="807"/>
      <c r="O1" s="807"/>
      <c r="P1" s="807"/>
      <c r="Q1" s="807"/>
      <c r="R1" s="807"/>
      <c r="S1" s="807"/>
      <c r="T1" s="807"/>
    </row>
    <row r="2" spans="1:20" ht="22.5" customHeight="1">
      <c r="A2" s="5663" t="s">
        <v>195</v>
      </c>
      <c r="B2" s="5663"/>
      <c r="C2" s="5663"/>
      <c r="D2" s="5663"/>
      <c r="E2" s="5663"/>
      <c r="F2" s="5663"/>
      <c r="G2" s="5663"/>
      <c r="H2" s="5663"/>
      <c r="I2" s="5663"/>
      <c r="J2" s="5663"/>
      <c r="K2" s="5663"/>
      <c r="L2" s="5663"/>
      <c r="M2" s="5663"/>
      <c r="N2" s="807"/>
      <c r="O2" s="807"/>
      <c r="P2" s="807"/>
    </row>
    <row r="3" spans="1:20" ht="24.75" customHeight="1">
      <c r="A3" s="5663" t="s">
        <v>386</v>
      </c>
      <c r="B3" s="5663"/>
      <c r="C3" s="5663"/>
      <c r="D3" s="5663"/>
      <c r="E3" s="5663"/>
      <c r="F3" s="5663"/>
      <c r="G3" s="5663"/>
      <c r="H3" s="5663"/>
      <c r="I3" s="5663"/>
      <c r="J3" s="5663"/>
      <c r="K3" s="5663"/>
      <c r="L3" s="5663"/>
      <c r="M3" s="5663"/>
      <c r="N3" s="2713"/>
      <c r="O3" s="2713"/>
    </row>
    <row r="4" spans="1:20" ht="19.5" customHeight="1">
      <c r="A4" s="763"/>
    </row>
    <row r="5" spans="1:20" ht="33" customHeight="1">
      <c r="A5" s="6000" t="s">
        <v>1</v>
      </c>
      <c r="B5" s="6053" t="s">
        <v>36</v>
      </c>
      <c r="C5" s="6054"/>
      <c r="D5" s="6055"/>
      <c r="E5" s="6053" t="s">
        <v>37</v>
      </c>
      <c r="F5" s="6054"/>
      <c r="G5" s="6055"/>
      <c r="H5" s="6053" t="s">
        <v>45</v>
      </c>
      <c r="I5" s="6054"/>
      <c r="J5" s="6055"/>
      <c r="K5" s="6012" t="s">
        <v>38</v>
      </c>
      <c r="L5" s="6013"/>
      <c r="M5" s="6014"/>
      <c r="N5" s="808"/>
      <c r="O5" s="808"/>
    </row>
    <row r="6" spans="1:20" ht="33" customHeight="1">
      <c r="A6" s="6001"/>
      <c r="B6" s="6046" t="s">
        <v>39</v>
      </c>
      <c r="C6" s="6047"/>
      <c r="D6" s="6048"/>
      <c r="E6" s="6046" t="s">
        <v>39</v>
      </c>
      <c r="F6" s="6047"/>
      <c r="G6" s="6048"/>
      <c r="H6" s="6046" t="s">
        <v>39</v>
      </c>
      <c r="I6" s="6047"/>
      <c r="J6" s="6048"/>
      <c r="K6" s="6015"/>
      <c r="L6" s="6016"/>
      <c r="M6" s="6017"/>
      <c r="N6" s="808"/>
      <c r="O6" s="808"/>
    </row>
    <row r="7" spans="1:20" ht="63.75" customHeight="1">
      <c r="A7" s="6002"/>
      <c r="B7" s="3080" t="s">
        <v>7</v>
      </c>
      <c r="C7" s="3081" t="s">
        <v>8</v>
      </c>
      <c r="D7" s="3083" t="s">
        <v>9</v>
      </c>
      <c r="E7" s="3080" t="s">
        <v>7</v>
      </c>
      <c r="F7" s="3081" t="s">
        <v>8</v>
      </c>
      <c r="G7" s="3083" t="s">
        <v>9</v>
      </c>
      <c r="H7" s="3080" t="s">
        <v>7</v>
      </c>
      <c r="I7" s="3081" t="s">
        <v>8</v>
      </c>
      <c r="J7" s="3083" t="s">
        <v>9</v>
      </c>
      <c r="K7" s="3080" t="s">
        <v>7</v>
      </c>
      <c r="L7" s="3081" t="s">
        <v>8</v>
      </c>
      <c r="M7" s="3083" t="s">
        <v>9</v>
      </c>
      <c r="N7" s="808"/>
      <c r="O7" s="808"/>
    </row>
    <row r="8" spans="1:20" ht="36.75" customHeight="1">
      <c r="A8" s="3176" t="s">
        <v>10</v>
      </c>
      <c r="B8" s="3177"/>
      <c r="C8" s="3178"/>
      <c r="D8" s="3179"/>
      <c r="E8" s="3177"/>
      <c r="F8" s="3178"/>
      <c r="G8" s="3180"/>
      <c r="H8" s="3181"/>
      <c r="I8" s="3182"/>
      <c r="J8" s="3183"/>
      <c r="K8" s="3184"/>
      <c r="L8" s="809"/>
      <c r="M8" s="810"/>
      <c r="N8" s="808"/>
      <c r="O8" s="808"/>
    </row>
    <row r="9" spans="1:20" ht="29.25" customHeight="1">
      <c r="A9" s="3091" t="s">
        <v>204</v>
      </c>
      <c r="B9" s="3185">
        <v>0</v>
      </c>
      <c r="C9" s="1245">
        <v>0</v>
      </c>
      <c r="D9" s="1643">
        <f>SUM(B9:C9)</f>
        <v>0</v>
      </c>
      <c r="E9" s="3185">
        <f>E30+E19</f>
        <v>0</v>
      </c>
      <c r="F9" s="1245">
        <v>0</v>
      </c>
      <c r="G9" s="1643">
        <f t="shared" ref="G9:G15" si="0">SUM(E9:F9)</f>
        <v>0</v>
      </c>
      <c r="H9" s="3185">
        <f>H30+H19</f>
        <v>0</v>
      </c>
      <c r="I9" s="1245">
        <v>10</v>
      </c>
      <c r="J9" s="1643">
        <f t="shared" ref="J9:J15" si="1">SUM(H9:I9)</f>
        <v>10</v>
      </c>
      <c r="K9" s="3186">
        <f t="shared" ref="K9:M15" si="2">B9+E9+H9</f>
        <v>0</v>
      </c>
      <c r="L9" s="1644">
        <f t="shared" si="2"/>
        <v>10</v>
      </c>
      <c r="M9" s="3187">
        <f t="shared" si="2"/>
        <v>10</v>
      </c>
      <c r="N9" s="808"/>
      <c r="O9" s="808"/>
    </row>
    <row r="10" spans="1:20" ht="29.25" customHeight="1">
      <c r="A10" s="3065" t="s">
        <v>102</v>
      </c>
      <c r="B10" s="3185">
        <v>0</v>
      </c>
      <c r="C10" s="1245">
        <v>9</v>
      </c>
      <c r="D10" s="1643">
        <v>9</v>
      </c>
      <c r="E10" s="3185">
        <f>E31+E21</f>
        <v>0</v>
      </c>
      <c r="F10" s="1245">
        <v>17</v>
      </c>
      <c r="G10" s="1643">
        <f t="shared" si="0"/>
        <v>17</v>
      </c>
      <c r="H10" s="3185">
        <f>H31+H21</f>
        <v>0</v>
      </c>
      <c r="I10" s="1245">
        <v>9</v>
      </c>
      <c r="J10" s="1643">
        <f t="shared" si="1"/>
        <v>9</v>
      </c>
      <c r="K10" s="3186">
        <f t="shared" si="2"/>
        <v>0</v>
      </c>
      <c r="L10" s="1644">
        <f t="shared" si="2"/>
        <v>35</v>
      </c>
      <c r="M10" s="3187">
        <f t="shared" si="2"/>
        <v>35</v>
      </c>
      <c r="N10" s="808"/>
      <c r="O10" s="808"/>
    </row>
    <row r="11" spans="1:20" ht="27.75" customHeight="1">
      <c r="A11" s="3065" t="s">
        <v>104</v>
      </c>
      <c r="B11" s="3185">
        <v>0</v>
      </c>
      <c r="C11" s="1245">
        <v>25</v>
      </c>
      <c r="D11" s="2166">
        <f>B11+C11</f>
        <v>25</v>
      </c>
      <c r="E11" s="2165">
        <f>E31+E21</f>
        <v>0</v>
      </c>
      <c r="F11" s="2167">
        <v>32</v>
      </c>
      <c r="G11" s="1643">
        <f t="shared" si="0"/>
        <v>32</v>
      </c>
      <c r="H11" s="2165">
        <f>H31+H21</f>
        <v>0</v>
      </c>
      <c r="I11" s="2167">
        <v>21</v>
      </c>
      <c r="J11" s="1643">
        <f t="shared" si="1"/>
        <v>21</v>
      </c>
      <c r="K11" s="3188">
        <f t="shared" si="2"/>
        <v>0</v>
      </c>
      <c r="L11" s="3189">
        <f t="shared" si="2"/>
        <v>78</v>
      </c>
      <c r="M11" s="3187">
        <f t="shared" si="2"/>
        <v>78</v>
      </c>
      <c r="N11" s="808"/>
      <c r="O11" s="808"/>
    </row>
    <row r="12" spans="1:20" ht="27.75" customHeight="1">
      <c r="A12" s="3065" t="s">
        <v>205</v>
      </c>
      <c r="B12" s="3185">
        <v>0</v>
      </c>
      <c r="C12" s="1245">
        <v>54</v>
      </c>
      <c r="D12" s="2166">
        <f>B12+C12</f>
        <v>54</v>
      </c>
      <c r="E12" s="3185">
        <v>0</v>
      </c>
      <c r="F12" s="1245">
        <v>60</v>
      </c>
      <c r="G12" s="1643">
        <f>SUM(E12:F12)</f>
        <v>60</v>
      </c>
      <c r="H12" s="2165">
        <f>H33+H22</f>
        <v>0</v>
      </c>
      <c r="I12" s="2167">
        <v>80</v>
      </c>
      <c r="J12" s="1643">
        <f t="shared" si="1"/>
        <v>80</v>
      </c>
      <c r="K12" s="3186">
        <f t="shared" si="2"/>
        <v>0</v>
      </c>
      <c r="L12" s="1644">
        <f t="shared" si="2"/>
        <v>194</v>
      </c>
      <c r="M12" s="3187">
        <f t="shared" si="2"/>
        <v>194</v>
      </c>
      <c r="N12" s="808"/>
      <c r="O12" s="808"/>
    </row>
    <row r="13" spans="1:20" ht="25.5" customHeight="1">
      <c r="A13" s="3065" t="s">
        <v>206</v>
      </c>
      <c r="B13" s="3185">
        <v>0</v>
      </c>
      <c r="C13" s="1245">
        <v>11</v>
      </c>
      <c r="D13" s="2166">
        <f>SUM(B13:C13)</f>
        <v>11</v>
      </c>
      <c r="E13" s="3185">
        <v>0</v>
      </c>
      <c r="F13" s="1245">
        <v>15</v>
      </c>
      <c r="G13" s="1643">
        <f>SUM(E13:F13)</f>
        <v>15</v>
      </c>
      <c r="H13" s="2165">
        <v>0</v>
      </c>
      <c r="I13" s="2167">
        <v>7</v>
      </c>
      <c r="J13" s="1643">
        <f t="shared" si="1"/>
        <v>7</v>
      </c>
      <c r="K13" s="3186">
        <f>B13+E13+H13</f>
        <v>0</v>
      </c>
      <c r="L13" s="1644">
        <f t="shared" si="2"/>
        <v>33</v>
      </c>
      <c r="M13" s="3187">
        <f t="shared" si="2"/>
        <v>33</v>
      </c>
      <c r="N13" s="808"/>
      <c r="O13" s="808"/>
    </row>
    <row r="14" spans="1:20" ht="25.5" customHeight="1">
      <c r="A14" s="3091" t="s">
        <v>207</v>
      </c>
      <c r="B14" s="3185">
        <v>0</v>
      </c>
      <c r="C14" s="1245">
        <v>10</v>
      </c>
      <c r="D14" s="2166">
        <v>10</v>
      </c>
      <c r="E14" s="3185">
        <v>0</v>
      </c>
      <c r="F14" s="1245">
        <v>12</v>
      </c>
      <c r="G14" s="1643">
        <f>SUM(E14:F14)</f>
        <v>12</v>
      </c>
      <c r="H14" s="2165">
        <v>0</v>
      </c>
      <c r="I14" s="2167">
        <v>12</v>
      </c>
      <c r="J14" s="1643">
        <v>12</v>
      </c>
      <c r="K14" s="3186">
        <f t="shared" si="2"/>
        <v>0</v>
      </c>
      <c r="L14" s="1644">
        <f>C14+F14+I14</f>
        <v>34</v>
      </c>
      <c r="M14" s="3187">
        <f>D14+G14+J14</f>
        <v>34</v>
      </c>
      <c r="N14" s="808"/>
      <c r="O14" s="808"/>
    </row>
    <row r="15" spans="1:20" ht="54.75" customHeight="1">
      <c r="A15" s="3091" t="s">
        <v>208</v>
      </c>
      <c r="B15" s="3185">
        <v>0</v>
      </c>
      <c r="C15" s="1245">
        <v>9</v>
      </c>
      <c r="D15" s="2166">
        <f>SUM(B15:C15)</f>
        <v>9</v>
      </c>
      <c r="E15" s="3185">
        <v>0</v>
      </c>
      <c r="F15" s="1245">
        <v>12</v>
      </c>
      <c r="G15" s="1643">
        <f t="shared" si="0"/>
        <v>12</v>
      </c>
      <c r="H15" s="2165">
        <v>0</v>
      </c>
      <c r="I15" s="2167">
        <v>11</v>
      </c>
      <c r="J15" s="1643">
        <f t="shared" si="1"/>
        <v>11</v>
      </c>
      <c r="K15" s="3186">
        <f t="shared" si="2"/>
        <v>0</v>
      </c>
      <c r="L15" s="1644">
        <f t="shared" si="2"/>
        <v>32</v>
      </c>
      <c r="M15" s="3187">
        <f t="shared" si="2"/>
        <v>32</v>
      </c>
      <c r="N15" s="808"/>
      <c r="O15" s="808"/>
    </row>
    <row r="16" spans="1:20" ht="26.25" customHeight="1">
      <c r="A16" s="3103" t="s">
        <v>27</v>
      </c>
      <c r="B16" s="3098">
        <f>SUM(B8:B15)</f>
        <v>0</v>
      </c>
      <c r="C16" s="3098">
        <f>SUM(C8:C15)</f>
        <v>118</v>
      </c>
      <c r="D16" s="3098">
        <f t="shared" ref="D16:M16" si="3">SUM(D8:D15)</f>
        <v>118</v>
      </c>
      <c r="E16" s="3098">
        <f t="shared" si="3"/>
        <v>0</v>
      </c>
      <c r="F16" s="3098">
        <f t="shared" si="3"/>
        <v>148</v>
      </c>
      <c r="G16" s="3098">
        <f t="shared" si="3"/>
        <v>148</v>
      </c>
      <c r="H16" s="3098">
        <f t="shared" si="3"/>
        <v>0</v>
      </c>
      <c r="I16" s="3098">
        <f t="shared" si="3"/>
        <v>150</v>
      </c>
      <c r="J16" s="3098">
        <f t="shared" si="3"/>
        <v>150</v>
      </c>
      <c r="K16" s="3098">
        <f t="shared" si="3"/>
        <v>0</v>
      </c>
      <c r="L16" s="3098">
        <f t="shared" si="3"/>
        <v>416</v>
      </c>
      <c r="M16" s="3098">
        <f t="shared" si="3"/>
        <v>416</v>
      </c>
      <c r="N16" s="808"/>
      <c r="O16" s="808"/>
    </row>
    <row r="17" spans="1:20" ht="27" customHeight="1">
      <c r="A17" s="3103" t="s">
        <v>15</v>
      </c>
      <c r="B17" s="3104"/>
      <c r="C17" s="3107"/>
      <c r="D17" s="3190"/>
      <c r="E17" s="3104"/>
      <c r="F17" s="3107"/>
      <c r="G17" s="3190"/>
      <c r="H17" s="3104"/>
      <c r="I17" s="3107"/>
      <c r="J17" s="3190"/>
      <c r="K17" s="3191"/>
      <c r="L17" s="3107"/>
      <c r="M17" s="3108"/>
      <c r="N17" s="808"/>
      <c r="O17" s="808"/>
    </row>
    <row r="18" spans="1:20" ht="31.5" customHeight="1">
      <c r="A18" s="3192" t="s">
        <v>16</v>
      </c>
      <c r="B18" s="3193"/>
      <c r="C18" s="3194"/>
      <c r="D18" s="3195"/>
      <c r="E18" s="3193"/>
      <c r="F18" s="3194"/>
      <c r="G18" s="3195"/>
      <c r="H18" s="3193"/>
      <c r="I18" s="3194"/>
      <c r="J18" s="3195"/>
      <c r="K18" s="3196"/>
      <c r="L18" s="3197"/>
      <c r="M18" s="3198"/>
      <c r="N18" s="811"/>
      <c r="O18" s="811"/>
    </row>
    <row r="19" spans="1:20" ht="24.75" customHeight="1">
      <c r="A19" s="3091" t="s">
        <v>204</v>
      </c>
      <c r="B19" s="3185">
        <v>0</v>
      </c>
      <c r="C19" s="1245">
        <v>0</v>
      </c>
      <c r="D19" s="1643">
        <f>SUM(B19:C19)</f>
        <v>0</v>
      </c>
      <c r="E19" s="3185">
        <f>E40+E29</f>
        <v>0</v>
      </c>
      <c r="F19" s="1245">
        <v>0</v>
      </c>
      <c r="G19" s="1643">
        <f t="shared" ref="G19:G25" si="4">SUM(E19:F19)</f>
        <v>0</v>
      </c>
      <c r="H19" s="3185">
        <f>H40+H29</f>
        <v>0</v>
      </c>
      <c r="I19" s="1245">
        <v>10</v>
      </c>
      <c r="J19" s="1643">
        <f t="shared" ref="J19:J25" si="5">SUM(H19:I19)</f>
        <v>10</v>
      </c>
      <c r="K19" s="3188">
        <f t="shared" ref="K19:M25" si="6">B19+E19+H19</f>
        <v>0</v>
      </c>
      <c r="L19" s="3189">
        <f t="shared" si="6"/>
        <v>10</v>
      </c>
      <c r="M19" s="3199">
        <f t="shared" si="6"/>
        <v>10</v>
      </c>
      <c r="N19" s="2714"/>
      <c r="O19" s="2714"/>
    </row>
    <row r="20" spans="1:20" ht="24.75" customHeight="1">
      <c r="A20" s="3065" t="s">
        <v>102</v>
      </c>
      <c r="B20" s="3185">
        <v>0</v>
      </c>
      <c r="C20" s="1245">
        <v>9</v>
      </c>
      <c r="D20" s="1643">
        <v>9</v>
      </c>
      <c r="E20" s="3185">
        <f>E41+E31</f>
        <v>0</v>
      </c>
      <c r="F20" s="1245">
        <v>17</v>
      </c>
      <c r="G20" s="1643">
        <f t="shared" si="4"/>
        <v>17</v>
      </c>
      <c r="H20" s="3185">
        <f>H41+H31</f>
        <v>0</v>
      </c>
      <c r="I20" s="1245">
        <v>9</v>
      </c>
      <c r="J20" s="1643">
        <f t="shared" si="5"/>
        <v>9</v>
      </c>
      <c r="K20" s="3188">
        <f>B20+E20+H20</f>
        <v>0</v>
      </c>
      <c r="L20" s="3189">
        <f>C20+F20+I20</f>
        <v>35</v>
      </c>
      <c r="M20" s="3199">
        <f>D20+G20+J20</f>
        <v>35</v>
      </c>
      <c r="N20" s="2714"/>
      <c r="O20" s="2714"/>
    </row>
    <row r="21" spans="1:20" ht="24.95" customHeight="1">
      <c r="A21" s="3065" t="s">
        <v>104</v>
      </c>
      <c r="B21" s="3185">
        <v>0</v>
      </c>
      <c r="C21" s="1245">
        <v>24</v>
      </c>
      <c r="D21" s="2166">
        <f>B21+C21</f>
        <v>24</v>
      </c>
      <c r="E21" s="2165">
        <f>E41+E31</f>
        <v>0</v>
      </c>
      <c r="F21" s="2167">
        <v>32</v>
      </c>
      <c r="G21" s="1643">
        <f t="shared" si="4"/>
        <v>32</v>
      </c>
      <c r="H21" s="2165">
        <f>H41+H31</f>
        <v>0</v>
      </c>
      <c r="I21" s="2167">
        <v>21</v>
      </c>
      <c r="J21" s="1643">
        <f t="shared" si="5"/>
        <v>21</v>
      </c>
      <c r="K21" s="3186">
        <f t="shared" si="6"/>
        <v>0</v>
      </c>
      <c r="L21" s="1644">
        <f t="shared" si="6"/>
        <v>77</v>
      </c>
      <c r="M21" s="3187">
        <f t="shared" si="6"/>
        <v>77</v>
      </c>
      <c r="N21" s="2714"/>
      <c r="O21" s="2714"/>
    </row>
    <row r="22" spans="1:20" ht="24.95" customHeight="1">
      <c r="A22" s="3065" t="s">
        <v>205</v>
      </c>
      <c r="B22" s="3185">
        <v>0</v>
      </c>
      <c r="C22" s="1245">
        <v>54</v>
      </c>
      <c r="D22" s="2166">
        <f>B22+C22</f>
        <v>54</v>
      </c>
      <c r="E22" s="3185">
        <v>0</v>
      </c>
      <c r="F22" s="1245">
        <v>60</v>
      </c>
      <c r="G22" s="1643">
        <f t="shared" si="4"/>
        <v>60</v>
      </c>
      <c r="H22" s="2165">
        <f>H43+H32</f>
        <v>0</v>
      </c>
      <c r="I22" s="2167">
        <v>80</v>
      </c>
      <c r="J22" s="1643">
        <f t="shared" si="5"/>
        <v>80</v>
      </c>
      <c r="K22" s="3186">
        <f t="shared" si="6"/>
        <v>0</v>
      </c>
      <c r="L22" s="1644">
        <f t="shared" si="6"/>
        <v>194</v>
      </c>
      <c r="M22" s="3187">
        <f t="shared" si="6"/>
        <v>194</v>
      </c>
      <c r="N22" s="2714"/>
      <c r="O22" s="2714"/>
    </row>
    <row r="23" spans="1:20" ht="24.95" customHeight="1">
      <c r="A23" s="3065" t="s">
        <v>206</v>
      </c>
      <c r="B23" s="3185">
        <v>0</v>
      </c>
      <c r="C23" s="1245">
        <v>11</v>
      </c>
      <c r="D23" s="2166">
        <v>11</v>
      </c>
      <c r="E23" s="3185">
        <v>0</v>
      </c>
      <c r="F23" s="1245">
        <v>14</v>
      </c>
      <c r="G23" s="1643">
        <f t="shared" si="4"/>
        <v>14</v>
      </c>
      <c r="H23" s="2165">
        <v>0</v>
      </c>
      <c r="I23" s="2167">
        <v>7</v>
      </c>
      <c r="J23" s="1643">
        <f t="shared" si="5"/>
        <v>7</v>
      </c>
      <c r="K23" s="3186">
        <f t="shared" si="6"/>
        <v>0</v>
      </c>
      <c r="L23" s="1644">
        <f t="shared" si="6"/>
        <v>32</v>
      </c>
      <c r="M23" s="3187">
        <f t="shared" si="6"/>
        <v>32</v>
      </c>
      <c r="N23" s="2714"/>
      <c r="O23" s="2714"/>
    </row>
    <row r="24" spans="1:20" ht="24.75" customHeight="1">
      <c r="A24" s="3091" t="s">
        <v>207</v>
      </c>
      <c r="B24" s="3185">
        <v>0</v>
      </c>
      <c r="C24" s="1245">
        <v>9</v>
      </c>
      <c r="D24" s="2166">
        <v>9</v>
      </c>
      <c r="E24" s="3185">
        <v>0</v>
      </c>
      <c r="F24" s="1245">
        <v>12</v>
      </c>
      <c r="G24" s="1643">
        <f t="shared" si="4"/>
        <v>12</v>
      </c>
      <c r="H24" s="2165">
        <v>0</v>
      </c>
      <c r="I24" s="2167">
        <v>12</v>
      </c>
      <c r="J24" s="1643">
        <f t="shared" si="5"/>
        <v>12</v>
      </c>
      <c r="K24" s="3186">
        <f t="shared" si="6"/>
        <v>0</v>
      </c>
      <c r="L24" s="1644">
        <f>C24+F24+I24</f>
        <v>33</v>
      </c>
      <c r="M24" s="3187">
        <f>D24+G24+J24</f>
        <v>33</v>
      </c>
      <c r="N24" s="2714"/>
      <c r="O24" s="2714"/>
    </row>
    <row r="25" spans="1:20" ht="54" customHeight="1">
      <c r="A25" s="3091" t="s">
        <v>208</v>
      </c>
      <c r="B25" s="3185">
        <v>0</v>
      </c>
      <c r="C25" s="1245">
        <v>9</v>
      </c>
      <c r="D25" s="2166">
        <v>9</v>
      </c>
      <c r="E25" s="3185">
        <v>0</v>
      </c>
      <c r="F25" s="1245">
        <v>12</v>
      </c>
      <c r="G25" s="1643">
        <f t="shared" si="4"/>
        <v>12</v>
      </c>
      <c r="H25" s="2165">
        <v>0</v>
      </c>
      <c r="I25" s="2167">
        <v>11</v>
      </c>
      <c r="J25" s="1643">
        <f t="shared" si="5"/>
        <v>11</v>
      </c>
      <c r="K25" s="3186">
        <f t="shared" si="6"/>
        <v>0</v>
      </c>
      <c r="L25" s="1644">
        <f t="shared" si="6"/>
        <v>32</v>
      </c>
      <c r="M25" s="3187">
        <f t="shared" si="6"/>
        <v>32</v>
      </c>
      <c r="N25" s="2714"/>
      <c r="O25" s="2714"/>
    </row>
    <row r="26" spans="1:20" ht="24.95" customHeight="1">
      <c r="A26" s="3139" t="s">
        <v>17</v>
      </c>
      <c r="B26" s="3098">
        <f>SUM(B18:B25)</f>
        <v>0</v>
      </c>
      <c r="C26" s="3098">
        <f>SUM(C18:C25)</f>
        <v>116</v>
      </c>
      <c r="D26" s="3098">
        <f>SUM(D18:D25)</f>
        <v>116</v>
      </c>
      <c r="E26" s="3098">
        <f t="shared" ref="E26:J26" si="7">SUM(E18:E25)</f>
        <v>0</v>
      </c>
      <c r="F26" s="3098">
        <f t="shared" si="7"/>
        <v>147</v>
      </c>
      <c r="G26" s="3098">
        <f t="shared" si="7"/>
        <v>147</v>
      </c>
      <c r="H26" s="3098">
        <f t="shared" si="7"/>
        <v>0</v>
      </c>
      <c r="I26" s="3098">
        <f t="shared" si="7"/>
        <v>150</v>
      </c>
      <c r="J26" s="3098">
        <f t="shared" si="7"/>
        <v>150</v>
      </c>
      <c r="K26" s="3200">
        <f>SUM(K19:K25)</f>
        <v>0</v>
      </c>
      <c r="L26" s="3200">
        <f>SUM(L19:L25)</f>
        <v>413</v>
      </c>
      <c r="M26" s="3201">
        <f>SUM(M19:M25)</f>
        <v>413</v>
      </c>
      <c r="N26" s="812"/>
      <c r="O26" s="812"/>
    </row>
    <row r="27" spans="1:20" ht="24.95" customHeight="1">
      <c r="A27" s="3118" t="s">
        <v>18</v>
      </c>
      <c r="B27" s="3202"/>
      <c r="C27" s="1645"/>
      <c r="D27" s="813"/>
      <c r="E27" s="3202"/>
      <c r="F27" s="1645"/>
      <c r="G27" s="813"/>
      <c r="H27" s="3203"/>
      <c r="I27" s="3204"/>
      <c r="J27" s="3205"/>
      <c r="K27" s="3206"/>
      <c r="L27" s="3207"/>
      <c r="M27" s="3208"/>
      <c r="N27" s="2714"/>
      <c r="O27" s="2714"/>
    </row>
    <row r="28" spans="1:20" ht="24.95" customHeight="1">
      <c r="A28" s="3091" t="s">
        <v>204</v>
      </c>
      <c r="B28" s="2165">
        <v>0</v>
      </c>
      <c r="C28" s="2167">
        <v>0</v>
      </c>
      <c r="D28" s="2166">
        <f t="shared" ref="D28:D34" si="8">SUM(B28:C28)</f>
        <v>0</v>
      </c>
      <c r="E28" s="2165">
        <v>0</v>
      </c>
      <c r="F28" s="2167">
        <v>0</v>
      </c>
      <c r="G28" s="2166">
        <f t="shared" ref="G28:G34" si="9">SUM(E28:F28)</f>
        <v>0</v>
      </c>
      <c r="H28" s="3066">
        <v>0</v>
      </c>
      <c r="I28" s="3067">
        <v>0</v>
      </c>
      <c r="J28" s="2166">
        <f t="shared" ref="J28:J34" si="10">SUM(H28:I28)</f>
        <v>0</v>
      </c>
      <c r="K28" s="3186">
        <f t="shared" ref="K28:M34" si="11">B28+E28+H28</f>
        <v>0</v>
      </c>
      <c r="L28" s="1644">
        <f t="shared" si="11"/>
        <v>0</v>
      </c>
      <c r="M28" s="3187">
        <f t="shared" si="11"/>
        <v>0</v>
      </c>
      <c r="N28" s="6049"/>
      <c r="O28" s="6050"/>
      <c r="P28" s="6050"/>
      <c r="Q28" s="6050"/>
      <c r="R28" s="6050"/>
    </row>
    <row r="29" spans="1:20" ht="24.95" customHeight="1">
      <c r="A29" s="3065" t="s">
        <v>102</v>
      </c>
      <c r="B29" s="2165">
        <v>0</v>
      </c>
      <c r="C29" s="2167">
        <v>0</v>
      </c>
      <c r="D29" s="2166">
        <v>0</v>
      </c>
      <c r="E29" s="2165">
        <v>0</v>
      </c>
      <c r="F29" s="2167">
        <v>0</v>
      </c>
      <c r="G29" s="2166">
        <f t="shared" si="9"/>
        <v>0</v>
      </c>
      <c r="H29" s="3066">
        <v>0</v>
      </c>
      <c r="I29" s="3067">
        <v>0</v>
      </c>
      <c r="J29" s="2166">
        <f t="shared" si="10"/>
        <v>0</v>
      </c>
      <c r="K29" s="3186">
        <f t="shared" si="11"/>
        <v>0</v>
      </c>
      <c r="L29" s="1644">
        <f t="shared" si="11"/>
        <v>0</v>
      </c>
      <c r="M29" s="3187">
        <f t="shared" si="11"/>
        <v>0</v>
      </c>
      <c r="N29" s="6049"/>
      <c r="O29" s="6050"/>
      <c r="P29" s="6050"/>
      <c r="Q29" s="6050"/>
      <c r="R29" s="6050"/>
      <c r="S29" s="6050"/>
      <c r="T29" s="6050"/>
    </row>
    <row r="30" spans="1:20" ht="26.25" customHeight="1">
      <c r="A30" s="3065" t="s">
        <v>104</v>
      </c>
      <c r="B30" s="2165">
        <v>0</v>
      </c>
      <c r="C30" s="2167">
        <v>1</v>
      </c>
      <c r="D30" s="2166">
        <f t="shared" si="8"/>
        <v>1</v>
      </c>
      <c r="E30" s="2165">
        <v>0</v>
      </c>
      <c r="F30" s="2167">
        <v>0</v>
      </c>
      <c r="G30" s="2166">
        <f t="shared" si="9"/>
        <v>0</v>
      </c>
      <c r="H30" s="3066">
        <v>0</v>
      </c>
      <c r="I30" s="3067">
        <v>0</v>
      </c>
      <c r="J30" s="2166">
        <f t="shared" si="10"/>
        <v>0</v>
      </c>
      <c r="K30" s="3186">
        <f t="shared" si="11"/>
        <v>0</v>
      </c>
      <c r="L30" s="1644">
        <f>C30+F30+I30</f>
        <v>1</v>
      </c>
      <c r="M30" s="3187">
        <f>D30+G30+J30</f>
        <v>1</v>
      </c>
      <c r="N30" s="6042"/>
      <c r="O30" s="6043"/>
      <c r="P30" s="6043"/>
      <c r="Q30" s="6043"/>
    </row>
    <row r="31" spans="1:20" ht="24.95" customHeight="1">
      <c r="A31" s="3065" t="s">
        <v>205</v>
      </c>
      <c r="B31" s="2165">
        <v>0</v>
      </c>
      <c r="C31" s="2167">
        <v>0</v>
      </c>
      <c r="D31" s="2166">
        <v>0</v>
      </c>
      <c r="E31" s="2165">
        <v>0</v>
      </c>
      <c r="F31" s="2167">
        <v>0</v>
      </c>
      <c r="G31" s="2166">
        <f t="shared" si="9"/>
        <v>0</v>
      </c>
      <c r="H31" s="3066">
        <v>0</v>
      </c>
      <c r="I31" s="3067">
        <v>0</v>
      </c>
      <c r="J31" s="2166">
        <f t="shared" si="10"/>
        <v>0</v>
      </c>
      <c r="K31" s="3186">
        <f t="shared" si="11"/>
        <v>0</v>
      </c>
      <c r="L31" s="1644">
        <f t="shared" si="11"/>
        <v>0</v>
      </c>
      <c r="M31" s="3187">
        <f t="shared" si="11"/>
        <v>0</v>
      </c>
      <c r="N31" s="812"/>
      <c r="O31" s="812"/>
    </row>
    <row r="32" spans="1:20" ht="28.5" customHeight="1">
      <c r="A32" s="3065" t="s">
        <v>206</v>
      </c>
      <c r="B32" s="2165">
        <v>0</v>
      </c>
      <c r="C32" s="2167">
        <v>0</v>
      </c>
      <c r="D32" s="2166">
        <f t="shared" si="8"/>
        <v>0</v>
      </c>
      <c r="E32" s="2165">
        <v>0</v>
      </c>
      <c r="F32" s="2167">
        <v>1</v>
      </c>
      <c r="G32" s="2166">
        <f t="shared" si="9"/>
        <v>1</v>
      </c>
      <c r="H32" s="3066">
        <v>0</v>
      </c>
      <c r="I32" s="3067">
        <v>0</v>
      </c>
      <c r="J32" s="2166">
        <f>SUM(H32:I32)</f>
        <v>0</v>
      </c>
      <c r="K32" s="3186">
        <f t="shared" si="11"/>
        <v>0</v>
      </c>
      <c r="L32" s="1644">
        <f t="shared" si="11"/>
        <v>1</v>
      </c>
      <c r="M32" s="3187">
        <f t="shared" si="11"/>
        <v>1</v>
      </c>
      <c r="N32" s="6044"/>
      <c r="O32" s="6045"/>
      <c r="P32" s="6045"/>
      <c r="Q32" s="6045"/>
      <c r="R32" s="6045"/>
      <c r="S32" s="6045"/>
    </row>
    <row r="33" spans="1:21" ht="32.25" customHeight="1">
      <c r="A33" s="3091" t="s">
        <v>207</v>
      </c>
      <c r="B33" s="2165">
        <v>0</v>
      </c>
      <c r="C33" s="2167">
        <v>1</v>
      </c>
      <c r="D33" s="2166">
        <f>SUM(B33:C33)</f>
        <v>1</v>
      </c>
      <c r="E33" s="2165">
        <v>0</v>
      </c>
      <c r="F33" s="2167">
        <v>0</v>
      </c>
      <c r="G33" s="2166">
        <f t="shared" si="9"/>
        <v>0</v>
      </c>
      <c r="H33" s="3066">
        <v>0</v>
      </c>
      <c r="I33" s="3067">
        <v>0</v>
      </c>
      <c r="J33" s="2166">
        <f t="shared" si="10"/>
        <v>0</v>
      </c>
      <c r="K33" s="3186">
        <f t="shared" si="11"/>
        <v>0</v>
      </c>
      <c r="L33" s="1644">
        <f t="shared" si="11"/>
        <v>1</v>
      </c>
      <c r="M33" s="3187">
        <f t="shared" si="11"/>
        <v>1</v>
      </c>
      <c r="N33" s="6051"/>
      <c r="O33" s="6052"/>
      <c r="P33" s="6052"/>
      <c r="Q33" s="6052"/>
      <c r="R33" s="6052"/>
    </row>
    <row r="34" spans="1:21" ht="63" customHeight="1">
      <c r="A34" s="3091" t="s">
        <v>208</v>
      </c>
      <c r="B34" s="2165">
        <v>0</v>
      </c>
      <c r="C34" s="2167">
        <v>0</v>
      </c>
      <c r="D34" s="2166">
        <f t="shared" si="8"/>
        <v>0</v>
      </c>
      <c r="E34" s="2165">
        <v>0</v>
      </c>
      <c r="F34" s="2167">
        <v>0</v>
      </c>
      <c r="G34" s="2166">
        <f t="shared" si="9"/>
        <v>0</v>
      </c>
      <c r="H34" s="3066">
        <v>0</v>
      </c>
      <c r="I34" s="3067">
        <v>0</v>
      </c>
      <c r="J34" s="2166">
        <f t="shared" si="10"/>
        <v>0</v>
      </c>
      <c r="K34" s="3186">
        <f t="shared" si="11"/>
        <v>0</v>
      </c>
      <c r="L34" s="1644">
        <f t="shared" si="11"/>
        <v>0</v>
      </c>
      <c r="M34" s="3187">
        <f t="shared" si="11"/>
        <v>0</v>
      </c>
      <c r="N34" s="6045"/>
      <c r="O34" s="6045"/>
      <c r="P34" s="6045"/>
      <c r="Q34" s="6045"/>
      <c r="R34" s="6045"/>
      <c r="S34" s="6045"/>
      <c r="T34" s="6045"/>
      <c r="U34" s="6045"/>
    </row>
    <row r="35" spans="1:21" ht="27.75" customHeight="1">
      <c r="A35" s="3139" t="s">
        <v>19</v>
      </c>
      <c r="B35" s="3209">
        <f>SUM(B28:B34)</f>
        <v>0</v>
      </c>
      <c r="C35" s="3209">
        <f t="shared" ref="C35:M35" si="12">SUM(C28:C34)</f>
        <v>2</v>
      </c>
      <c r="D35" s="3209">
        <f t="shared" si="12"/>
        <v>2</v>
      </c>
      <c r="E35" s="3209">
        <f t="shared" si="12"/>
        <v>0</v>
      </c>
      <c r="F35" s="3209">
        <f t="shared" si="12"/>
        <v>1</v>
      </c>
      <c r="G35" s="3209">
        <f t="shared" si="12"/>
        <v>1</v>
      </c>
      <c r="H35" s="3209">
        <f t="shared" si="12"/>
        <v>0</v>
      </c>
      <c r="I35" s="3209">
        <f t="shared" si="12"/>
        <v>0</v>
      </c>
      <c r="J35" s="3209">
        <f t="shared" si="12"/>
        <v>0</v>
      </c>
      <c r="K35" s="3209">
        <f t="shared" si="12"/>
        <v>0</v>
      </c>
      <c r="L35" s="3209">
        <f t="shared" si="12"/>
        <v>3</v>
      </c>
      <c r="M35" s="3201">
        <f t="shared" si="12"/>
        <v>3</v>
      </c>
      <c r="N35" s="2714"/>
      <c r="O35" s="2714"/>
    </row>
    <row r="36" spans="1:21" ht="30" customHeight="1">
      <c r="A36" s="3143" t="s">
        <v>29</v>
      </c>
      <c r="B36" s="3098">
        <f>B26</f>
        <v>0</v>
      </c>
      <c r="C36" s="3098">
        <f>C26</f>
        <v>116</v>
      </c>
      <c r="D36" s="3098">
        <f>D26</f>
        <v>116</v>
      </c>
      <c r="E36" s="3098">
        <f>E26</f>
        <v>0</v>
      </c>
      <c r="F36" s="3098">
        <f t="shared" ref="F36:K36" si="13">F26</f>
        <v>147</v>
      </c>
      <c r="G36" s="3140">
        <f t="shared" si="13"/>
        <v>147</v>
      </c>
      <c r="H36" s="3140">
        <f t="shared" si="13"/>
        <v>0</v>
      </c>
      <c r="I36" s="3140">
        <f t="shared" si="13"/>
        <v>150</v>
      </c>
      <c r="J36" s="3140">
        <f t="shared" si="13"/>
        <v>150</v>
      </c>
      <c r="K36" s="3140">
        <f t="shared" si="13"/>
        <v>0</v>
      </c>
      <c r="L36" s="3140">
        <f>L26</f>
        <v>413</v>
      </c>
      <c r="M36" s="3141">
        <f>M26</f>
        <v>413</v>
      </c>
      <c r="N36" s="814"/>
      <c r="O36" s="814"/>
    </row>
    <row r="37" spans="1:21">
      <c r="A37" s="3143" t="s">
        <v>30</v>
      </c>
      <c r="B37" s="3098">
        <f t="shared" ref="B37:K37" si="14">B35</f>
        <v>0</v>
      </c>
      <c r="C37" s="3098">
        <f>C35</f>
        <v>2</v>
      </c>
      <c r="D37" s="3098">
        <f>D35</f>
        <v>2</v>
      </c>
      <c r="E37" s="3098">
        <f t="shared" si="14"/>
        <v>0</v>
      </c>
      <c r="F37" s="3098">
        <f t="shared" si="14"/>
        <v>1</v>
      </c>
      <c r="G37" s="3140">
        <f t="shared" si="14"/>
        <v>1</v>
      </c>
      <c r="H37" s="3140">
        <f t="shared" si="14"/>
        <v>0</v>
      </c>
      <c r="I37" s="3140">
        <f>I35</f>
        <v>0</v>
      </c>
      <c r="J37" s="3140">
        <f>J35</f>
        <v>0</v>
      </c>
      <c r="K37" s="3140">
        <f t="shared" si="14"/>
        <v>0</v>
      </c>
      <c r="L37" s="3140">
        <f>L35</f>
        <v>3</v>
      </c>
      <c r="M37" s="3141">
        <f>M35</f>
        <v>3</v>
      </c>
      <c r="N37" s="300"/>
      <c r="O37" s="300"/>
    </row>
    <row r="38" spans="1:21" ht="36.75" customHeight="1">
      <c r="A38" s="3144" t="s">
        <v>31</v>
      </c>
      <c r="B38" s="3210">
        <f>SUM(B36:B37)</f>
        <v>0</v>
      </c>
      <c r="C38" s="3210">
        <f>SUM(C36:C37)</f>
        <v>118</v>
      </c>
      <c r="D38" s="3210">
        <f>SUM(D36:D37)</f>
        <v>118</v>
      </c>
      <c r="E38" s="3210">
        <f>SUM(E36:E37)</f>
        <v>0</v>
      </c>
      <c r="F38" s="3210">
        <f t="shared" ref="F38:K38" si="15">SUM(F36:F37)</f>
        <v>148</v>
      </c>
      <c r="G38" s="3211">
        <f t="shared" si="15"/>
        <v>148</v>
      </c>
      <c r="H38" s="3211">
        <f t="shared" si="15"/>
        <v>0</v>
      </c>
      <c r="I38" s="3211">
        <f t="shared" si="15"/>
        <v>150</v>
      </c>
      <c r="J38" s="3211">
        <f t="shared" si="15"/>
        <v>150</v>
      </c>
      <c r="K38" s="3211">
        <f t="shared" si="15"/>
        <v>0</v>
      </c>
      <c r="L38" s="3211">
        <f>SUM(L36:L37)</f>
        <v>416</v>
      </c>
      <c r="M38" s="3212">
        <f>SUM(M36:M37)</f>
        <v>416</v>
      </c>
      <c r="N38" s="300"/>
      <c r="O38" s="300"/>
    </row>
    <row r="39" spans="1:21" ht="12" customHeight="1">
      <c r="A39" s="2714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</row>
    <row r="40" spans="1:21" ht="25.5" hidden="1" customHeight="1">
      <c r="A40" s="2714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1"/>
    </row>
    <row r="41" spans="1:21" ht="37.5" customHeight="1">
      <c r="A41" s="5997"/>
      <c r="B41" s="5997"/>
      <c r="C41" s="5997"/>
      <c r="D41" s="5997"/>
      <c r="E41" s="5997"/>
      <c r="F41" s="5997"/>
      <c r="G41" s="5997"/>
      <c r="H41" s="5997"/>
      <c r="I41" s="5997"/>
      <c r="J41" s="5997"/>
      <c r="K41" s="5997"/>
      <c r="L41" s="5997"/>
      <c r="M41" s="5997"/>
      <c r="N41" s="5997"/>
      <c r="O41" s="5997"/>
      <c r="P41" s="5997"/>
    </row>
    <row r="42" spans="1:21" ht="26.25" customHeight="1"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</row>
  </sheetData>
  <mergeCells count="18">
    <mergeCell ref="A1:M1"/>
    <mergeCell ref="A2:M2"/>
    <mergeCell ref="A3:M3"/>
    <mergeCell ref="B5:D5"/>
    <mergeCell ref="E5:G5"/>
    <mergeCell ref="H5:J5"/>
    <mergeCell ref="N30:Q30"/>
    <mergeCell ref="N32:S32"/>
    <mergeCell ref="N34:U34"/>
    <mergeCell ref="A41:P41"/>
    <mergeCell ref="A5:A7"/>
    <mergeCell ref="K5:M6"/>
    <mergeCell ref="B6:D6"/>
    <mergeCell ref="E6:G6"/>
    <mergeCell ref="H6:J6"/>
    <mergeCell ref="N28:R28"/>
    <mergeCell ref="N29:T29"/>
    <mergeCell ref="N33:R33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A4" sqref="A4:J4"/>
    </sheetView>
  </sheetViews>
  <sheetFormatPr defaultColWidth="9" defaultRowHeight="25.5"/>
  <cols>
    <col min="1" max="1" width="103.85546875" style="80" customWidth="1"/>
    <col min="2" max="10" width="19.7109375" style="80" customWidth="1"/>
    <col min="11" max="12" width="10.7109375" style="80" customWidth="1"/>
    <col min="13" max="13" width="9.140625" style="80"/>
    <col min="14" max="14" width="12.85546875" style="80" customWidth="1"/>
    <col min="15" max="15" width="23.42578125" style="80" customWidth="1"/>
    <col min="16" max="17" width="9.140625" style="80"/>
    <col min="18" max="18" width="10.5703125" style="80" customWidth="1"/>
    <col min="19" max="19" width="11.28515625" style="80" customWidth="1"/>
    <col min="20" max="256" width="9.140625" style="80"/>
    <col min="257" max="257" width="103.85546875" style="80" customWidth="1"/>
    <col min="258" max="266" width="19.7109375" style="80" customWidth="1"/>
    <col min="267" max="268" width="10.7109375" style="80" customWidth="1"/>
    <col min="269" max="269" width="9.140625" style="80"/>
    <col min="270" max="270" width="12.85546875" style="80" customWidth="1"/>
    <col min="271" max="271" width="23.42578125" style="80" customWidth="1"/>
    <col min="272" max="273" width="9.140625" style="80"/>
    <col min="274" max="274" width="10.5703125" style="80" customWidth="1"/>
    <col min="275" max="275" width="11.28515625" style="80" customWidth="1"/>
    <col min="276" max="512" width="9.140625" style="80"/>
    <col min="513" max="513" width="103.85546875" style="80" customWidth="1"/>
    <col min="514" max="522" width="19.7109375" style="80" customWidth="1"/>
    <col min="523" max="524" width="10.7109375" style="80" customWidth="1"/>
    <col min="525" max="525" width="9.140625" style="80"/>
    <col min="526" max="526" width="12.85546875" style="80" customWidth="1"/>
    <col min="527" max="527" width="23.42578125" style="80" customWidth="1"/>
    <col min="528" max="529" width="9.140625" style="80"/>
    <col min="530" max="530" width="10.5703125" style="80" customWidth="1"/>
    <col min="531" max="531" width="11.28515625" style="80" customWidth="1"/>
    <col min="532" max="768" width="9.140625" style="80"/>
    <col min="769" max="769" width="103.85546875" style="80" customWidth="1"/>
    <col min="770" max="778" width="19.7109375" style="80" customWidth="1"/>
    <col min="779" max="780" width="10.7109375" style="80" customWidth="1"/>
    <col min="781" max="781" width="9.140625" style="80"/>
    <col min="782" max="782" width="12.85546875" style="80" customWidth="1"/>
    <col min="783" max="783" width="23.42578125" style="80" customWidth="1"/>
    <col min="784" max="785" width="9.140625" style="80"/>
    <col min="786" max="786" width="10.5703125" style="80" customWidth="1"/>
    <col min="787" max="787" width="11.28515625" style="80" customWidth="1"/>
    <col min="788" max="1024" width="9.140625" style="80"/>
    <col min="1025" max="1025" width="103.85546875" style="80" customWidth="1"/>
    <col min="1026" max="1034" width="19.7109375" style="80" customWidth="1"/>
    <col min="1035" max="1036" width="10.7109375" style="80" customWidth="1"/>
    <col min="1037" max="1037" width="9.140625" style="80"/>
    <col min="1038" max="1038" width="12.85546875" style="80" customWidth="1"/>
    <col min="1039" max="1039" width="23.42578125" style="80" customWidth="1"/>
    <col min="1040" max="1041" width="9.140625" style="80"/>
    <col min="1042" max="1042" width="10.5703125" style="80" customWidth="1"/>
    <col min="1043" max="1043" width="11.28515625" style="80" customWidth="1"/>
    <col min="1044" max="1280" width="9.140625" style="80"/>
    <col min="1281" max="1281" width="103.85546875" style="80" customWidth="1"/>
    <col min="1282" max="1290" width="19.7109375" style="80" customWidth="1"/>
    <col min="1291" max="1292" width="10.7109375" style="80" customWidth="1"/>
    <col min="1293" max="1293" width="9.140625" style="80"/>
    <col min="1294" max="1294" width="12.85546875" style="80" customWidth="1"/>
    <col min="1295" max="1295" width="23.42578125" style="80" customWidth="1"/>
    <col min="1296" max="1297" width="9.140625" style="80"/>
    <col min="1298" max="1298" width="10.5703125" style="80" customWidth="1"/>
    <col min="1299" max="1299" width="11.28515625" style="80" customWidth="1"/>
    <col min="1300" max="1536" width="9.140625" style="80"/>
    <col min="1537" max="1537" width="103.85546875" style="80" customWidth="1"/>
    <col min="1538" max="1546" width="19.7109375" style="80" customWidth="1"/>
    <col min="1547" max="1548" width="10.7109375" style="80" customWidth="1"/>
    <col min="1549" max="1549" width="9.140625" style="80"/>
    <col min="1550" max="1550" width="12.85546875" style="80" customWidth="1"/>
    <col min="1551" max="1551" width="23.42578125" style="80" customWidth="1"/>
    <col min="1552" max="1553" width="9.140625" style="80"/>
    <col min="1554" max="1554" width="10.5703125" style="80" customWidth="1"/>
    <col min="1555" max="1555" width="11.28515625" style="80" customWidth="1"/>
    <col min="1556" max="1792" width="9.140625" style="80"/>
    <col min="1793" max="1793" width="103.85546875" style="80" customWidth="1"/>
    <col min="1794" max="1802" width="19.7109375" style="80" customWidth="1"/>
    <col min="1803" max="1804" width="10.7109375" style="80" customWidth="1"/>
    <col min="1805" max="1805" width="9.140625" style="80"/>
    <col min="1806" max="1806" width="12.85546875" style="80" customWidth="1"/>
    <col min="1807" max="1807" width="23.42578125" style="80" customWidth="1"/>
    <col min="1808" max="1809" width="9.140625" style="80"/>
    <col min="1810" max="1810" width="10.5703125" style="80" customWidth="1"/>
    <col min="1811" max="1811" width="11.28515625" style="80" customWidth="1"/>
    <col min="1812" max="2048" width="9.140625" style="80"/>
    <col min="2049" max="2049" width="103.85546875" style="80" customWidth="1"/>
    <col min="2050" max="2058" width="19.7109375" style="80" customWidth="1"/>
    <col min="2059" max="2060" width="10.7109375" style="80" customWidth="1"/>
    <col min="2061" max="2061" width="9.140625" style="80"/>
    <col min="2062" max="2062" width="12.85546875" style="80" customWidth="1"/>
    <col min="2063" max="2063" width="23.42578125" style="80" customWidth="1"/>
    <col min="2064" max="2065" width="9.140625" style="80"/>
    <col min="2066" max="2066" width="10.5703125" style="80" customWidth="1"/>
    <col min="2067" max="2067" width="11.28515625" style="80" customWidth="1"/>
    <col min="2068" max="2304" width="9.140625" style="80"/>
    <col min="2305" max="2305" width="103.85546875" style="80" customWidth="1"/>
    <col min="2306" max="2314" width="19.7109375" style="80" customWidth="1"/>
    <col min="2315" max="2316" width="10.7109375" style="80" customWidth="1"/>
    <col min="2317" max="2317" width="9.140625" style="80"/>
    <col min="2318" max="2318" width="12.85546875" style="80" customWidth="1"/>
    <col min="2319" max="2319" width="23.42578125" style="80" customWidth="1"/>
    <col min="2320" max="2321" width="9.140625" style="80"/>
    <col min="2322" max="2322" width="10.5703125" style="80" customWidth="1"/>
    <col min="2323" max="2323" width="11.28515625" style="80" customWidth="1"/>
    <col min="2324" max="2560" width="9.140625" style="80"/>
    <col min="2561" max="2561" width="103.85546875" style="80" customWidth="1"/>
    <col min="2562" max="2570" width="19.7109375" style="80" customWidth="1"/>
    <col min="2571" max="2572" width="10.7109375" style="80" customWidth="1"/>
    <col min="2573" max="2573" width="9.140625" style="80"/>
    <col min="2574" max="2574" width="12.85546875" style="80" customWidth="1"/>
    <col min="2575" max="2575" width="23.42578125" style="80" customWidth="1"/>
    <col min="2576" max="2577" width="9.140625" style="80"/>
    <col min="2578" max="2578" width="10.5703125" style="80" customWidth="1"/>
    <col min="2579" max="2579" width="11.28515625" style="80" customWidth="1"/>
    <col min="2580" max="2816" width="9.140625" style="80"/>
    <col min="2817" max="2817" width="103.85546875" style="80" customWidth="1"/>
    <col min="2818" max="2826" width="19.7109375" style="80" customWidth="1"/>
    <col min="2827" max="2828" width="10.7109375" style="80" customWidth="1"/>
    <col min="2829" max="2829" width="9.140625" style="80"/>
    <col min="2830" max="2830" width="12.85546875" style="80" customWidth="1"/>
    <col min="2831" max="2831" width="23.42578125" style="80" customWidth="1"/>
    <col min="2832" max="2833" width="9.140625" style="80"/>
    <col min="2834" max="2834" width="10.5703125" style="80" customWidth="1"/>
    <col min="2835" max="2835" width="11.28515625" style="80" customWidth="1"/>
    <col min="2836" max="3072" width="9.140625" style="80"/>
    <col min="3073" max="3073" width="103.85546875" style="80" customWidth="1"/>
    <col min="3074" max="3082" width="19.7109375" style="80" customWidth="1"/>
    <col min="3083" max="3084" width="10.7109375" style="80" customWidth="1"/>
    <col min="3085" max="3085" width="9.140625" style="80"/>
    <col min="3086" max="3086" width="12.85546875" style="80" customWidth="1"/>
    <col min="3087" max="3087" width="23.42578125" style="80" customWidth="1"/>
    <col min="3088" max="3089" width="9.140625" style="80"/>
    <col min="3090" max="3090" width="10.5703125" style="80" customWidth="1"/>
    <col min="3091" max="3091" width="11.28515625" style="80" customWidth="1"/>
    <col min="3092" max="3328" width="9.140625" style="80"/>
    <col min="3329" max="3329" width="103.85546875" style="80" customWidth="1"/>
    <col min="3330" max="3338" width="19.7109375" style="80" customWidth="1"/>
    <col min="3339" max="3340" width="10.7109375" style="80" customWidth="1"/>
    <col min="3341" max="3341" width="9.140625" style="80"/>
    <col min="3342" max="3342" width="12.85546875" style="80" customWidth="1"/>
    <col min="3343" max="3343" width="23.42578125" style="80" customWidth="1"/>
    <col min="3344" max="3345" width="9.140625" style="80"/>
    <col min="3346" max="3346" width="10.5703125" style="80" customWidth="1"/>
    <col min="3347" max="3347" width="11.28515625" style="80" customWidth="1"/>
    <col min="3348" max="3584" width="9.140625" style="80"/>
    <col min="3585" max="3585" width="103.85546875" style="80" customWidth="1"/>
    <col min="3586" max="3594" width="19.7109375" style="80" customWidth="1"/>
    <col min="3595" max="3596" width="10.7109375" style="80" customWidth="1"/>
    <col min="3597" max="3597" width="9.140625" style="80"/>
    <col min="3598" max="3598" width="12.85546875" style="80" customWidth="1"/>
    <col min="3599" max="3599" width="23.42578125" style="80" customWidth="1"/>
    <col min="3600" max="3601" width="9.140625" style="80"/>
    <col min="3602" max="3602" width="10.5703125" style="80" customWidth="1"/>
    <col min="3603" max="3603" width="11.28515625" style="80" customWidth="1"/>
    <col min="3604" max="3840" width="9.140625" style="80"/>
    <col min="3841" max="3841" width="103.85546875" style="80" customWidth="1"/>
    <col min="3842" max="3850" width="19.7109375" style="80" customWidth="1"/>
    <col min="3851" max="3852" width="10.7109375" style="80" customWidth="1"/>
    <col min="3853" max="3853" width="9.140625" style="80"/>
    <col min="3854" max="3854" width="12.85546875" style="80" customWidth="1"/>
    <col min="3855" max="3855" width="23.42578125" style="80" customWidth="1"/>
    <col min="3856" max="3857" width="9.140625" style="80"/>
    <col min="3858" max="3858" width="10.5703125" style="80" customWidth="1"/>
    <col min="3859" max="3859" width="11.28515625" style="80" customWidth="1"/>
    <col min="3860" max="4096" width="9.140625" style="80"/>
    <col min="4097" max="4097" width="103.85546875" style="80" customWidth="1"/>
    <col min="4098" max="4106" width="19.7109375" style="80" customWidth="1"/>
    <col min="4107" max="4108" width="10.7109375" style="80" customWidth="1"/>
    <col min="4109" max="4109" width="9.140625" style="80"/>
    <col min="4110" max="4110" width="12.85546875" style="80" customWidth="1"/>
    <col min="4111" max="4111" width="23.42578125" style="80" customWidth="1"/>
    <col min="4112" max="4113" width="9.140625" style="80"/>
    <col min="4114" max="4114" width="10.5703125" style="80" customWidth="1"/>
    <col min="4115" max="4115" width="11.28515625" style="80" customWidth="1"/>
    <col min="4116" max="4352" width="9.140625" style="80"/>
    <col min="4353" max="4353" width="103.85546875" style="80" customWidth="1"/>
    <col min="4354" max="4362" width="19.7109375" style="80" customWidth="1"/>
    <col min="4363" max="4364" width="10.7109375" style="80" customWidth="1"/>
    <col min="4365" max="4365" width="9.140625" style="80"/>
    <col min="4366" max="4366" width="12.85546875" style="80" customWidth="1"/>
    <col min="4367" max="4367" width="23.42578125" style="80" customWidth="1"/>
    <col min="4368" max="4369" width="9.140625" style="80"/>
    <col min="4370" max="4370" width="10.5703125" style="80" customWidth="1"/>
    <col min="4371" max="4371" width="11.28515625" style="80" customWidth="1"/>
    <col min="4372" max="4608" width="9.140625" style="80"/>
    <col min="4609" max="4609" width="103.85546875" style="80" customWidth="1"/>
    <col min="4610" max="4618" width="19.7109375" style="80" customWidth="1"/>
    <col min="4619" max="4620" width="10.7109375" style="80" customWidth="1"/>
    <col min="4621" max="4621" width="9.140625" style="80"/>
    <col min="4622" max="4622" width="12.85546875" style="80" customWidth="1"/>
    <col min="4623" max="4623" width="23.42578125" style="80" customWidth="1"/>
    <col min="4624" max="4625" width="9.140625" style="80"/>
    <col min="4626" max="4626" width="10.5703125" style="80" customWidth="1"/>
    <col min="4627" max="4627" width="11.28515625" style="80" customWidth="1"/>
    <col min="4628" max="4864" width="9.140625" style="80"/>
    <col min="4865" max="4865" width="103.85546875" style="80" customWidth="1"/>
    <col min="4866" max="4874" width="19.7109375" style="80" customWidth="1"/>
    <col min="4875" max="4876" width="10.7109375" style="80" customWidth="1"/>
    <col min="4877" max="4877" width="9.140625" style="80"/>
    <col min="4878" max="4878" width="12.85546875" style="80" customWidth="1"/>
    <col min="4879" max="4879" width="23.42578125" style="80" customWidth="1"/>
    <col min="4880" max="4881" width="9.140625" style="80"/>
    <col min="4882" max="4882" width="10.5703125" style="80" customWidth="1"/>
    <col min="4883" max="4883" width="11.28515625" style="80" customWidth="1"/>
    <col min="4884" max="5120" width="9.140625" style="80"/>
    <col min="5121" max="5121" width="103.85546875" style="80" customWidth="1"/>
    <col min="5122" max="5130" width="19.7109375" style="80" customWidth="1"/>
    <col min="5131" max="5132" width="10.7109375" style="80" customWidth="1"/>
    <col min="5133" max="5133" width="9.140625" style="80"/>
    <col min="5134" max="5134" width="12.85546875" style="80" customWidth="1"/>
    <col min="5135" max="5135" width="23.42578125" style="80" customWidth="1"/>
    <col min="5136" max="5137" width="9.140625" style="80"/>
    <col min="5138" max="5138" width="10.5703125" style="80" customWidth="1"/>
    <col min="5139" max="5139" width="11.28515625" style="80" customWidth="1"/>
    <col min="5140" max="5376" width="9.140625" style="80"/>
    <col min="5377" max="5377" width="103.85546875" style="80" customWidth="1"/>
    <col min="5378" max="5386" width="19.7109375" style="80" customWidth="1"/>
    <col min="5387" max="5388" width="10.7109375" style="80" customWidth="1"/>
    <col min="5389" max="5389" width="9.140625" style="80"/>
    <col min="5390" max="5390" width="12.85546875" style="80" customWidth="1"/>
    <col min="5391" max="5391" width="23.42578125" style="80" customWidth="1"/>
    <col min="5392" max="5393" width="9.140625" style="80"/>
    <col min="5394" max="5394" width="10.5703125" style="80" customWidth="1"/>
    <col min="5395" max="5395" width="11.28515625" style="80" customWidth="1"/>
    <col min="5396" max="5632" width="9.140625" style="80"/>
    <col min="5633" max="5633" width="103.85546875" style="80" customWidth="1"/>
    <col min="5634" max="5642" width="19.7109375" style="80" customWidth="1"/>
    <col min="5643" max="5644" width="10.7109375" style="80" customWidth="1"/>
    <col min="5645" max="5645" width="9.140625" style="80"/>
    <col min="5646" max="5646" width="12.85546875" style="80" customWidth="1"/>
    <col min="5647" max="5647" width="23.42578125" style="80" customWidth="1"/>
    <col min="5648" max="5649" width="9.140625" style="80"/>
    <col min="5650" max="5650" width="10.5703125" style="80" customWidth="1"/>
    <col min="5651" max="5651" width="11.28515625" style="80" customWidth="1"/>
    <col min="5652" max="5888" width="9.140625" style="80"/>
    <col min="5889" max="5889" width="103.85546875" style="80" customWidth="1"/>
    <col min="5890" max="5898" width="19.7109375" style="80" customWidth="1"/>
    <col min="5899" max="5900" width="10.7109375" style="80" customWidth="1"/>
    <col min="5901" max="5901" width="9.140625" style="80"/>
    <col min="5902" max="5902" width="12.85546875" style="80" customWidth="1"/>
    <col min="5903" max="5903" width="23.42578125" style="80" customWidth="1"/>
    <col min="5904" max="5905" width="9.140625" style="80"/>
    <col min="5906" max="5906" width="10.5703125" style="80" customWidth="1"/>
    <col min="5907" max="5907" width="11.28515625" style="80" customWidth="1"/>
    <col min="5908" max="6144" width="9.140625" style="80"/>
    <col min="6145" max="6145" width="103.85546875" style="80" customWidth="1"/>
    <col min="6146" max="6154" width="19.7109375" style="80" customWidth="1"/>
    <col min="6155" max="6156" width="10.7109375" style="80" customWidth="1"/>
    <col min="6157" max="6157" width="9.140625" style="80"/>
    <col min="6158" max="6158" width="12.85546875" style="80" customWidth="1"/>
    <col min="6159" max="6159" width="23.42578125" style="80" customWidth="1"/>
    <col min="6160" max="6161" width="9.140625" style="80"/>
    <col min="6162" max="6162" width="10.5703125" style="80" customWidth="1"/>
    <col min="6163" max="6163" width="11.28515625" style="80" customWidth="1"/>
    <col min="6164" max="6400" width="9.140625" style="80"/>
    <col min="6401" max="6401" width="103.85546875" style="80" customWidth="1"/>
    <col min="6402" max="6410" width="19.7109375" style="80" customWidth="1"/>
    <col min="6411" max="6412" width="10.7109375" style="80" customWidth="1"/>
    <col min="6413" max="6413" width="9.140625" style="80"/>
    <col min="6414" max="6414" width="12.85546875" style="80" customWidth="1"/>
    <col min="6415" max="6415" width="23.42578125" style="80" customWidth="1"/>
    <col min="6416" max="6417" width="9.140625" style="80"/>
    <col min="6418" max="6418" width="10.5703125" style="80" customWidth="1"/>
    <col min="6419" max="6419" width="11.28515625" style="80" customWidth="1"/>
    <col min="6420" max="6656" width="9.140625" style="80"/>
    <col min="6657" max="6657" width="103.85546875" style="80" customWidth="1"/>
    <col min="6658" max="6666" width="19.7109375" style="80" customWidth="1"/>
    <col min="6667" max="6668" width="10.7109375" style="80" customWidth="1"/>
    <col min="6669" max="6669" width="9.140625" style="80"/>
    <col min="6670" max="6670" width="12.85546875" style="80" customWidth="1"/>
    <col min="6671" max="6671" width="23.42578125" style="80" customWidth="1"/>
    <col min="6672" max="6673" width="9.140625" style="80"/>
    <col min="6674" max="6674" width="10.5703125" style="80" customWidth="1"/>
    <col min="6675" max="6675" width="11.28515625" style="80" customWidth="1"/>
    <col min="6676" max="6912" width="9.140625" style="80"/>
    <col min="6913" max="6913" width="103.85546875" style="80" customWidth="1"/>
    <col min="6914" max="6922" width="19.7109375" style="80" customWidth="1"/>
    <col min="6923" max="6924" width="10.7109375" style="80" customWidth="1"/>
    <col min="6925" max="6925" width="9.140625" style="80"/>
    <col min="6926" max="6926" width="12.85546875" style="80" customWidth="1"/>
    <col min="6927" max="6927" width="23.42578125" style="80" customWidth="1"/>
    <col min="6928" max="6929" width="9.140625" style="80"/>
    <col min="6930" max="6930" width="10.5703125" style="80" customWidth="1"/>
    <col min="6931" max="6931" width="11.28515625" style="80" customWidth="1"/>
    <col min="6932" max="7168" width="9.140625" style="80"/>
    <col min="7169" max="7169" width="103.85546875" style="80" customWidth="1"/>
    <col min="7170" max="7178" width="19.7109375" style="80" customWidth="1"/>
    <col min="7179" max="7180" width="10.7109375" style="80" customWidth="1"/>
    <col min="7181" max="7181" width="9.140625" style="80"/>
    <col min="7182" max="7182" width="12.85546875" style="80" customWidth="1"/>
    <col min="7183" max="7183" width="23.42578125" style="80" customWidth="1"/>
    <col min="7184" max="7185" width="9.140625" style="80"/>
    <col min="7186" max="7186" width="10.5703125" style="80" customWidth="1"/>
    <col min="7187" max="7187" width="11.28515625" style="80" customWidth="1"/>
    <col min="7188" max="7424" width="9.140625" style="80"/>
    <col min="7425" max="7425" width="103.85546875" style="80" customWidth="1"/>
    <col min="7426" max="7434" width="19.7109375" style="80" customWidth="1"/>
    <col min="7435" max="7436" width="10.7109375" style="80" customWidth="1"/>
    <col min="7437" max="7437" width="9.140625" style="80"/>
    <col min="7438" max="7438" width="12.85546875" style="80" customWidth="1"/>
    <col min="7439" max="7439" width="23.42578125" style="80" customWidth="1"/>
    <col min="7440" max="7441" width="9.140625" style="80"/>
    <col min="7442" max="7442" width="10.5703125" style="80" customWidth="1"/>
    <col min="7443" max="7443" width="11.28515625" style="80" customWidth="1"/>
    <col min="7444" max="7680" width="9.140625" style="80"/>
    <col min="7681" max="7681" width="103.85546875" style="80" customWidth="1"/>
    <col min="7682" max="7690" width="19.7109375" style="80" customWidth="1"/>
    <col min="7691" max="7692" width="10.7109375" style="80" customWidth="1"/>
    <col min="7693" max="7693" width="9.140625" style="80"/>
    <col min="7694" max="7694" width="12.85546875" style="80" customWidth="1"/>
    <col min="7695" max="7695" width="23.42578125" style="80" customWidth="1"/>
    <col min="7696" max="7697" width="9.140625" style="80"/>
    <col min="7698" max="7698" width="10.5703125" style="80" customWidth="1"/>
    <col min="7699" max="7699" width="11.28515625" style="80" customWidth="1"/>
    <col min="7700" max="7936" width="9.140625" style="80"/>
    <col min="7937" max="7937" width="103.85546875" style="80" customWidth="1"/>
    <col min="7938" max="7946" width="19.7109375" style="80" customWidth="1"/>
    <col min="7947" max="7948" width="10.7109375" style="80" customWidth="1"/>
    <col min="7949" max="7949" width="9.140625" style="80"/>
    <col min="7950" max="7950" width="12.85546875" style="80" customWidth="1"/>
    <col min="7951" max="7951" width="23.42578125" style="80" customWidth="1"/>
    <col min="7952" max="7953" width="9.140625" style="80"/>
    <col min="7954" max="7954" width="10.5703125" style="80" customWidth="1"/>
    <col min="7955" max="7955" width="11.28515625" style="80" customWidth="1"/>
    <col min="7956" max="8192" width="9.140625" style="80"/>
    <col min="8193" max="8193" width="103.85546875" style="80" customWidth="1"/>
    <col min="8194" max="8202" width="19.7109375" style="80" customWidth="1"/>
    <col min="8203" max="8204" width="10.7109375" style="80" customWidth="1"/>
    <col min="8205" max="8205" width="9.140625" style="80"/>
    <col min="8206" max="8206" width="12.85546875" style="80" customWidth="1"/>
    <col min="8207" max="8207" width="23.42578125" style="80" customWidth="1"/>
    <col min="8208" max="8209" width="9.140625" style="80"/>
    <col min="8210" max="8210" width="10.5703125" style="80" customWidth="1"/>
    <col min="8211" max="8211" width="11.28515625" style="80" customWidth="1"/>
    <col min="8212" max="8448" width="9.140625" style="80"/>
    <col min="8449" max="8449" width="103.85546875" style="80" customWidth="1"/>
    <col min="8450" max="8458" width="19.7109375" style="80" customWidth="1"/>
    <col min="8459" max="8460" width="10.7109375" style="80" customWidth="1"/>
    <col min="8461" max="8461" width="9.140625" style="80"/>
    <col min="8462" max="8462" width="12.85546875" style="80" customWidth="1"/>
    <col min="8463" max="8463" width="23.42578125" style="80" customWidth="1"/>
    <col min="8464" max="8465" width="9.140625" style="80"/>
    <col min="8466" max="8466" width="10.5703125" style="80" customWidth="1"/>
    <col min="8467" max="8467" width="11.28515625" style="80" customWidth="1"/>
    <col min="8468" max="8704" width="9.140625" style="80"/>
    <col min="8705" max="8705" width="103.85546875" style="80" customWidth="1"/>
    <col min="8706" max="8714" width="19.7109375" style="80" customWidth="1"/>
    <col min="8715" max="8716" width="10.7109375" style="80" customWidth="1"/>
    <col min="8717" max="8717" width="9.140625" style="80"/>
    <col min="8718" max="8718" width="12.85546875" style="80" customWidth="1"/>
    <col min="8719" max="8719" width="23.42578125" style="80" customWidth="1"/>
    <col min="8720" max="8721" width="9.140625" style="80"/>
    <col min="8722" max="8722" width="10.5703125" style="80" customWidth="1"/>
    <col min="8723" max="8723" width="11.28515625" style="80" customWidth="1"/>
    <col min="8724" max="8960" width="9.140625" style="80"/>
    <col min="8961" max="8961" width="103.85546875" style="80" customWidth="1"/>
    <col min="8962" max="8970" width="19.7109375" style="80" customWidth="1"/>
    <col min="8971" max="8972" width="10.7109375" style="80" customWidth="1"/>
    <col min="8973" max="8973" width="9.140625" style="80"/>
    <col min="8974" max="8974" width="12.85546875" style="80" customWidth="1"/>
    <col min="8975" max="8975" width="23.42578125" style="80" customWidth="1"/>
    <col min="8976" max="8977" width="9.140625" style="80"/>
    <col min="8978" max="8978" width="10.5703125" style="80" customWidth="1"/>
    <col min="8979" max="8979" width="11.28515625" style="80" customWidth="1"/>
    <col min="8980" max="9216" width="9.140625" style="80"/>
    <col min="9217" max="9217" width="103.85546875" style="80" customWidth="1"/>
    <col min="9218" max="9226" width="19.7109375" style="80" customWidth="1"/>
    <col min="9227" max="9228" width="10.7109375" style="80" customWidth="1"/>
    <col min="9229" max="9229" width="9.140625" style="80"/>
    <col min="9230" max="9230" width="12.85546875" style="80" customWidth="1"/>
    <col min="9231" max="9231" width="23.42578125" style="80" customWidth="1"/>
    <col min="9232" max="9233" width="9.140625" style="80"/>
    <col min="9234" max="9234" width="10.5703125" style="80" customWidth="1"/>
    <col min="9235" max="9235" width="11.28515625" style="80" customWidth="1"/>
    <col min="9236" max="9472" width="9.140625" style="80"/>
    <col min="9473" max="9473" width="103.85546875" style="80" customWidth="1"/>
    <col min="9474" max="9482" width="19.7109375" style="80" customWidth="1"/>
    <col min="9483" max="9484" width="10.7109375" style="80" customWidth="1"/>
    <col min="9485" max="9485" width="9.140625" style="80"/>
    <col min="9486" max="9486" width="12.85546875" style="80" customWidth="1"/>
    <col min="9487" max="9487" width="23.42578125" style="80" customWidth="1"/>
    <col min="9488" max="9489" width="9.140625" style="80"/>
    <col min="9490" max="9490" width="10.5703125" style="80" customWidth="1"/>
    <col min="9491" max="9491" width="11.28515625" style="80" customWidth="1"/>
    <col min="9492" max="9728" width="9.140625" style="80"/>
    <col min="9729" max="9729" width="103.85546875" style="80" customWidth="1"/>
    <col min="9730" max="9738" width="19.7109375" style="80" customWidth="1"/>
    <col min="9739" max="9740" width="10.7109375" style="80" customWidth="1"/>
    <col min="9741" max="9741" width="9.140625" style="80"/>
    <col min="9742" max="9742" width="12.85546875" style="80" customWidth="1"/>
    <col min="9743" max="9743" width="23.42578125" style="80" customWidth="1"/>
    <col min="9744" max="9745" width="9.140625" style="80"/>
    <col min="9746" max="9746" width="10.5703125" style="80" customWidth="1"/>
    <col min="9747" max="9747" width="11.28515625" style="80" customWidth="1"/>
    <col min="9748" max="9984" width="9.140625" style="80"/>
    <col min="9985" max="9985" width="103.85546875" style="80" customWidth="1"/>
    <col min="9986" max="9994" width="19.7109375" style="80" customWidth="1"/>
    <col min="9995" max="9996" width="10.7109375" style="80" customWidth="1"/>
    <col min="9997" max="9997" width="9.140625" style="80"/>
    <col min="9998" max="9998" width="12.85546875" style="80" customWidth="1"/>
    <col min="9999" max="9999" width="23.42578125" style="80" customWidth="1"/>
    <col min="10000" max="10001" width="9.140625" style="80"/>
    <col min="10002" max="10002" width="10.5703125" style="80" customWidth="1"/>
    <col min="10003" max="10003" width="11.28515625" style="80" customWidth="1"/>
    <col min="10004" max="10240" width="9.140625" style="80"/>
    <col min="10241" max="10241" width="103.85546875" style="80" customWidth="1"/>
    <col min="10242" max="10250" width="19.7109375" style="80" customWidth="1"/>
    <col min="10251" max="10252" width="10.7109375" style="80" customWidth="1"/>
    <col min="10253" max="10253" width="9.140625" style="80"/>
    <col min="10254" max="10254" width="12.85546875" style="80" customWidth="1"/>
    <col min="10255" max="10255" width="23.42578125" style="80" customWidth="1"/>
    <col min="10256" max="10257" width="9.140625" style="80"/>
    <col min="10258" max="10258" width="10.5703125" style="80" customWidth="1"/>
    <col min="10259" max="10259" width="11.28515625" style="80" customWidth="1"/>
    <col min="10260" max="10496" width="9.140625" style="80"/>
    <col min="10497" max="10497" width="103.85546875" style="80" customWidth="1"/>
    <col min="10498" max="10506" width="19.7109375" style="80" customWidth="1"/>
    <col min="10507" max="10508" width="10.7109375" style="80" customWidth="1"/>
    <col min="10509" max="10509" width="9.140625" style="80"/>
    <col min="10510" max="10510" width="12.85546875" style="80" customWidth="1"/>
    <col min="10511" max="10511" width="23.42578125" style="80" customWidth="1"/>
    <col min="10512" max="10513" width="9.140625" style="80"/>
    <col min="10514" max="10514" width="10.5703125" style="80" customWidth="1"/>
    <col min="10515" max="10515" width="11.28515625" style="80" customWidth="1"/>
    <col min="10516" max="10752" width="9.140625" style="80"/>
    <col min="10753" max="10753" width="103.85546875" style="80" customWidth="1"/>
    <col min="10754" max="10762" width="19.7109375" style="80" customWidth="1"/>
    <col min="10763" max="10764" width="10.7109375" style="80" customWidth="1"/>
    <col min="10765" max="10765" width="9.140625" style="80"/>
    <col min="10766" max="10766" width="12.85546875" style="80" customWidth="1"/>
    <col min="10767" max="10767" width="23.42578125" style="80" customWidth="1"/>
    <col min="10768" max="10769" width="9.140625" style="80"/>
    <col min="10770" max="10770" width="10.5703125" style="80" customWidth="1"/>
    <col min="10771" max="10771" width="11.28515625" style="80" customWidth="1"/>
    <col min="10772" max="11008" width="9.140625" style="80"/>
    <col min="11009" max="11009" width="103.85546875" style="80" customWidth="1"/>
    <col min="11010" max="11018" width="19.7109375" style="80" customWidth="1"/>
    <col min="11019" max="11020" width="10.7109375" style="80" customWidth="1"/>
    <col min="11021" max="11021" width="9.140625" style="80"/>
    <col min="11022" max="11022" width="12.85546875" style="80" customWidth="1"/>
    <col min="11023" max="11023" width="23.42578125" style="80" customWidth="1"/>
    <col min="11024" max="11025" width="9.140625" style="80"/>
    <col min="11026" max="11026" width="10.5703125" style="80" customWidth="1"/>
    <col min="11027" max="11027" width="11.28515625" style="80" customWidth="1"/>
    <col min="11028" max="11264" width="9.140625" style="80"/>
    <col min="11265" max="11265" width="103.85546875" style="80" customWidth="1"/>
    <col min="11266" max="11274" width="19.7109375" style="80" customWidth="1"/>
    <col min="11275" max="11276" width="10.7109375" style="80" customWidth="1"/>
    <col min="11277" max="11277" width="9.140625" style="80"/>
    <col min="11278" max="11278" width="12.85546875" style="80" customWidth="1"/>
    <col min="11279" max="11279" width="23.42578125" style="80" customWidth="1"/>
    <col min="11280" max="11281" width="9.140625" style="80"/>
    <col min="11282" max="11282" width="10.5703125" style="80" customWidth="1"/>
    <col min="11283" max="11283" width="11.28515625" style="80" customWidth="1"/>
    <col min="11284" max="11520" width="9.140625" style="80"/>
    <col min="11521" max="11521" width="103.85546875" style="80" customWidth="1"/>
    <col min="11522" max="11530" width="19.7109375" style="80" customWidth="1"/>
    <col min="11531" max="11532" width="10.7109375" style="80" customWidth="1"/>
    <col min="11533" max="11533" width="9.140625" style="80"/>
    <col min="11534" max="11534" width="12.85546875" style="80" customWidth="1"/>
    <col min="11535" max="11535" width="23.42578125" style="80" customWidth="1"/>
    <col min="11536" max="11537" width="9.140625" style="80"/>
    <col min="11538" max="11538" width="10.5703125" style="80" customWidth="1"/>
    <col min="11539" max="11539" width="11.28515625" style="80" customWidth="1"/>
    <col min="11540" max="11776" width="9.140625" style="80"/>
    <col min="11777" max="11777" width="103.85546875" style="80" customWidth="1"/>
    <col min="11778" max="11786" width="19.7109375" style="80" customWidth="1"/>
    <col min="11787" max="11788" width="10.7109375" style="80" customWidth="1"/>
    <col min="11789" max="11789" width="9.140625" style="80"/>
    <col min="11790" max="11790" width="12.85546875" style="80" customWidth="1"/>
    <col min="11791" max="11791" width="23.42578125" style="80" customWidth="1"/>
    <col min="11792" max="11793" width="9.140625" style="80"/>
    <col min="11794" max="11794" width="10.5703125" style="80" customWidth="1"/>
    <col min="11795" max="11795" width="11.28515625" style="80" customWidth="1"/>
    <col min="11796" max="12032" width="9.140625" style="80"/>
    <col min="12033" max="12033" width="103.85546875" style="80" customWidth="1"/>
    <col min="12034" max="12042" width="19.7109375" style="80" customWidth="1"/>
    <col min="12043" max="12044" width="10.7109375" style="80" customWidth="1"/>
    <col min="12045" max="12045" width="9.140625" style="80"/>
    <col min="12046" max="12046" width="12.85546875" style="80" customWidth="1"/>
    <col min="12047" max="12047" width="23.42578125" style="80" customWidth="1"/>
    <col min="12048" max="12049" width="9.140625" style="80"/>
    <col min="12050" max="12050" width="10.5703125" style="80" customWidth="1"/>
    <col min="12051" max="12051" width="11.28515625" style="80" customWidth="1"/>
    <col min="12052" max="12288" width="9.140625" style="80"/>
    <col min="12289" max="12289" width="103.85546875" style="80" customWidth="1"/>
    <col min="12290" max="12298" width="19.7109375" style="80" customWidth="1"/>
    <col min="12299" max="12300" width="10.7109375" style="80" customWidth="1"/>
    <col min="12301" max="12301" width="9.140625" style="80"/>
    <col min="12302" max="12302" width="12.85546875" style="80" customWidth="1"/>
    <col min="12303" max="12303" width="23.42578125" style="80" customWidth="1"/>
    <col min="12304" max="12305" width="9.140625" style="80"/>
    <col min="12306" max="12306" width="10.5703125" style="80" customWidth="1"/>
    <col min="12307" max="12307" width="11.28515625" style="80" customWidth="1"/>
    <col min="12308" max="12544" width="9.140625" style="80"/>
    <col min="12545" max="12545" width="103.85546875" style="80" customWidth="1"/>
    <col min="12546" max="12554" width="19.7109375" style="80" customWidth="1"/>
    <col min="12555" max="12556" width="10.7109375" style="80" customWidth="1"/>
    <col min="12557" max="12557" width="9.140625" style="80"/>
    <col min="12558" max="12558" width="12.85546875" style="80" customWidth="1"/>
    <col min="12559" max="12559" width="23.42578125" style="80" customWidth="1"/>
    <col min="12560" max="12561" width="9.140625" style="80"/>
    <col min="12562" max="12562" width="10.5703125" style="80" customWidth="1"/>
    <col min="12563" max="12563" width="11.28515625" style="80" customWidth="1"/>
    <col min="12564" max="12800" width="9.140625" style="80"/>
    <col min="12801" max="12801" width="103.85546875" style="80" customWidth="1"/>
    <col min="12802" max="12810" width="19.7109375" style="80" customWidth="1"/>
    <col min="12811" max="12812" width="10.7109375" style="80" customWidth="1"/>
    <col min="12813" max="12813" width="9.140625" style="80"/>
    <col min="12814" max="12814" width="12.85546875" style="80" customWidth="1"/>
    <col min="12815" max="12815" width="23.42578125" style="80" customWidth="1"/>
    <col min="12816" max="12817" width="9.140625" style="80"/>
    <col min="12818" max="12818" width="10.5703125" style="80" customWidth="1"/>
    <col min="12819" max="12819" width="11.28515625" style="80" customWidth="1"/>
    <col min="12820" max="13056" width="9.140625" style="80"/>
    <col min="13057" max="13057" width="103.85546875" style="80" customWidth="1"/>
    <col min="13058" max="13066" width="19.7109375" style="80" customWidth="1"/>
    <col min="13067" max="13068" width="10.7109375" style="80" customWidth="1"/>
    <col min="13069" max="13069" width="9.140625" style="80"/>
    <col min="13070" max="13070" width="12.85546875" style="80" customWidth="1"/>
    <col min="13071" max="13071" width="23.42578125" style="80" customWidth="1"/>
    <col min="13072" max="13073" width="9.140625" style="80"/>
    <col min="13074" max="13074" width="10.5703125" style="80" customWidth="1"/>
    <col min="13075" max="13075" width="11.28515625" style="80" customWidth="1"/>
    <col min="13076" max="13312" width="9.140625" style="80"/>
    <col min="13313" max="13313" width="103.85546875" style="80" customWidth="1"/>
    <col min="13314" max="13322" width="19.7109375" style="80" customWidth="1"/>
    <col min="13323" max="13324" width="10.7109375" style="80" customWidth="1"/>
    <col min="13325" max="13325" width="9.140625" style="80"/>
    <col min="13326" max="13326" width="12.85546875" style="80" customWidth="1"/>
    <col min="13327" max="13327" width="23.42578125" style="80" customWidth="1"/>
    <col min="13328" max="13329" width="9.140625" style="80"/>
    <col min="13330" max="13330" width="10.5703125" style="80" customWidth="1"/>
    <col min="13331" max="13331" width="11.28515625" style="80" customWidth="1"/>
    <col min="13332" max="13568" width="9.140625" style="80"/>
    <col min="13569" max="13569" width="103.85546875" style="80" customWidth="1"/>
    <col min="13570" max="13578" width="19.7109375" style="80" customWidth="1"/>
    <col min="13579" max="13580" width="10.7109375" style="80" customWidth="1"/>
    <col min="13581" max="13581" width="9.140625" style="80"/>
    <col min="13582" max="13582" width="12.85546875" style="80" customWidth="1"/>
    <col min="13583" max="13583" width="23.42578125" style="80" customWidth="1"/>
    <col min="13584" max="13585" width="9.140625" style="80"/>
    <col min="13586" max="13586" width="10.5703125" style="80" customWidth="1"/>
    <col min="13587" max="13587" width="11.28515625" style="80" customWidth="1"/>
    <col min="13588" max="13824" width="9.140625" style="80"/>
    <col min="13825" max="13825" width="103.85546875" style="80" customWidth="1"/>
    <col min="13826" max="13834" width="19.7109375" style="80" customWidth="1"/>
    <col min="13835" max="13836" width="10.7109375" style="80" customWidth="1"/>
    <col min="13837" max="13837" width="9.140625" style="80"/>
    <col min="13838" max="13838" width="12.85546875" style="80" customWidth="1"/>
    <col min="13839" max="13839" width="23.42578125" style="80" customWidth="1"/>
    <col min="13840" max="13841" width="9.140625" style="80"/>
    <col min="13842" max="13842" width="10.5703125" style="80" customWidth="1"/>
    <col min="13843" max="13843" width="11.28515625" style="80" customWidth="1"/>
    <col min="13844" max="14080" width="9.140625" style="80"/>
    <col min="14081" max="14081" width="103.85546875" style="80" customWidth="1"/>
    <col min="14082" max="14090" width="19.7109375" style="80" customWidth="1"/>
    <col min="14091" max="14092" width="10.7109375" style="80" customWidth="1"/>
    <col min="14093" max="14093" width="9.140625" style="80"/>
    <col min="14094" max="14094" width="12.85546875" style="80" customWidth="1"/>
    <col min="14095" max="14095" width="23.42578125" style="80" customWidth="1"/>
    <col min="14096" max="14097" width="9.140625" style="80"/>
    <col min="14098" max="14098" width="10.5703125" style="80" customWidth="1"/>
    <col min="14099" max="14099" width="11.28515625" style="80" customWidth="1"/>
    <col min="14100" max="14336" width="9.140625" style="80"/>
    <col min="14337" max="14337" width="103.85546875" style="80" customWidth="1"/>
    <col min="14338" max="14346" width="19.7109375" style="80" customWidth="1"/>
    <col min="14347" max="14348" width="10.7109375" style="80" customWidth="1"/>
    <col min="14349" max="14349" width="9.140625" style="80"/>
    <col min="14350" max="14350" width="12.85546875" style="80" customWidth="1"/>
    <col min="14351" max="14351" width="23.42578125" style="80" customWidth="1"/>
    <col min="14352" max="14353" width="9.140625" style="80"/>
    <col min="14354" max="14354" width="10.5703125" style="80" customWidth="1"/>
    <col min="14355" max="14355" width="11.28515625" style="80" customWidth="1"/>
    <col min="14356" max="14592" width="9.140625" style="80"/>
    <col min="14593" max="14593" width="103.85546875" style="80" customWidth="1"/>
    <col min="14594" max="14602" width="19.7109375" style="80" customWidth="1"/>
    <col min="14603" max="14604" width="10.7109375" style="80" customWidth="1"/>
    <col min="14605" max="14605" width="9.140625" style="80"/>
    <col min="14606" max="14606" width="12.85546875" style="80" customWidth="1"/>
    <col min="14607" max="14607" width="23.42578125" style="80" customWidth="1"/>
    <col min="14608" max="14609" width="9.140625" style="80"/>
    <col min="14610" max="14610" width="10.5703125" style="80" customWidth="1"/>
    <col min="14611" max="14611" width="11.28515625" style="80" customWidth="1"/>
    <col min="14612" max="14848" width="9.140625" style="80"/>
    <col min="14849" max="14849" width="103.85546875" style="80" customWidth="1"/>
    <col min="14850" max="14858" width="19.7109375" style="80" customWidth="1"/>
    <col min="14859" max="14860" width="10.7109375" style="80" customWidth="1"/>
    <col min="14861" max="14861" width="9.140625" style="80"/>
    <col min="14862" max="14862" width="12.85546875" style="80" customWidth="1"/>
    <col min="14863" max="14863" width="23.42578125" style="80" customWidth="1"/>
    <col min="14864" max="14865" width="9.140625" style="80"/>
    <col min="14866" max="14866" width="10.5703125" style="80" customWidth="1"/>
    <col min="14867" max="14867" width="11.28515625" style="80" customWidth="1"/>
    <col min="14868" max="15104" width="9.140625" style="80"/>
    <col min="15105" max="15105" width="103.85546875" style="80" customWidth="1"/>
    <col min="15106" max="15114" width="19.7109375" style="80" customWidth="1"/>
    <col min="15115" max="15116" width="10.7109375" style="80" customWidth="1"/>
    <col min="15117" max="15117" width="9.140625" style="80"/>
    <col min="15118" max="15118" width="12.85546875" style="80" customWidth="1"/>
    <col min="15119" max="15119" width="23.42578125" style="80" customWidth="1"/>
    <col min="15120" max="15121" width="9.140625" style="80"/>
    <col min="15122" max="15122" width="10.5703125" style="80" customWidth="1"/>
    <col min="15123" max="15123" width="11.28515625" style="80" customWidth="1"/>
    <col min="15124" max="15360" width="9.140625" style="80"/>
    <col min="15361" max="15361" width="103.85546875" style="80" customWidth="1"/>
    <col min="15362" max="15370" width="19.7109375" style="80" customWidth="1"/>
    <col min="15371" max="15372" width="10.7109375" style="80" customWidth="1"/>
    <col min="15373" max="15373" width="9.140625" style="80"/>
    <col min="15374" max="15374" width="12.85546875" style="80" customWidth="1"/>
    <col min="15375" max="15375" width="23.42578125" style="80" customWidth="1"/>
    <col min="15376" max="15377" width="9.140625" style="80"/>
    <col min="15378" max="15378" width="10.5703125" style="80" customWidth="1"/>
    <col min="15379" max="15379" width="11.28515625" style="80" customWidth="1"/>
    <col min="15380" max="15616" width="9.140625" style="80"/>
    <col min="15617" max="15617" width="103.85546875" style="80" customWidth="1"/>
    <col min="15618" max="15626" width="19.7109375" style="80" customWidth="1"/>
    <col min="15627" max="15628" width="10.7109375" style="80" customWidth="1"/>
    <col min="15629" max="15629" width="9.140625" style="80"/>
    <col min="15630" max="15630" width="12.85546875" style="80" customWidth="1"/>
    <col min="15631" max="15631" width="23.42578125" style="80" customWidth="1"/>
    <col min="15632" max="15633" width="9.140625" style="80"/>
    <col min="15634" max="15634" width="10.5703125" style="80" customWidth="1"/>
    <col min="15635" max="15635" width="11.28515625" style="80" customWidth="1"/>
    <col min="15636" max="15872" width="9.140625" style="80"/>
    <col min="15873" max="15873" width="103.85546875" style="80" customWidth="1"/>
    <col min="15874" max="15882" width="19.7109375" style="80" customWidth="1"/>
    <col min="15883" max="15884" width="10.7109375" style="80" customWidth="1"/>
    <col min="15885" max="15885" width="9.140625" style="80"/>
    <col min="15886" max="15886" width="12.85546875" style="80" customWidth="1"/>
    <col min="15887" max="15887" width="23.42578125" style="80" customWidth="1"/>
    <col min="15888" max="15889" width="9.140625" style="80"/>
    <col min="15890" max="15890" width="10.5703125" style="80" customWidth="1"/>
    <col min="15891" max="15891" width="11.28515625" style="80" customWidth="1"/>
    <col min="15892" max="16128" width="9.140625" style="80"/>
    <col min="16129" max="16129" width="103.85546875" style="80" customWidth="1"/>
    <col min="16130" max="16138" width="19.7109375" style="80" customWidth="1"/>
    <col min="16139" max="16140" width="10.7109375" style="80" customWidth="1"/>
    <col min="16141" max="16141" width="9.140625" style="80"/>
    <col min="16142" max="16142" width="12.85546875" style="80" customWidth="1"/>
    <col min="16143" max="16143" width="23.42578125" style="80" customWidth="1"/>
    <col min="16144" max="16145" width="9.140625" style="80"/>
    <col min="16146" max="16146" width="10.5703125" style="80" customWidth="1"/>
    <col min="16147" max="16147" width="11.28515625" style="80" customWidth="1"/>
    <col min="16148" max="16384" width="9.140625" style="80"/>
  </cols>
  <sheetData>
    <row r="1" spans="1:17" ht="9" customHeight="1">
      <c r="A1" s="6065"/>
      <c r="B1" s="6065"/>
      <c r="C1" s="6065"/>
      <c r="D1" s="6065"/>
      <c r="E1" s="6065"/>
      <c r="F1" s="6065"/>
      <c r="G1" s="6065"/>
      <c r="H1" s="6065"/>
      <c r="I1" s="6065"/>
      <c r="J1" s="6065"/>
      <c r="K1" s="6065"/>
      <c r="L1" s="6065"/>
      <c r="M1" s="6065"/>
      <c r="N1" s="6065"/>
      <c r="O1" s="6065"/>
      <c r="P1" s="6065"/>
      <c r="Q1" s="6065"/>
    </row>
    <row r="2" spans="1:17" ht="30" customHeight="1">
      <c r="A2" s="6065" t="s">
        <v>194</v>
      </c>
      <c r="B2" s="6065"/>
      <c r="C2" s="6065"/>
      <c r="D2" s="6065"/>
      <c r="E2" s="6065"/>
      <c r="F2" s="6065"/>
      <c r="G2" s="6065"/>
      <c r="H2" s="6065"/>
      <c r="I2" s="6065"/>
      <c r="J2" s="6065"/>
      <c r="K2" s="111"/>
      <c r="L2" s="111"/>
      <c r="M2" s="111"/>
      <c r="N2" s="111"/>
      <c r="O2" s="111"/>
      <c r="P2" s="111"/>
      <c r="Q2" s="111"/>
    </row>
    <row r="3" spans="1:17" ht="29.25" customHeight="1">
      <c r="A3" s="5664" t="s">
        <v>195</v>
      </c>
      <c r="B3" s="5664"/>
      <c r="C3" s="5664"/>
      <c r="D3" s="5664"/>
      <c r="E3" s="5664"/>
      <c r="F3" s="5664"/>
      <c r="G3" s="5664"/>
      <c r="H3" s="5664"/>
      <c r="I3" s="5664"/>
      <c r="J3" s="5664"/>
      <c r="K3" s="112"/>
      <c r="L3" s="112"/>
      <c r="M3" s="112"/>
      <c r="N3" s="112"/>
      <c r="O3" s="112"/>
      <c r="P3" s="112"/>
    </row>
    <row r="4" spans="1:17" ht="24.75" customHeight="1">
      <c r="A4" s="6065" t="s">
        <v>209</v>
      </c>
      <c r="B4" s="6065"/>
      <c r="C4" s="6065"/>
      <c r="D4" s="6065"/>
      <c r="E4" s="6065"/>
      <c r="F4" s="6065"/>
      <c r="G4" s="6065"/>
      <c r="H4" s="6065"/>
      <c r="I4" s="6065"/>
      <c r="J4" s="6065"/>
      <c r="K4" s="111"/>
      <c r="L4" s="111"/>
    </row>
    <row r="5" spans="1:17" ht="19.5" customHeight="1">
      <c r="A5" s="81"/>
    </row>
    <row r="6" spans="1:17" ht="33" customHeight="1">
      <c r="A6" s="6056" t="s">
        <v>1</v>
      </c>
      <c r="B6" s="5523" t="s">
        <v>36</v>
      </c>
      <c r="C6" s="5524"/>
      <c r="D6" s="5525"/>
      <c r="E6" s="5523" t="s">
        <v>37</v>
      </c>
      <c r="F6" s="5524"/>
      <c r="G6" s="5525"/>
      <c r="H6" s="6059" t="s">
        <v>38</v>
      </c>
      <c r="I6" s="6060"/>
      <c r="J6" s="6061"/>
      <c r="K6" s="113"/>
      <c r="L6" s="113"/>
    </row>
    <row r="7" spans="1:17" ht="33" customHeight="1">
      <c r="A7" s="6057"/>
      <c r="B7" s="5520" t="s">
        <v>39</v>
      </c>
      <c r="C7" s="5521"/>
      <c r="D7" s="5522"/>
      <c r="E7" s="5520" t="s">
        <v>39</v>
      </c>
      <c r="F7" s="5521"/>
      <c r="G7" s="5522"/>
      <c r="H7" s="6062"/>
      <c r="I7" s="6063"/>
      <c r="J7" s="6064"/>
      <c r="K7" s="113"/>
      <c r="L7" s="113"/>
    </row>
    <row r="8" spans="1:17" ht="99.75" customHeight="1">
      <c r="A8" s="6058"/>
      <c r="B8" s="588" t="s">
        <v>7</v>
      </c>
      <c r="C8" s="589" t="s">
        <v>8</v>
      </c>
      <c r="D8" s="591" t="s">
        <v>9</v>
      </c>
      <c r="E8" s="588" t="s">
        <v>7</v>
      </c>
      <c r="F8" s="589" t="s">
        <v>8</v>
      </c>
      <c r="G8" s="591" t="s">
        <v>9</v>
      </c>
      <c r="H8" s="588" t="s">
        <v>7</v>
      </c>
      <c r="I8" s="589" t="s">
        <v>8</v>
      </c>
      <c r="J8" s="591" t="s">
        <v>9</v>
      </c>
      <c r="K8" s="113"/>
      <c r="L8" s="113"/>
    </row>
    <row r="9" spans="1:17" ht="36.75" customHeight="1">
      <c r="A9" s="593" t="s">
        <v>10</v>
      </c>
      <c r="B9" s="83"/>
      <c r="C9" s="84"/>
      <c r="D9" s="85"/>
      <c r="E9" s="83"/>
      <c r="F9" s="84"/>
      <c r="G9" s="86"/>
      <c r="H9" s="87"/>
      <c r="I9" s="114"/>
      <c r="J9" s="115"/>
      <c r="K9" s="113"/>
      <c r="L9" s="113"/>
    </row>
    <row r="10" spans="1:17" ht="29.25" customHeight="1">
      <c r="A10" s="284" t="s">
        <v>206</v>
      </c>
      <c r="B10" s="179">
        <v>0</v>
      </c>
      <c r="C10" s="128">
        <v>0</v>
      </c>
      <c r="D10" s="183">
        <f>SUM(B10:C10)</f>
        <v>0</v>
      </c>
      <c r="E10" s="179">
        <v>6</v>
      </c>
      <c r="F10" s="128">
        <v>0</v>
      </c>
      <c r="G10" s="183">
        <f>SUM(E10:F10)</f>
        <v>6</v>
      </c>
      <c r="H10" s="294">
        <f>B10+E10</f>
        <v>6</v>
      </c>
      <c r="I10" s="148">
        <f>C10+F10</f>
        <v>0</v>
      </c>
      <c r="J10" s="149">
        <f>D10+G10</f>
        <v>6</v>
      </c>
      <c r="K10" s="113"/>
      <c r="L10" s="113"/>
    </row>
    <row r="11" spans="1:17" ht="31.5" customHeight="1">
      <c r="A11" s="88" t="s">
        <v>27</v>
      </c>
      <c r="B11" s="89">
        <f t="shared" ref="B11:G11" si="0">SUM(B9:B10)</f>
        <v>0</v>
      </c>
      <c r="C11" s="89">
        <f t="shared" si="0"/>
        <v>0</v>
      </c>
      <c r="D11" s="89">
        <f t="shared" si="0"/>
        <v>0</v>
      </c>
      <c r="E11" s="89">
        <f t="shared" si="0"/>
        <v>6</v>
      </c>
      <c r="F11" s="89">
        <f t="shared" si="0"/>
        <v>0</v>
      </c>
      <c r="G11" s="89">
        <f t="shared" si="0"/>
        <v>6</v>
      </c>
      <c r="H11" s="89">
        <f>SUM(H10:H10)</f>
        <v>6</v>
      </c>
      <c r="I11" s="89">
        <f>SUM(I10:I10)</f>
        <v>0</v>
      </c>
      <c r="J11" s="124">
        <f>SUM(J10:J10)</f>
        <v>6</v>
      </c>
      <c r="K11" s="113"/>
      <c r="L11" s="113"/>
    </row>
    <row r="12" spans="1:17" ht="36.75" customHeight="1">
      <c r="A12" s="88" t="s">
        <v>15</v>
      </c>
      <c r="B12" s="90"/>
      <c r="C12" s="91"/>
      <c r="D12" s="92"/>
      <c r="E12" s="90"/>
      <c r="F12" s="91"/>
      <c r="G12" s="92"/>
      <c r="H12" s="93"/>
      <c r="I12" s="91"/>
      <c r="J12" s="116"/>
      <c r="K12" s="113"/>
      <c r="L12" s="113"/>
    </row>
    <row r="13" spans="1:17" ht="27" customHeight="1">
      <c r="A13" s="94" t="s">
        <v>16</v>
      </c>
      <c r="B13" s="90"/>
      <c r="C13" s="95"/>
      <c r="D13" s="96"/>
      <c r="E13" s="90"/>
      <c r="F13" s="95"/>
      <c r="G13" s="96"/>
      <c r="H13" s="93"/>
      <c r="I13" s="117"/>
      <c r="J13" s="118"/>
      <c r="K13" s="119"/>
      <c r="L13" s="119"/>
    </row>
    <row r="14" spans="1:17" ht="31.5" customHeight="1">
      <c r="A14" s="287" t="s">
        <v>206</v>
      </c>
      <c r="B14" s="179">
        <v>0</v>
      </c>
      <c r="C14" s="128">
        <v>0</v>
      </c>
      <c r="D14" s="183">
        <f>SUM(B14:C14)</f>
        <v>0</v>
      </c>
      <c r="E14" s="139">
        <v>6</v>
      </c>
      <c r="F14" s="126">
        <v>0</v>
      </c>
      <c r="G14" s="131">
        <f>SUM(E14:F14)</f>
        <v>6</v>
      </c>
      <c r="H14" s="294">
        <f>B14+E14</f>
        <v>6</v>
      </c>
      <c r="I14" s="148">
        <f>C14+F14</f>
        <v>0</v>
      </c>
      <c r="J14" s="149">
        <f>D14+G14</f>
        <v>6</v>
      </c>
      <c r="K14" s="108"/>
      <c r="L14" s="108"/>
    </row>
    <row r="15" spans="1:17" ht="24.95" customHeight="1">
      <c r="A15" s="587" t="s">
        <v>17</v>
      </c>
      <c r="B15" s="89">
        <f>SUM(B13:B14)</f>
        <v>0</v>
      </c>
      <c r="C15" s="89">
        <f>SUM(C13:C14)</f>
        <v>0</v>
      </c>
      <c r="D15" s="89">
        <f>SUM(D13:D14)</f>
        <v>0</v>
      </c>
      <c r="E15" s="97">
        <f t="shared" ref="E15:J15" si="1">SUM(E14:E14)</f>
        <v>6</v>
      </c>
      <c r="F15" s="97">
        <f t="shared" si="1"/>
        <v>0</v>
      </c>
      <c r="G15" s="123">
        <f t="shared" si="1"/>
        <v>6</v>
      </c>
      <c r="H15" s="97">
        <f t="shared" si="1"/>
        <v>6</v>
      </c>
      <c r="I15" s="97">
        <f t="shared" si="1"/>
        <v>0</v>
      </c>
      <c r="J15" s="123">
        <f t="shared" si="1"/>
        <v>6</v>
      </c>
      <c r="K15" s="120"/>
      <c r="L15" s="120"/>
    </row>
    <row r="16" spans="1:17" ht="32.25" customHeight="1">
      <c r="A16" s="98" t="s">
        <v>18</v>
      </c>
      <c r="B16" s="99"/>
      <c r="C16" s="100"/>
      <c r="D16" s="101"/>
      <c r="E16" s="99"/>
      <c r="F16" s="100"/>
      <c r="G16" s="290"/>
      <c r="H16" s="102"/>
      <c r="I16" s="121"/>
      <c r="J16" s="122"/>
      <c r="K16" s="108"/>
      <c r="L16" s="108"/>
    </row>
    <row r="17" spans="1:16" ht="24.95" customHeight="1">
      <c r="A17" s="284" t="s">
        <v>206</v>
      </c>
      <c r="B17" s="295">
        <v>0</v>
      </c>
      <c r="C17" s="146">
        <v>0</v>
      </c>
      <c r="D17" s="296">
        <f>SUM(B17:C17)</f>
        <v>0</v>
      </c>
      <c r="E17" s="145">
        <v>0</v>
      </c>
      <c r="F17" s="285">
        <v>0</v>
      </c>
      <c r="G17" s="296">
        <f>SUM(E17:F17)</f>
        <v>0</v>
      </c>
      <c r="H17" s="289">
        <f>B17+E17</f>
        <v>0</v>
      </c>
      <c r="I17" s="293">
        <f>C17+F17</f>
        <v>0</v>
      </c>
      <c r="J17" s="292">
        <f>D17+G17</f>
        <v>0</v>
      </c>
      <c r="K17" s="108"/>
      <c r="L17" s="108"/>
    </row>
    <row r="18" spans="1:16" ht="24.95" customHeight="1">
      <c r="A18" s="587" t="s">
        <v>19</v>
      </c>
      <c r="B18" s="103">
        <f t="shared" ref="B18:J18" si="2">SUM(B17:B17)</f>
        <v>0</v>
      </c>
      <c r="C18" s="103">
        <f t="shared" si="2"/>
        <v>0</v>
      </c>
      <c r="D18" s="103">
        <f t="shared" si="2"/>
        <v>0</v>
      </c>
      <c r="E18" s="103">
        <f t="shared" si="2"/>
        <v>0</v>
      </c>
      <c r="F18" s="103">
        <f t="shared" si="2"/>
        <v>0</v>
      </c>
      <c r="G18" s="103">
        <f t="shared" si="2"/>
        <v>0</v>
      </c>
      <c r="H18" s="103">
        <f t="shared" si="2"/>
        <v>0</v>
      </c>
      <c r="I18" s="103">
        <f t="shared" si="2"/>
        <v>0</v>
      </c>
      <c r="J18" s="123">
        <f t="shared" si="2"/>
        <v>0</v>
      </c>
      <c r="K18" s="108"/>
      <c r="L18" s="108"/>
    </row>
    <row r="19" spans="1:16" ht="24.95" customHeight="1">
      <c r="A19" s="104" t="s">
        <v>29</v>
      </c>
      <c r="B19" s="89">
        <f t="shared" ref="B19:J19" si="3">B15</f>
        <v>0</v>
      </c>
      <c r="C19" s="89">
        <f t="shared" si="3"/>
        <v>0</v>
      </c>
      <c r="D19" s="89">
        <f t="shared" si="3"/>
        <v>0</v>
      </c>
      <c r="E19" s="89">
        <f t="shared" si="3"/>
        <v>6</v>
      </c>
      <c r="F19" s="89">
        <f t="shared" si="3"/>
        <v>0</v>
      </c>
      <c r="G19" s="105">
        <f t="shared" si="3"/>
        <v>6</v>
      </c>
      <c r="H19" s="105">
        <f t="shared" si="3"/>
        <v>6</v>
      </c>
      <c r="I19" s="105">
        <f t="shared" si="3"/>
        <v>0</v>
      </c>
      <c r="J19" s="124">
        <f t="shared" si="3"/>
        <v>6</v>
      </c>
      <c r="K19" s="125"/>
      <c r="L19" s="125"/>
    </row>
    <row r="20" spans="1:16" ht="28.5" customHeight="1">
      <c r="A20" s="104" t="s">
        <v>30</v>
      </c>
      <c r="B20" s="89">
        <f t="shared" ref="B20:J20" si="4">B18</f>
        <v>0</v>
      </c>
      <c r="C20" s="89">
        <f t="shared" si="4"/>
        <v>0</v>
      </c>
      <c r="D20" s="89">
        <f t="shared" si="4"/>
        <v>0</v>
      </c>
      <c r="E20" s="89">
        <f t="shared" si="4"/>
        <v>0</v>
      </c>
      <c r="F20" s="89">
        <f t="shared" si="4"/>
        <v>0</v>
      </c>
      <c r="G20" s="105">
        <f t="shared" si="4"/>
        <v>0</v>
      </c>
      <c r="H20" s="105">
        <f t="shared" si="4"/>
        <v>0</v>
      </c>
      <c r="I20" s="105">
        <f t="shared" si="4"/>
        <v>0</v>
      </c>
      <c r="J20" s="124">
        <f t="shared" si="4"/>
        <v>0</v>
      </c>
      <c r="K20" s="109"/>
      <c r="L20" s="109"/>
    </row>
    <row r="21" spans="1:16" ht="36.75" customHeight="1">
      <c r="A21" s="106" t="s">
        <v>31</v>
      </c>
      <c r="B21" s="107">
        <f t="shared" ref="B21:J21" si="5">SUM(B19:B20)</f>
        <v>0</v>
      </c>
      <c r="C21" s="107">
        <f t="shared" si="5"/>
        <v>0</v>
      </c>
      <c r="D21" s="107">
        <f t="shared" si="5"/>
        <v>0</v>
      </c>
      <c r="E21" s="107">
        <f t="shared" si="5"/>
        <v>6</v>
      </c>
      <c r="F21" s="107">
        <f t="shared" si="5"/>
        <v>0</v>
      </c>
      <c r="G21" s="184">
        <f t="shared" si="5"/>
        <v>6</v>
      </c>
      <c r="H21" s="184">
        <f t="shared" si="5"/>
        <v>6</v>
      </c>
      <c r="I21" s="184">
        <f t="shared" si="5"/>
        <v>0</v>
      </c>
      <c r="J21" s="159">
        <f t="shared" si="5"/>
        <v>6</v>
      </c>
      <c r="K21" s="109"/>
      <c r="L21" s="109"/>
    </row>
    <row r="22" spans="1:16" ht="30" customHeight="1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6" ht="25.5" hidden="1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10"/>
    </row>
    <row r="24" spans="1:16">
      <c r="A24" s="5507"/>
      <c r="B24" s="5507"/>
      <c r="C24" s="5507"/>
      <c r="D24" s="5507"/>
      <c r="E24" s="5507"/>
      <c r="F24" s="5507"/>
      <c r="G24" s="5507"/>
      <c r="H24" s="5507"/>
      <c r="I24" s="5507"/>
      <c r="J24" s="5507"/>
      <c r="K24" s="5507"/>
      <c r="L24" s="5507"/>
      <c r="M24" s="5507"/>
      <c r="N24" s="5507"/>
      <c r="O24" s="5507"/>
      <c r="P24" s="5507"/>
    </row>
    <row r="25" spans="1:16" ht="12" customHeight="1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16" ht="25.5" hidden="1" customHeight="1"/>
    <row r="27" spans="1:16" ht="37.5" customHeight="1"/>
    <row r="28" spans="1:16" ht="26.25" customHeight="1"/>
  </sheetData>
  <mergeCells count="11">
    <mergeCell ref="A1:Q1"/>
    <mergeCell ref="A2:J2"/>
    <mergeCell ref="A3:J3"/>
    <mergeCell ref="A4:J4"/>
    <mergeCell ref="B6:D6"/>
    <mergeCell ref="E6:G6"/>
    <mergeCell ref="B7:D7"/>
    <mergeCell ref="E7:G7"/>
    <mergeCell ref="A24:P24"/>
    <mergeCell ref="A6:A8"/>
    <mergeCell ref="H6:J7"/>
  </mergeCells>
  <pageMargins left="0.70866141732283505" right="0.70866141732283505" top="0.74803149606299202" bottom="0.74803149606299202" header="0.31496062992126" footer="0.31496062992126"/>
  <pageSetup paperSize="9" scale="40" orientation="landscape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76"/>
  <sheetViews>
    <sheetView topLeftCell="A19" zoomScale="50" zoomScaleNormal="50" workbookViewId="0">
      <selection activeCell="S24" sqref="S24"/>
    </sheetView>
  </sheetViews>
  <sheetFormatPr defaultColWidth="9.140625" defaultRowHeight="15" customHeight="1"/>
  <cols>
    <col min="1" max="1" width="88.85546875" style="80" customWidth="1"/>
    <col min="2" max="2" width="13.5703125" style="80" customWidth="1"/>
    <col min="3" max="3" width="12.85546875" style="80" customWidth="1"/>
    <col min="4" max="4" width="12.28515625" style="80" customWidth="1"/>
    <col min="5" max="5" width="14" style="80" customWidth="1"/>
    <col min="6" max="6" width="12.85546875" style="80" customWidth="1"/>
    <col min="7" max="7" width="11" style="80" customWidth="1"/>
    <col min="8" max="8" width="14.28515625" style="80" customWidth="1"/>
    <col min="9" max="9" width="13" style="80" customWidth="1"/>
    <col min="10" max="10" width="12.28515625" style="80" customWidth="1"/>
    <col min="11" max="11" width="14.7109375" style="80" customWidth="1"/>
    <col min="12" max="12" width="13.28515625" style="80" customWidth="1"/>
    <col min="13" max="13" width="12" style="80" customWidth="1"/>
    <col min="14" max="14" width="14.140625" style="80" customWidth="1"/>
    <col min="15" max="15" width="12.85546875" style="80" customWidth="1"/>
    <col min="16" max="16" width="16" style="80" customWidth="1"/>
    <col min="17" max="18" width="10.7109375" style="80" customWidth="1"/>
    <col min="19" max="19" width="9.140625" style="80" customWidth="1"/>
    <col min="20" max="20" width="12.85546875" style="80" customWidth="1"/>
    <col min="21" max="21" width="23.42578125" style="80" customWidth="1"/>
    <col min="22" max="23" width="9.140625" style="80" customWidth="1"/>
    <col min="24" max="24" width="10.42578125" style="80" bestFit="1" customWidth="1"/>
    <col min="25" max="25" width="11.28515625" style="80" customWidth="1"/>
    <col min="26" max="16384" width="9.140625" style="80"/>
  </cols>
  <sheetData>
    <row r="1" spans="1:20" ht="39.75" customHeight="1">
      <c r="A1" s="6067" t="s">
        <v>210</v>
      </c>
      <c r="B1" s="6067"/>
      <c r="C1" s="6067"/>
      <c r="D1" s="6067"/>
      <c r="E1" s="6067"/>
      <c r="F1" s="6067"/>
      <c r="G1" s="6067"/>
      <c r="H1" s="6067"/>
      <c r="I1" s="6067"/>
      <c r="J1" s="6067"/>
      <c r="K1" s="6067"/>
      <c r="L1" s="6067"/>
      <c r="M1" s="6067"/>
      <c r="N1" s="6067"/>
      <c r="O1" s="6067"/>
      <c r="P1" s="6067"/>
      <c r="Q1" s="1280"/>
      <c r="R1" s="1280"/>
      <c r="S1" s="1280"/>
      <c r="T1" s="1280"/>
    </row>
    <row r="2" spans="1:20" ht="28.5" customHeight="1">
      <c r="A2" s="2351"/>
      <c r="B2" s="2351"/>
      <c r="C2" s="2351"/>
      <c r="D2" s="2351"/>
      <c r="E2" s="2351"/>
      <c r="F2" s="2351"/>
      <c r="G2" s="2351"/>
      <c r="H2" s="2351"/>
      <c r="I2" s="2351"/>
      <c r="J2" s="2351"/>
      <c r="K2" s="2351"/>
      <c r="L2" s="2351"/>
      <c r="M2" s="2351"/>
      <c r="N2" s="2351"/>
      <c r="O2" s="2351"/>
      <c r="P2" s="2351"/>
    </row>
    <row r="3" spans="1:20" ht="37.5" customHeight="1">
      <c r="A3" s="6067" t="s">
        <v>388</v>
      </c>
      <c r="B3" s="6067"/>
      <c r="C3" s="6067"/>
      <c r="D3" s="6067"/>
      <c r="E3" s="6067"/>
      <c r="F3" s="6067"/>
      <c r="G3" s="6067"/>
      <c r="H3" s="6067"/>
      <c r="I3" s="6067"/>
      <c r="J3" s="6067"/>
      <c r="K3" s="6067"/>
      <c r="L3" s="6067"/>
      <c r="M3" s="6067"/>
      <c r="N3" s="6067"/>
      <c r="O3" s="6067"/>
      <c r="P3" s="6067"/>
      <c r="Q3" s="2198"/>
      <c r="R3" s="2198"/>
    </row>
    <row r="4" spans="1:20" ht="33" customHeight="1" thickBot="1">
      <c r="A4" s="1282"/>
    </row>
    <row r="5" spans="1:20" ht="33" customHeight="1">
      <c r="A5" s="6068" t="s">
        <v>1</v>
      </c>
      <c r="B5" s="6070" t="s">
        <v>2</v>
      </c>
      <c r="C5" s="6071"/>
      <c r="D5" s="6072"/>
      <c r="E5" s="6070" t="s">
        <v>3</v>
      </c>
      <c r="F5" s="6071"/>
      <c r="G5" s="6072"/>
      <c r="H5" s="6070" t="s">
        <v>4</v>
      </c>
      <c r="I5" s="6071"/>
      <c r="J5" s="6072"/>
      <c r="K5" s="6070" t="s">
        <v>5</v>
      </c>
      <c r="L5" s="6071"/>
      <c r="M5" s="6072"/>
      <c r="N5" s="6079" t="s">
        <v>22</v>
      </c>
      <c r="O5" s="6080"/>
      <c r="P5" s="6081"/>
      <c r="Q5" s="1283"/>
      <c r="R5" s="1283"/>
    </row>
    <row r="6" spans="1:20" ht="33" customHeight="1" thickBot="1">
      <c r="A6" s="5509"/>
      <c r="B6" s="6073"/>
      <c r="C6" s="6074"/>
      <c r="D6" s="6075"/>
      <c r="E6" s="6076"/>
      <c r="F6" s="6077"/>
      <c r="G6" s="6078"/>
      <c r="H6" s="6076"/>
      <c r="I6" s="6077"/>
      <c r="J6" s="6078"/>
      <c r="K6" s="6073"/>
      <c r="L6" s="6074"/>
      <c r="M6" s="6075"/>
      <c r="N6" s="6082"/>
      <c r="O6" s="5715"/>
      <c r="P6" s="5716"/>
      <c r="Q6" s="1283"/>
      <c r="R6" s="1283"/>
    </row>
    <row r="7" spans="1:20" ht="99.75" customHeight="1" thickBot="1">
      <c r="A7" s="6069"/>
      <c r="B7" s="2352" t="s">
        <v>7</v>
      </c>
      <c r="C7" s="2353" t="s">
        <v>8</v>
      </c>
      <c r="D7" s="2354" t="s">
        <v>9</v>
      </c>
      <c r="E7" s="2352" t="s">
        <v>7</v>
      </c>
      <c r="F7" s="2353" t="s">
        <v>8</v>
      </c>
      <c r="G7" s="2354" t="s">
        <v>9</v>
      </c>
      <c r="H7" s="2352" t="s">
        <v>7</v>
      </c>
      <c r="I7" s="2353" t="s">
        <v>8</v>
      </c>
      <c r="J7" s="2354" t="s">
        <v>9</v>
      </c>
      <c r="K7" s="2352" t="s">
        <v>7</v>
      </c>
      <c r="L7" s="2353" t="s">
        <v>8</v>
      </c>
      <c r="M7" s="2354" t="s">
        <v>9</v>
      </c>
      <c r="N7" s="2352" t="s">
        <v>7</v>
      </c>
      <c r="O7" s="2353" t="s">
        <v>8</v>
      </c>
      <c r="P7" s="2355" t="s">
        <v>9</v>
      </c>
      <c r="Q7" s="1283"/>
      <c r="R7" s="1283"/>
    </row>
    <row r="8" spans="1:20" ht="45" customHeight="1" thickBot="1">
      <c r="A8" s="2356" t="s">
        <v>10</v>
      </c>
      <c r="B8" s="2357"/>
      <c r="C8" s="2357"/>
      <c r="D8" s="2357"/>
      <c r="E8" s="2357"/>
      <c r="F8" s="2357"/>
      <c r="G8" s="2358"/>
      <c r="H8" s="2359"/>
      <c r="I8" s="2357"/>
      <c r="J8" s="2357"/>
      <c r="K8" s="2357"/>
      <c r="L8" s="2357"/>
      <c r="M8" s="2358"/>
      <c r="N8" s="2357"/>
      <c r="O8" s="2357"/>
      <c r="P8" s="2358"/>
      <c r="Q8" s="1283"/>
      <c r="R8" s="1283"/>
    </row>
    <row r="9" spans="1:20" ht="28.5" customHeight="1">
      <c r="A9" s="2360" t="s">
        <v>10</v>
      </c>
      <c r="B9" s="5008"/>
      <c r="C9" s="5009"/>
      <c r="D9" s="5010"/>
      <c r="E9" s="5008"/>
      <c r="F9" s="5009"/>
      <c r="G9" s="5010"/>
      <c r="H9" s="5008"/>
      <c r="I9" s="5009"/>
      <c r="J9" s="5010"/>
      <c r="K9" s="5011"/>
      <c r="L9" s="5009"/>
      <c r="M9" s="5012"/>
      <c r="N9" s="5013"/>
      <c r="O9" s="5014"/>
      <c r="P9" s="5015"/>
      <c r="Q9" s="1283"/>
      <c r="R9" s="1283"/>
    </row>
    <row r="10" spans="1:20" ht="28.5" customHeight="1">
      <c r="A10" s="2363" t="s">
        <v>367</v>
      </c>
      <c r="B10" s="5016">
        <f t="shared" ref="B10:C20" si="0">B24+B37</f>
        <v>50</v>
      </c>
      <c r="C10" s="5017">
        <f t="shared" si="0"/>
        <v>0</v>
      </c>
      <c r="D10" s="5018">
        <f>C10+B10</f>
        <v>50</v>
      </c>
      <c r="E10" s="3649">
        <v>46</v>
      </c>
      <c r="F10" s="5019">
        <f t="shared" ref="F10:M13" si="1">F24+F37</f>
        <v>0</v>
      </c>
      <c r="G10" s="3701">
        <v>46</v>
      </c>
      <c r="H10" s="3649">
        <v>33</v>
      </c>
      <c r="I10" s="3649">
        <f t="shared" si="1"/>
        <v>0</v>
      </c>
      <c r="J10" s="3649">
        <v>33</v>
      </c>
      <c r="K10" s="3649">
        <v>55</v>
      </c>
      <c r="L10" s="5019">
        <f t="shared" si="1"/>
        <v>0</v>
      </c>
      <c r="M10" s="3701">
        <v>55</v>
      </c>
      <c r="N10" s="5020">
        <f>B10+E10+H10+K10</f>
        <v>184</v>
      </c>
      <c r="O10" s="5020">
        <f t="shared" ref="O10:P21" si="2">C10+F10+I10+L10</f>
        <v>0</v>
      </c>
      <c r="P10" s="5021">
        <f t="shared" si="2"/>
        <v>184</v>
      </c>
      <c r="Q10" s="1283"/>
      <c r="R10" s="1283"/>
    </row>
    <row r="11" spans="1:20" ht="30.75" customHeight="1">
      <c r="A11" s="2363" t="s">
        <v>211</v>
      </c>
      <c r="B11" s="5016">
        <f t="shared" si="0"/>
        <v>23</v>
      </c>
      <c r="C11" s="5017">
        <f t="shared" si="0"/>
        <v>1</v>
      </c>
      <c r="D11" s="5018">
        <f t="shared" ref="D11:D20" si="3">C11+B11</f>
        <v>24</v>
      </c>
      <c r="E11" s="3649">
        <v>51</v>
      </c>
      <c r="F11" s="5019">
        <f t="shared" si="1"/>
        <v>1</v>
      </c>
      <c r="G11" s="3701">
        <v>52</v>
      </c>
      <c r="H11" s="3649">
        <f t="shared" si="1"/>
        <v>33</v>
      </c>
      <c r="I11" s="3649">
        <f t="shared" si="1"/>
        <v>2</v>
      </c>
      <c r="J11" s="3649">
        <f t="shared" si="1"/>
        <v>35</v>
      </c>
      <c r="K11" s="3649">
        <v>35</v>
      </c>
      <c r="L11" s="5019">
        <f t="shared" si="1"/>
        <v>0</v>
      </c>
      <c r="M11" s="3701">
        <v>35</v>
      </c>
      <c r="N11" s="5020">
        <f t="shared" ref="N11:N21" si="4">B11+E11+H11+K11</f>
        <v>142</v>
      </c>
      <c r="O11" s="5020">
        <f t="shared" si="2"/>
        <v>4</v>
      </c>
      <c r="P11" s="5021">
        <f t="shared" si="2"/>
        <v>146</v>
      </c>
      <c r="Q11" s="1283"/>
      <c r="R11" s="1283"/>
    </row>
    <row r="12" spans="1:20" ht="26.25">
      <c r="A12" s="2363" t="s">
        <v>212</v>
      </c>
      <c r="B12" s="5016">
        <f t="shared" si="0"/>
        <v>26</v>
      </c>
      <c r="C12" s="5017">
        <f t="shared" si="0"/>
        <v>0</v>
      </c>
      <c r="D12" s="5018">
        <f t="shared" si="3"/>
        <v>26</v>
      </c>
      <c r="E12" s="3649">
        <v>25</v>
      </c>
      <c r="F12" s="5019">
        <f t="shared" si="1"/>
        <v>0</v>
      </c>
      <c r="G12" s="3701">
        <v>25</v>
      </c>
      <c r="H12" s="3649">
        <f t="shared" si="1"/>
        <v>28</v>
      </c>
      <c r="I12" s="3649">
        <f t="shared" si="1"/>
        <v>0</v>
      </c>
      <c r="J12" s="3649">
        <f t="shared" si="1"/>
        <v>28</v>
      </c>
      <c r="K12" s="3649">
        <v>20</v>
      </c>
      <c r="L12" s="5019">
        <f t="shared" si="1"/>
        <v>0</v>
      </c>
      <c r="M12" s="3701">
        <v>20</v>
      </c>
      <c r="N12" s="5020">
        <f t="shared" si="4"/>
        <v>99</v>
      </c>
      <c r="O12" s="5020">
        <f t="shared" si="2"/>
        <v>0</v>
      </c>
      <c r="P12" s="5021">
        <f t="shared" si="2"/>
        <v>99</v>
      </c>
      <c r="Q12" s="1283"/>
      <c r="R12" s="1283"/>
    </row>
    <row r="13" spans="1:20" ht="28.5" customHeight="1">
      <c r="A13" s="2363" t="s">
        <v>213</v>
      </c>
      <c r="B13" s="5016">
        <f t="shared" si="0"/>
        <v>24</v>
      </c>
      <c r="C13" s="5017">
        <f t="shared" si="0"/>
        <v>0</v>
      </c>
      <c r="D13" s="5018">
        <f t="shared" si="3"/>
        <v>24</v>
      </c>
      <c r="E13" s="3649">
        <f t="shared" ref="E13:M20" si="5">E27+E40</f>
        <v>21</v>
      </c>
      <c r="F13" s="5019">
        <f t="shared" si="5"/>
        <v>0</v>
      </c>
      <c r="G13" s="3701">
        <f t="shared" si="5"/>
        <v>21</v>
      </c>
      <c r="H13" s="3649">
        <f t="shared" si="5"/>
        <v>15</v>
      </c>
      <c r="I13" s="3649">
        <f t="shared" si="5"/>
        <v>0</v>
      </c>
      <c r="J13" s="3649">
        <f t="shared" si="5"/>
        <v>15</v>
      </c>
      <c r="K13" s="3649">
        <f>K27+K40</f>
        <v>19</v>
      </c>
      <c r="L13" s="5019">
        <f t="shared" si="1"/>
        <v>0</v>
      </c>
      <c r="M13" s="3701">
        <f t="shared" si="1"/>
        <v>19</v>
      </c>
      <c r="N13" s="5020">
        <f t="shared" si="4"/>
        <v>79</v>
      </c>
      <c r="O13" s="5020">
        <f t="shared" si="2"/>
        <v>0</v>
      </c>
      <c r="P13" s="5021">
        <f t="shared" si="2"/>
        <v>79</v>
      </c>
      <c r="Q13" s="1283"/>
      <c r="R13" s="1283"/>
    </row>
    <row r="14" spans="1:20" ht="30.75" customHeight="1">
      <c r="A14" s="2363" t="s">
        <v>214</v>
      </c>
      <c r="B14" s="5016">
        <f t="shared" si="0"/>
        <v>28</v>
      </c>
      <c r="C14" s="5017">
        <f t="shared" si="0"/>
        <v>0</v>
      </c>
      <c r="D14" s="5018">
        <f t="shared" si="3"/>
        <v>28</v>
      </c>
      <c r="E14" s="3649">
        <f t="shared" si="5"/>
        <v>27</v>
      </c>
      <c r="F14" s="5019">
        <f t="shared" si="5"/>
        <v>0</v>
      </c>
      <c r="G14" s="3701">
        <f t="shared" si="5"/>
        <v>27</v>
      </c>
      <c r="H14" s="3649">
        <f t="shared" si="5"/>
        <v>17</v>
      </c>
      <c r="I14" s="3649">
        <f t="shared" si="5"/>
        <v>0</v>
      </c>
      <c r="J14" s="3649">
        <f t="shared" si="5"/>
        <v>17</v>
      </c>
      <c r="K14" s="3649">
        <f>K28+K41</f>
        <v>15</v>
      </c>
      <c r="L14" s="5019">
        <f>L28+L41</f>
        <v>0</v>
      </c>
      <c r="M14" s="3701">
        <f>M28+M41</f>
        <v>15</v>
      </c>
      <c r="N14" s="5020">
        <f t="shared" si="4"/>
        <v>87</v>
      </c>
      <c r="O14" s="5020">
        <f t="shared" si="2"/>
        <v>0</v>
      </c>
      <c r="P14" s="5021">
        <f t="shared" si="2"/>
        <v>87</v>
      </c>
      <c r="Q14" s="1283"/>
      <c r="R14" s="1283"/>
    </row>
    <row r="15" spans="1:20" ht="30.75" customHeight="1">
      <c r="A15" s="2363" t="s">
        <v>218</v>
      </c>
      <c r="B15" s="5016">
        <f t="shared" si="0"/>
        <v>53</v>
      </c>
      <c r="C15" s="5017">
        <f t="shared" si="0"/>
        <v>1</v>
      </c>
      <c r="D15" s="5018">
        <f t="shared" si="3"/>
        <v>54</v>
      </c>
      <c r="E15" s="3649">
        <f t="shared" si="5"/>
        <v>38</v>
      </c>
      <c r="F15" s="5019">
        <f t="shared" si="5"/>
        <v>2</v>
      </c>
      <c r="G15" s="3701">
        <f t="shared" si="5"/>
        <v>40</v>
      </c>
      <c r="H15" s="3649">
        <f t="shared" si="5"/>
        <v>36</v>
      </c>
      <c r="I15" s="3649">
        <f t="shared" si="5"/>
        <v>1</v>
      </c>
      <c r="J15" s="3649">
        <f t="shared" si="5"/>
        <v>37</v>
      </c>
      <c r="K15" s="5022">
        <f>K29+K42</f>
        <v>32</v>
      </c>
      <c r="L15" s="5019">
        <f>L29+L42</f>
        <v>1</v>
      </c>
      <c r="M15" s="5023">
        <f>M29+M42</f>
        <v>33</v>
      </c>
      <c r="N15" s="5020">
        <f t="shared" si="4"/>
        <v>159</v>
      </c>
      <c r="O15" s="5020">
        <f t="shared" si="2"/>
        <v>5</v>
      </c>
      <c r="P15" s="5021">
        <f t="shared" si="2"/>
        <v>164</v>
      </c>
      <c r="Q15" s="1283"/>
      <c r="R15" s="1283"/>
    </row>
    <row r="16" spans="1:20" ht="30.75" customHeight="1">
      <c r="A16" s="2363" t="s">
        <v>215</v>
      </c>
      <c r="B16" s="5016">
        <f t="shared" si="0"/>
        <v>44</v>
      </c>
      <c r="C16" s="5017">
        <f t="shared" si="0"/>
        <v>4</v>
      </c>
      <c r="D16" s="5018">
        <f t="shared" si="3"/>
        <v>48</v>
      </c>
      <c r="E16" s="3649">
        <f t="shared" si="5"/>
        <v>71</v>
      </c>
      <c r="F16" s="5019">
        <f t="shared" si="5"/>
        <v>8</v>
      </c>
      <c r="G16" s="3701">
        <f t="shared" si="5"/>
        <v>79</v>
      </c>
      <c r="H16" s="3649">
        <f t="shared" si="5"/>
        <v>41</v>
      </c>
      <c r="I16" s="3649">
        <f t="shared" si="5"/>
        <v>9</v>
      </c>
      <c r="J16" s="3649">
        <f t="shared" si="5"/>
        <v>50</v>
      </c>
      <c r="K16" s="3649">
        <f t="shared" si="5"/>
        <v>45</v>
      </c>
      <c r="L16" s="5019">
        <f t="shared" si="5"/>
        <v>6</v>
      </c>
      <c r="M16" s="3701">
        <f t="shared" si="5"/>
        <v>51</v>
      </c>
      <c r="N16" s="5020">
        <f t="shared" si="4"/>
        <v>201</v>
      </c>
      <c r="O16" s="5020">
        <f t="shared" si="2"/>
        <v>27</v>
      </c>
      <c r="P16" s="5021">
        <f t="shared" si="2"/>
        <v>228</v>
      </c>
      <c r="Q16" s="1283"/>
      <c r="R16" s="1283"/>
    </row>
    <row r="17" spans="1:19" ht="30.75" customHeight="1">
      <c r="A17" s="2363" t="s">
        <v>33</v>
      </c>
      <c r="B17" s="5016">
        <f t="shared" si="0"/>
        <v>22</v>
      </c>
      <c r="C17" s="5017">
        <f t="shared" si="0"/>
        <v>0</v>
      </c>
      <c r="D17" s="5018">
        <f t="shared" si="3"/>
        <v>22</v>
      </c>
      <c r="E17" s="3649">
        <f t="shared" si="5"/>
        <v>29</v>
      </c>
      <c r="F17" s="5019">
        <f t="shared" si="5"/>
        <v>0</v>
      </c>
      <c r="G17" s="3701">
        <f t="shared" si="5"/>
        <v>29</v>
      </c>
      <c r="H17" s="3649">
        <f t="shared" si="5"/>
        <v>26</v>
      </c>
      <c r="I17" s="3649">
        <f t="shared" si="5"/>
        <v>0</v>
      </c>
      <c r="J17" s="3649">
        <f t="shared" si="5"/>
        <v>26</v>
      </c>
      <c r="K17" s="3649">
        <f t="shared" si="5"/>
        <v>22</v>
      </c>
      <c r="L17" s="5024">
        <f t="shared" si="5"/>
        <v>1</v>
      </c>
      <c r="M17" s="5023">
        <f t="shared" si="5"/>
        <v>23</v>
      </c>
      <c r="N17" s="5020">
        <f t="shared" si="4"/>
        <v>99</v>
      </c>
      <c r="O17" s="5020">
        <f t="shared" si="2"/>
        <v>1</v>
      </c>
      <c r="P17" s="5021">
        <f t="shared" si="2"/>
        <v>100</v>
      </c>
      <c r="Q17" s="1283"/>
      <c r="R17" s="1283"/>
    </row>
    <row r="18" spans="1:19" ht="27.75" customHeight="1">
      <c r="A18" s="2363" t="s">
        <v>216</v>
      </c>
      <c r="B18" s="5016">
        <f t="shared" si="0"/>
        <v>17</v>
      </c>
      <c r="C18" s="5017">
        <f t="shared" si="0"/>
        <v>0</v>
      </c>
      <c r="D18" s="5018">
        <f t="shared" si="3"/>
        <v>17</v>
      </c>
      <c r="E18" s="3649">
        <f t="shared" si="5"/>
        <v>21</v>
      </c>
      <c r="F18" s="5019">
        <f t="shared" si="5"/>
        <v>0</v>
      </c>
      <c r="G18" s="3701">
        <f t="shared" si="5"/>
        <v>21</v>
      </c>
      <c r="H18" s="3649">
        <f t="shared" si="5"/>
        <v>9</v>
      </c>
      <c r="I18" s="3649">
        <f t="shared" si="5"/>
        <v>0</v>
      </c>
      <c r="J18" s="3649">
        <f t="shared" si="5"/>
        <v>9</v>
      </c>
      <c r="K18" s="3649">
        <f t="shared" si="5"/>
        <v>8</v>
      </c>
      <c r="L18" s="5019">
        <f t="shared" si="5"/>
        <v>0</v>
      </c>
      <c r="M18" s="3701">
        <f t="shared" si="5"/>
        <v>8</v>
      </c>
      <c r="N18" s="5020">
        <f t="shared" si="4"/>
        <v>55</v>
      </c>
      <c r="O18" s="5020">
        <f t="shared" si="2"/>
        <v>0</v>
      </c>
      <c r="P18" s="5021">
        <f t="shared" si="2"/>
        <v>55</v>
      </c>
      <c r="Q18" s="1283"/>
      <c r="R18" s="1283"/>
    </row>
    <row r="19" spans="1:19" ht="30.75" customHeight="1">
      <c r="A19" s="2363" t="s">
        <v>69</v>
      </c>
      <c r="B19" s="5016">
        <f t="shared" si="0"/>
        <v>15</v>
      </c>
      <c r="C19" s="5017">
        <f t="shared" si="0"/>
        <v>0</v>
      </c>
      <c r="D19" s="5018">
        <f t="shared" si="3"/>
        <v>15</v>
      </c>
      <c r="E19" s="3649">
        <f t="shared" si="5"/>
        <v>18</v>
      </c>
      <c r="F19" s="5019">
        <f t="shared" si="5"/>
        <v>0</v>
      </c>
      <c r="G19" s="3701">
        <f t="shared" si="5"/>
        <v>18</v>
      </c>
      <c r="H19" s="3649">
        <f t="shared" si="5"/>
        <v>14</v>
      </c>
      <c r="I19" s="3649">
        <f t="shared" si="5"/>
        <v>0</v>
      </c>
      <c r="J19" s="3649">
        <f t="shared" si="5"/>
        <v>14</v>
      </c>
      <c r="K19" s="3649">
        <f t="shared" si="5"/>
        <v>13</v>
      </c>
      <c r="L19" s="5019">
        <f t="shared" si="5"/>
        <v>0</v>
      </c>
      <c r="M19" s="3701">
        <f t="shared" si="5"/>
        <v>13</v>
      </c>
      <c r="N19" s="5020">
        <f t="shared" si="4"/>
        <v>60</v>
      </c>
      <c r="O19" s="5020">
        <f t="shared" si="2"/>
        <v>0</v>
      </c>
      <c r="P19" s="5021">
        <f t="shared" si="2"/>
        <v>60</v>
      </c>
      <c r="Q19" s="1283"/>
      <c r="R19" s="1283"/>
    </row>
    <row r="20" spans="1:19" ht="27.75" customHeight="1" thickBot="1">
      <c r="A20" s="2363" t="s">
        <v>217</v>
      </c>
      <c r="B20" s="5016">
        <f t="shared" si="0"/>
        <v>27</v>
      </c>
      <c r="C20" s="5017">
        <f t="shared" si="0"/>
        <v>4</v>
      </c>
      <c r="D20" s="5018">
        <f t="shared" si="3"/>
        <v>31</v>
      </c>
      <c r="E20" s="3649">
        <f t="shared" si="5"/>
        <v>26</v>
      </c>
      <c r="F20" s="5019">
        <f t="shared" si="5"/>
        <v>5</v>
      </c>
      <c r="G20" s="3701">
        <f t="shared" si="5"/>
        <v>31</v>
      </c>
      <c r="H20" s="3649">
        <f t="shared" si="5"/>
        <v>26</v>
      </c>
      <c r="I20" s="3649">
        <f t="shared" si="5"/>
        <v>3</v>
      </c>
      <c r="J20" s="3649">
        <f t="shared" si="5"/>
        <v>29</v>
      </c>
      <c r="K20" s="3649">
        <f t="shared" si="5"/>
        <v>20</v>
      </c>
      <c r="L20" s="5019">
        <f t="shared" si="5"/>
        <v>3</v>
      </c>
      <c r="M20" s="3701">
        <f t="shared" si="5"/>
        <v>23</v>
      </c>
      <c r="N20" s="5025">
        <f t="shared" si="4"/>
        <v>99</v>
      </c>
      <c r="O20" s="5025">
        <f t="shared" si="2"/>
        <v>15</v>
      </c>
      <c r="P20" s="5026">
        <f t="shared" si="2"/>
        <v>114</v>
      </c>
      <c r="Q20" s="1283"/>
      <c r="R20" s="1283"/>
    </row>
    <row r="21" spans="1:19" ht="45" customHeight="1" thickBot="1">
      <c r="A21" s="2364" t="s">
        <v>27</v>
      </c>
      <c r="B21" s="5027">
        <f t="shared" ref="B21:M21" si="6">SUM(B10:B20)</f>
        <v>329</v>
      </c>
      <c r="C21" s="5027">
        <f t="shared" si="6"/>
        <v>10</v>
      </c>
      <c r="D21" s="5027">
        <f t="shared" si="6"/>
        <v>339</v>
      </c>
      <c r="E21" s="5028">
        <f t="shared" si="6"/>
        <v>373</v>
      </c>
      <c r="F21" s="5028">
        <f t="shared" si="6"/>
        <v>16</v>
      </c>
      <c r="G21" s="5028">
        <f t="shared" si="6"/>
        <v>389</v>
      </c>
      <c r="H21" s="5028">
        <f t="shared" si="6"/>
        <v>278</v>
      </c>
      <c r="I21" s="5028">
        <f t="shared" si="6"/>
        <v>15</v>
      </c>
      <c r="J21" s="5028">
        <f t="shared" si="6"/>
        <v>293</v>
      </c>
      <c r="K21" s="5028">
        <f t="shared" si="6"/>
        <v>284</v>
      </c>
      <c r="L21" s="5028">
        <f t="shared" si="6"/>
        <v>11</v>
      </c>
      <c r="M21" s="5028">
        <f t="shared" si="6"/>
        <v>295</v>
      </c>
      <c r="N21" s="5029">
        <f t="shared" si="4"/>
        <v>1264</v>
      </c>
      <c r="O21" s="5029">
        <f t="shared" si="2"/>
        <v>52</v>
      </c>
      <c r="P21" s="5030">
        <f t="shared" si="2"/>
        <v>1316</v>
      </c>
      <c r="Q21" s="1283"/>
      <c r="R21" s="1283"/>
      <c r="S21" s="1283"/>
    </row>
    <row r="22" spans="1:19" ht="31.5" customHeight="1" thickBot="1">
      <c r="A22" s="2368" t="s">
        <v>15</v>
      </c>
      <c r="B22" s="5031"/>
      <c r="C22" s="5032"/>
      <c r="D22" s="5033"/>
      <c r="E22" s="5034"/>
      <c r="F22" s="5034"/>
      <c r="G22" s="5035"/>
      <c r="H22" s="5034"/>
      <c r="I22" s="5034"/>
      <c r="J22" s="5036"/>
      <c r="K22" s="5037"/>
      <c r="L22" s="5034"/>
      <c r="M22" s="5035"/>
      <c r="N22" s="5038"/>
      <c r="O22" s="5039"/>
      <c r="P22" s="5040"/>
      <c r="Q22" s="1296"/>
      <c r="R22" s="1296"/>
    </row>
    <row r="23" spans="1:19" ht="24.95" customHeight="1" thickBot="1">
      <c r="A23" s="2369" t="s">
        <v>16</v>
      </c>
      <c r="B23" s="5091"/>
      <c r="C23" s="5092"/>
      <c r="D23" s="5093"/>
      <c r="E23" s="5094"/>
      <c r="F23" s="5095"/>
      <c r="G23" s="5096"/>
      <c r="H23" s="5094"/>
      <c r="I23" s="5095" t="s">
        <v>28</v>
      </c>
      <c r="J23" s="5097"/>
      <c r="K23" s="5098"/>
      <c r="L23" s="5095"/>
      <c r="M23" s="5096"/>
      <c r="N23" s="5099"/>
      <c r="O23" s="5070"/>
      <c r="P23" s="5100"/>
      <c r="Q23" s="1298"/>
      <c r="R23" s="1298"/>
    </row>
    <row r="24" spans="1:19" ht="28.5" customHeight="1">
      <c r="A24" s="1316" t="s">
        <v>367</v>
      </c>
      <c r="B24" s="5080">
        <v>50</v>
      </c>
      <c r="C24" s="5081">
        <v>0</v>
      </c>
      <c r="D24" s="5082">
        <f>C24+B24</f>
        <v>50</v>
      </c>
      <c r="E24" s="5083">
        <v>46</v>
      </c>
      <c r="F24" s="5084">
        <v>0</v>
      </c>
      <c r="G24" s="5085">
        <f>F24+E24</f>
        <v>46</v>
      </c>
      <c r="H24" s="5083">
        <v>33</v>
      </c>
      <c r="I24" s="5084">
        <v>0</v>
      </c>
      <c r="J24" s="5086">
        <v>33</v>
      </c>
      <c r="K24" s="5087">
        <v>54</v>
      </c>
      <c r="L24" s="5084">
        <v>0</v>
      </c>
      <c r="M24" s="5086">
        <f t="shared" ref="M24:M34" si="7">L24+K24</f>
        <v>54</v>
      </c>
      <c r="N24" s="5088">
        <f>B24+E24+H24+K24</f>
        <v>183</v>
      </c>
      <c r="O24" s="5089">
        <f t="shared" ref="O24:O51" si="8">C24+F24+I24+L24</f>
        <v>0</v>
      </c>
      <c r="P24" s="5090">
        <f t="shared" ref="P24:P34" si="9">SUM(N24:O24)</f>
        <v>183</v>
      </c>
      <c r="Q24" s="1283"/>
      <c r="R24" s="1283"/>
    </row>
    <row r="25" spans="1:19" ht="30.75" customHeight="1">
      <c r="A25" s="2363" t="s">
        <v>211</v>
      </c>
      <c r="B25" s="5016">
        <v>23</v>
      </c>
      <c r="C25" s="5017">
        <v>1</v>
      </c>
      <c r="D25" s="5018">
        <f t="shared" ref="D25:D34" si="10">C25+B25</f>
        <v>24</v>
      </c>
      <c r="E25" s="5045">
        <v>50</v>
      </c>
      <c r="F25" s="5019">
        <v>1</v>
      </c>
      <c r="G25" s="3701">
        <f>F25+E25</f>
        <v>51</v>
      </c>
      <c r="H25" s="5045">
        <v>33</v>
      </c>
      <c r="I25" s="5019">
        <v>2</v>
      </c>
      <c r="J25" s="5043">
        <f t="shared" ref="J25:J34" si="11">I25+H25</f>
        <v>35</v>
      </c>
      <c r="K25" s="5046">
        <v>35</v>
      </c>
      <c r="L25" s="5019">
        <v>0</v>
      </c>
      <c r="M25" s="5043">
        <f t="shared" si="7"/>
        <v>35</v>
      </c>
      <c r="N25" s="5020">
        <f t="shared" ref="N25:N26" si="12">B25+E25+H25+K25</f>
        <v>141</v>
      </c>
      <c r="O25" s="5021">
        <f t="shared" si="8"/>
        <v>4</v>
      </c>
      <c r="P25" s="5047">
        <f t="shared" si="9"/>
        <v>145</v>
      </c>
      <c r="Q25" s="1283"/>
      <c r="R25" s="1283"/>
    </row>
    <row r="26" spans="1:19" ht="30.75" customHeight="1">
      <c r="A26" s="2363" t="s">
        <v>212</v>
      </c>
      <c r="B26" s="5016">
        <v>26</v>
      </c>
      <c r="C26" s="5017">
        <v>0</v>
      </c>
      <c r="D26" s="5018">
        <f t="shared" si="10"/>
        <v>26</v>
      </c>
      <c r="E26" s="5045">
        <v>25</v>
      </c>
      <c r="F26" s="5019">
        <v>0</v>
      </c>
      <c r="G26" s="3701">
        <f t="shared" ref="G26:G34" si="13">F26+E26</f>
        <v>25</v>
      </c>
      <c r="H26" s="5045">
        <v>28</v>
      </c>
      <c r="I26" s="5019">
        <v>0</v>
      </c>
      <c r="J26" s="5043">
        <f t="shared" si="11"/>
        <v>28</v>
      </c>
      <c r="K26" s="5046">
        <v>20</v>
      </c>
      <c r="L26" s="5019">
        <v>0</v>
      </c>
      <c r="M26" s="5043">
        <f t="shared" si="7"/>
        <v>20</v>
      </c>
      <c r="N26" s="5020">
        <f t="shared" si="12"/>
        <v>99</v>
      </c>
      <c r="O26" s="5021">
        <f t="shared" si="8"/>
        <v>0</v>
      </c>
      <c r="P26" s="5047">
        <f t="shared" si="9"/>
        <v>99</v>
      </c>
      <c r="Q26" s="1283"/>
      <c r="R26" s="1283"/>
    </row>
    <row r="27" spans="1:19" ht="28.5" customHeight="1">
      <c r="A27" s="2363" t="s">
        <v>213</v>
      </c>
      <c r="B27" s="5016">
        <v>24</v>
      </c>
      <c r="C27" s="5017">
        <v>0</v>
      </c>
      <c r="D27" s="5018">
        <f t="shared" si="10"/>
        <v>24</v>
      </c>
      <c r="E27" s="3649">
        <v>21</v>
      </c>
      <c r="F27" s="5019">
        <v>0</v>
      </c>
      <c r="G27" s="3701">
        <f t="shared" si="13"/>
        <v>21</v>
      </c>
      <c r="H27" s="3649">
        <v>15</v>
      </c>
      <c r="I27" s="5019">
        <v>0</v>
      </c>
      <c r="J27" s="5043">
        <f t="shared" si="11"/>
        <v>15</v>
      </c>
      <c r="K27" s="3701">
        <v>19</v>
      </c>
      <c r="L27" s="5019">
        <v>0</v>
      </c>
      <c r="M27" s="5043">
        <f t="shared" si="7"/>
        <v>19</v>
      </c>
      <c r="N27" s="5020">
        <f>B27+E27+H27+K27</f>
        <v>79</v>
      </c>
      <c r="O27" s="5021">
        <f t="shared" si="8"/>
        <v>0</v>
      </c>
      <c r="P27" s="5047">
        <f t="shared" si="9"/>
        <v>79</v>
      </c>
      <c r="Q27" s="1283"/>
      <c r="R27" s="1283"/>
    </row>
    <row r="28" spans="1:19" ht="30.75" customHeight="1">
      <c r="A28" s="2363" t="s">
        <v>214</v>
      </c>
      <c r="B28" s="5016">
        <v>26</v>
      </c>
      <c r="C28" s="5017">
        <v>0</v>
      </c>
      <c r="D28" s="5018">
        <f t="shared" si="10"/>
        <v>26</v>
      </c>
      <c r="E28" s="3649">
        <v>27</v>
      </c>
      <c r="F28" s="5019">
        <v>0</v>
      </c>
      <c r="G28" s="3701">
        <f t="shared" si="13"/>
        <v>27</v>
      </c>
      <c r="H28" s="3649">
        <v>16</v>
      </c>
      <c r="I28" s="5019">
        <v>0</v>
      </c>
      <c r="J28" s="5043">
        <f t="shared" si="11"/>
        <v>16</v>
      </c>
      <c r="K28" s="3701">
        <v>14</v>
      </c>
      <c r="L28" s="5019">
        <v>0</v>
      </c>
      <c r="M28" s="5043">
        <f t="shared" si="7"/>
        <v>14</v>
      </c>
      <c r="N28" s="5020">
        <f t="shared" ref="N28:N34" si="14">B28+E28+H28+K28</f>
        <v>83</v>
      </c>
      <c r="O28" s="5021">
        <f t="shared" si="8"/>
        <v>0</v>
      </c>
      <c r="P28" s="5047">
        <f t="shared" si="9"/>
        <v>83</v>
      </c>
      <c r="Q28" s="1283"/>
      <c r="R28" s="1283"/>
    </row>
    <row r="29" spans="1:19" ht="30.75" customHeight="1">
      <c r="A29" s="2363" t="s">
        <v>218</v>
      </c>
      <c r="B29" s="5016">
        <v>53</v>
      </c>
      <c r="C29" s="5017">
        <v>1</v>
      </c>
      <c r="D29" s="5018">
        <f t="shared" si="10"/>
        <v>54</v>
      </c>
      <c r="E29" s="3649">
        <v>38</v>
      </c>
      <c r="F29" s="5019">
        <v>2</v>
      </c>
      <c r="G29" s="3701">
        <f t="shared" si="13"/>
        <v>40</v>
      </c>
      <c r="H29" s="3649">
        <v>36</v>
      </c>
      <c r="I29" s="5019">
        <v>1</v>
      </c>
      <c r="J29" s="5043">
        <f t="shared" si="11"/>
        <v>37</v>
      </c>
      <c r="K29" s="3701">
        <v>32</v>
      </c>
      <c r="L29" s="5019">
        <v>1</v>
      </c>
      <c r="M29" s="5043">
        <f t="shared" si="7"/>
        <v>33</v>
      </c>
      <c r="N29" s="5020">
        <f t="shared" si="14"/>
        <v>159</v>
      </c>
      <c r="O29" s="5021">
        <f t="shared" si="8"/>
        <v>5</v>
      </c>
      <c r="P29" s="5047">
        <f t="shared" si="9"/>
        <v>164</v>
      </c>
      <c r="Q29" s="1283"/>
      <c r="R29" s="1283"/>
    </row>
    <row r="30" spans="1:19" ht="30.75" customHeight="1">
      <c r="A30" s="2363" t="s">
        <v>215</v>
      </c>
      <c r="B30" s="5016">
        <v>44</v>
      </c>
      <c r="C30" s="5017">
        <v>4</v>
      </c>
      <c r="D30" s="5018">
        <f t="shared" si="10"/>
        <v>48</v>
      </c>
      <c r="E30" s="3649">
        <v>71</v>
      </c>
      <c r="F30" s="5019">
        <v>8</v>
      </c>
      <c r="G30" s="3701">
        <f t="shared" si="13"/>
        <v>79</v>
      </c>
      <c r="H30" s="3649">
        <v>37</v>
      </c>
      <c r="I30" s="5019">
        <v>9</v>
      </c>
      <c r="J30" s="5043">
        <f t="shared" si="11"/>
        <v>46</v>
      </c>
      <c r="K30" s="3701">
        <v>43</v>
      </c>
      <c r="L30" s="5019">
        <v>6</v>
      </c>
      <c r="M30" s="5043">
        <f t="shared" si="7"/>
        <v>49</v>
      </c>
      <c r="N30" s="5020">
        <f t="shared" si="14"/>
        <v>195</v>
      </c>
      <c r="O30" s="5021">
        <f t="shared" si="8"/>
        <v>27</v>
      </c>
      <c r="P30" s="5047">
        <f t="shared" si="9"/>
        <v>222</v>
      </c>
      <c r="Q30" s="1283"/>
      <c r="R30" s="1283"/>
    </row>
    <row r="31" spans="1:19" ht="30.75" customHeight="1">
      <c r="A31" s="2363" t="s">
        <v>33</v>
      </c>
      <c r="B31" s="5016">
        <v>22</v>
      </c>
      <c r="C31" s="5017">
        <v>0</v>
      </c>
      <c r="D31" s="5018">
        <f t="shared" si="10"/>
        <v>22</v>
      </c>
      <c r="E31" s="3649">
        <v>29</v>
      </c>
      <c r="F31" s="5019">
        <v>0</v>
      </c>
      <c r="G31" s="3701">
        <f t="shared" si="13"/>
        <v>29</v>
      </c>
      <c r="H31" s="3649">
        <v>25</v>
      </c>
      <c r="I31" s="5019">
        <v>0</v>
      </c>
      <c r="J31" s="5043">
        <f t="shared" si="11"/>
        <v>25</v>
      </c>
      <c r="K31" s="3701">
        <v>22</v>
      </c>
      <c r="L31" s="5019">
        <v>1</v>
      </c>
      <c r="M31" s="5043">
        <f t="shared" si="7"/>
        <v>23</v>
      </c>
      <c r="N31" s="5020">
        <f t="shared" si="14"/>
        <v>98</v>
      </c>
      <c r="O31" s="5021">
        <f t="shared" si="8"/>
        <v>1</v>
      </c>
      <c r="P31" s="5047">
        <f t="shared" si="9"/>
        <v>99</v>
      </c>
      <c r="Q31" s="1283"/>
      <c r="R31" s="1283"/>
    </row>
    <row r="32" spans="1:19" ht="27.75" customHeight="1">
      <c r="A32" s="2363" t="s">
        <v>216</v>
      </c>
      <c r="B32" s="5016">
        <v>17</v>
      </c>
      <c r="C32" s="5017">
        <v>0</v>
      </c>
      <c r="D32" s="5018">
        <f t="shared" si="10"/>
        <v>17</v>
      </c>
      <c r="E32" s="3649">
        <v>21</v>
      </c>
      <c r="F32" s="5019">
        <v>0</v>
      </c>
      <c r="G32" s="3701">
        <f t="shared" si="13"/>
        <v>21</v>
      </c>
      <c r="H32" s="3649">
        <v>9</v>
      </c>
      <c r="I32" s="5019">
        <v>0</v>
      </c>
      <c r="J32" s="5043">
        <f t="shared" si="11"/>
        <v>9</v>
      </c>
      <c r="K32" s="3701">
        <v>8</v>
      </c>
      <c r="L32" s="5019">
        <v>0</v>
      </c>
      <c r="M32" s="5043">
        <f t="shared" si="7"/>
        <v>8</v>
      </c>
      <c r="N32" s="5020">
        <f t="shared" si="14"/>
        <v>55</v>
      </c>
      <c r="O32" s="5026">
        <f t="shared" si="8"/>
        <v>0</v>
      </c>
      <c r="P32" s="5047">
        <f t="shared" si="9"/>
        <v>55</v>
      </c>
      <c r="Q32" s="1283"/>
      <c r="R32" s="1283"/>
    </row>
    <row r="33" spans="1:18" ht="30.75" customHeight="1">
      <c r="A33" s="2363" t="s">
        <v>69</v>
      </c>
      <c r="B33" s="5016">
        <v>15</v>
      </c>
      <c r="C33" s="5017">
        <v>0</v>
      </c>
      <c r="D33" s="5018">
        <f t="shared" si="10"/>
        <v>15</v>
      </c>
      <c r="E33" s="5045">
        <v>18</v>
      </c>
      <c r="F33" s="5019">
        <v>0</v>
      </c>
      <c r="G33" s="3701">
        <f t="shared" si="13"/>
        <v>18</v>
      </c>
      <c r="H33" s="5045">
        <v>14</v>
      </c>
      <c r="I33" s="5019">
        <v>0</v>
      </c>
      <c r="J33" s="5043">
        <f t="shared" si="11"/>
        <v>14</v>
      </c>
      <c r="K33" s="5046">
        <v>13</v>
      </c>
      <c r="L33" s="5019">
        <v>0</v>
      </c>
      <c r="M33" s="5043">
        <f t="shared" si="7"/>
        <v>13</v>
      </c>
      <c r="N33" s="5020">
        <f t="shared" si="14"/>
        <v>60</v>
      </c>
      <c r="O33" s="5021">
        <f t="shared" si="8"/>
        <v>0</v>
      </c>
      <c r="P33" s="5047">
        <f t="shared" si="9"/>
        <v>60</v>
      </c>
      <c r="Q33" s="1283"/>
      <c r="R33" s="1283"/>
    </row>
    <row r="34" spans="1:18" ht="27.75" customHeight="1" thickBot="1">
      <c r="A34" s="2363" t="s">
        <v>217</v>
      </c>
      <c r="B34" s="5016">
        <v>27</v>
      </c>
      <c r="C34" s="5017">
        <v>4</v>
      </c>
      <c r="D34" s="5018">
        <f t="shared" si="10"/>
        <v>31</v>
      </c>
      <c r="E34" s="5048">
        <v>26</v>
      </c>
      <c r="F34" s="5049">
        <v>5</v>
      </c>
      <c r="G34" s="3701">
        <f t="shared" si="13"/>
        <v>31</v>
      </c>
      <c r="H34" s="5048">
        <v>25</v>
      </c>
      <c r="I34" s="5049">
        <v>3</v>
      </c>
      <c r="J34" s="5043">
        <f t="shared" si="11"/>
        <v>28</v>
      </c>
      <c r="K34" s="5050">
        <v>20</v>
      </c>
      <c r="L34" s="5049">
        <v>3</v>
      </c>
      <c r="M34" s="5043">
        <f t="shared" si="7"/>
        <v>23</v>
      </c>
      <c r="N34" s="5020">
        <f t="shared" si="14"/>
        <v>98</v>
      </c>
      <c r="O34" s="5026">
        <f t="shared" si="8"/>
        <v>15</v>
      </c>
      <c r="P34" s="5047">
        <f t="shared" si="9"/>
        <v>113</v>
      </c>
      <c r="Q34" s="1283"/>
      <c r="R34" s="1283"/>
    </row>
    <row r="35" spans="1:18" ht="24.95" customHeight="1" thickBot="1">
      <c r="A35" s="2365" t="s">
        <v>17</v>
      </c>
      <c r="B35" s="5051">
        <f t="shared" ref="B35:M35" si="15">SUM(B24:B34)</f>
        <v>327</v>
      </c>
      <c r="C35" s="5051">
        <f t="shared" si="15"/>
        <v>10</v>
      </c>
      <c r="D35" s="5051">
        <f t="shared" si="15"/>
        <v>337</v>
      </c>
      <c r="E35" s="5052">
        <f t="shared" si="15"/>
        <v>372</v>
      </c>
      <c r="F35" s="5052">
        <f t="shared" si="15"/>
        <v>16</v>
      </c>
      <c r="G35" s="5052">
        <f t="shared" si="15"/>
        <v>388</v>
      </c>
      <c r="H35" s="5052">
        <f t="shared" si="15"/>
        <v>271</v>
      </c>
      <c r="I35" s="5052">
        <f t="shared" si="15"/>
        <v>15</v>
      </c>
      <c r="J35" s="5052">
        <f t="shared" si="15"/>
        <v>286</v>
      </c>
      <c r="K35" s="5052">
        <f t="shared" si="15"/>
        <v>280</v>
      </c>
      <c r="L35" s="5052">
        <f t="shared" si="15"/>
        <v>11</v>
      </c>
      <c r="M35" s="5052">
        <f t="shared" si="15"/>
        <v>291</v>
      </c>
      <c r="N35" s="5053">
        <f t="shared" ref="N35:P35" si="16">SUM(N24:N34)</f>
        <v>1250</v>
      </c>
      <c r="O35" s="5053">
        <f t="shared" si="16"/>
        <v>52</v>
      </c>
      <c r="P35" s="5054">
        <f t="shared" si="16"/>
        <v>1302</v>
      </c>
      <c r="Q35" s="1298"/>
      <c r="R35" s="1298"/>
    </row>
    <row r="36" spans="1:18" ht="36.75" customHeight="1">
      <c r="A36" s="1300" t="s">
        <v>18</v>
      </c>
      <c r="B36" s="5055"/>
      <c r="C36" s="5056"/>
      <c r="D36" s="5057"/>
      <c r="E36" s="5058"/>
      <c r="F36" s="5059"/>
      <c r="G36" s="5060"/>
      <c r="H36" s="5061"/>
      <c r="I36" s="5062"/>
      <c r="J36" s="5063"/>
      <c r="K36" s="5061"/>
      <c r="L36" s="5062"/>
      <c r="M36" s="5063"/>
      <c r="N36" s="5020"/>
      <c r="O36" s="5044"/>
      <c r="P36" s="5047"/>
      <c r="Q36" s="1298"/>
      <c r="R36" s="1298"/>
    </row>
    <row r="37" spans="1:18" ht="28.5" customHeight="1">
      <c r="A37" s="2363" t="s">
        <v>367</v>
      </c>
      <c r="B37" s="5016">
        <v>0</v>
      </c>
      <c r="C37" s="5017">
        <v>0</v>
      </c>
      <c r="D37" s="5064">
        <f t="shared" ref="D37:D47" si="17">C37+B37</f>
        <v>0</v>
      </c>
      <c r="E37" s="3649">
        <v>0</v>
      </c>
      <c r="F37" s="5019">
        <v>0</v>
      </c>
      <c r="G37" s="5046">
        <f t="shared" ref="G37:G47" si="18">F37+E37</f>
        <v>0</v>
      </c>
      <c r="H37" s="3649">
        <v>0</v>
      </c>
      <c r="I37" s="5019">
        <v>0</v>
      </c>
      <c r="J37" s="5046">
        <f t="shared" ref="J37:J47" si="19">I37+H37</f>
        <v>0</v>
      </c>
      <c r="K37" s="3649">
        <v>1</v>
      </c>
      <c r="L37" s="5019">
        <v>0</v>
      </c>
      <c r="M37" s="5046">
        <f t="shared" ref="M37:M47" si="20">L37+K37</f>
        <v>1</v>
      </c>
      <c r="N37" s="5020">
        <f t="shared" ref="N37:O48" si="21">B37+E37+H37+K37</f>
        <v>1</v>
      </c>
      <c r="O37" s="5021">
        <f t="shared" si="21"/>
        <v>0</v>
      </c>
      <c r="P37" s="5047">
        <f t="shared" ref="P37:P48" si="22">SUM(N37:O37)</f>
        <v>1</v>
      </c>
      <c r="Q37" s="1283"/>
      <c r="R37" s="1283"/>
    </row>
    <row r="38" spans="1:18" ht="30.75" customHeight="1">
      <c r="A38" s="2363" t="s">
        <v>211</v>
      </c>
      <c r="B38" s="5016">
        <v>0</v>
      </c>
      <c r="C38" s="5017">
        <v>0</v>
      </c>
      <c r="D38" s="5064">
        <f t="shared" si="17"/>
        <v>0</v>
      </c>
      <c r="E38" s="3649">
        <v>1</v>
      </c>
      <c r="F38" s="5019">
        <v>0</v>
      </c>
      <c r="G38" s="5046">
        <f t="shared" si="18"/>
        <v>1</v>
      </c>
      <c r="H38" s="3649">
        <v>0</v>
      </c>
      <c r="I38" s="5019">
        <v>0</v>
      </c>
      <c r="J38" s="5046">
        <f t="shared" si="19"/>
        <v>0</v>
      </c>
      <c r="K38" s="3649">
        <v>0</v>
      </c>
      <c r="L38" s="5019">
        <v>0</v>
      </c>
      <c r="M38" s="5046">
        <f t="shared" si="20"/>
        <v>0</v>
      </c>
      <c r="N38" s="5020">
        <f t="shared" si="21"/>
        <v>1</v>
      </c>
      <c r="O38" s="5021">
        <f t="shared" si="21"/>
        <v>0</v>
      </c>
      <c r="P38" s="5047">
        <f t="shared" si="22"/>
        <v>1</v>
      </c>
      <c r="Q38" s="1283"/>
      <c r="R38" s="1283"/>
    </row>
    <row r="39" spans="1:18" ht="30.75" customHeight="1">
      <c r="A39" s="2363" t="s">
        <v>212</v>
      </c>
      <c r="B39" s="5016">
        <v>0</v>
      </c>
      <c r="C39" s="5017">
        <v>0</v>
      </c>
      <c r="D39" s="5064">
        <f t="shared" si="17"/>
        <v>0</v>
      </c>
      <c r="E39" s="3649">
        <v>0</v>
      </c>
      <c r="F39" s="5019">
        <v>0</v>
      </c>
      <c r="G39" s="5046">
        <f t="shared" si="18"/>
        <v>0</v>
      </c>
      <c r="H39" s="3649">
        <v>0</v>
      </c>
      <c r="I39" s="5019">
        <v>0</v>
      </c>
      <c r="J39" s="5046">
        <f t="shared" si="19"/>
        <v>0</v>
      </c>
      <c r="K39" s="3649">
        <v>0</v>
      </c>
      <c r="L39" s="5019">
        <v>0</v>
      </c>
      <c r="M39" s="5046">
        <f t="shared" si="20"/>
        <v>0</v>
      </c>
      <c r="N39" s="5020">
        <f t="shared" si="21"/>
        <v>0</v>
      </c>
      <c r="O39" s="5021">
        <f t="shared" si="21"/>
        <v>0</v>
      </c>
      <c r="P39" s="5047">
        <f t="shared" si="22"/>
        <v>0</v>
      </c>
      <c r="Q39" s="1283"/>
      <c r="R39" s="1283"/>
    </row>
    <row r="40" spans="1:18" ht="28.5" customHeight="1">
      <c r="A40" s="2363" t="s">
        <v>213</v>
      </c>
      <c r="B40" s="5016">
        <v>0</v>
      </c>
      <c r="C40" s="5017">
        <v>0</v>
      </c>
      <c r="D40" s="5064">
        <f t="shared" si="17"/>
        <v>0</v>
      </c>
      <c r="E40" s="3649">
        <v>0</v>
      </c>
      <c r="F40" s="5019">
        <v>0</v>
      </c>
      <c r="G40" s="5046">
        <f t="shared" si="18"/>
        <v>0</v>
      </c>
      <c r="H40" s="3649">
        <v>0</v>
      </c>
      <c r="I40" s="5019">
        <v>0</v>
      </c>
      <c r="J40" s="5046">
        <f t="shared" si="19"/>
        <v>0</v>
      </c>
      <c r="K40" s="3649">
        <v>0</v>
      </c>
      <c r="L40" s="5019">
        <v>0</v>
      </c>
      <c r="M40" s="5046">
        <f t="shared" si="20"/>
        <v>0</v>
      </c>
      <c r="N40" s="5020">
        <f t="shared" si="21"/>
        <v>0</v>
      </c>
      <c r="O40" s="5021">
        <f t="shared" si="21"/>
        <v>0</v>
      </c>
      <c r="P40" s="5047">
        <f t="shared" si="22"/>
        <v>0</v>
      </c>
      <c r="Q40" s="1283"/>
      <c r="R40" s="1283"/>
    </row>
    <row r="41" spans="1:18" ht="30.75" customHeight="1">
      <c r="A41" s="2363" t="s">
        <v>214</v>
      </c>
      <c r="B41" s="5016">
        <v>2</v>
      </c>
      <c r="C41" s="5017">
        <v>0</v>
      </c>
      <c r="D41" s="5064">
        <f t="shared" si="17"/>
        <v>2</v>
      </c>
      <c r="E41" s="3649">
        <v>0</v>
      </c>
      <c r="F41" s="5019">
        <v>0</v>
      </c>
      <c r="G41" s="5046">
        <f t="shared" si="18"/>
        <v>0</v>
      </c>
      <c r="H41" s="3649">
        <v>1</v>
      </c>
      <c r="I41" s="5019">
        <v>0</v>
      </c>
      <c r="J41" s="5046">
        <f t="shared" si="19"/>
        <v>1</v>
      </c>
      <c r="K41" s="3649">
        <v>1</v>
      </c>
      <c r="L41" s="5019">
        <v>0</v>
      </c>
      <c r="M41" s="5046">
        <f t="shared" si="20"/>
        <v>1</v>
      </c>
      <c r="N41" s="5020">
        <f t="shared" si="21"/>
        <v>4</v>
      </c>
      <c r="O41" s="5021">
        <f t="shared" si="21"/>
        <v>0</v>
      </c>
      <c r="P41" s="5047">
        <f t="shared" si="22"/>
        <v>4</v>
      </c>
      <c r="Q41" s="1283"/>
      <c r="R41" s="1283"/>
    </row>
    <row r="42" spans="1:18" ht="30.75" customHeight="1">
      <c r="A42" s="2363" t="s">
        <v>218</v>
      </c>
      <c r="B42" s="5016">
        <v>0</v>
      </c>
      <c r="C42" s="5017">
        <v>0</v>
      </c>
      <c r="D42" s="5064">
        <f t="shared" si="17"/>
        <v>0</v>
      </c>
      <c r="E42" s="3649">
        <v>0</v>
      </c>
      <c r="F42" s="5019">
        <v>0</v>
      </c>
      <c r="G42" s="5046">
        <f t="shared" si="18"/>
        <v>0</v>
      </c>
      <c r="H42" s="3649">
        <v>0</v>
      </c>
      <c r="I42" s="5019">
        <v>0</v>
      </c>
      <c r="J42" s="5046">
        <f t="shared" si="19"/>
        <v>0</v>
      </c>
      <c r="K42" s="3649">
        <v>0</v>
      </c>
      <c r="L42" s="5019">
        <v>0</v>
      </c>
      <c r="M42" s="5046">
        <f t="shared" si="20"/>
        <v>0</v>
      </c>
      <c r="N42" s="5020">
        <f t="shared" si="21"/>
        <v>0</v>
      </c>
      <c r="O42" s="5021">
        <f t="shared" si="21"/>
        <v>0</v>
      </c>
      <c r="P42" s="5047">
        <f t="shared" si="22"/>
        <v>0</v>
      </c>
      <c r="Q42" s="1283"/>
      <c r="R42" s="1283"/>
    </row>
    <row r="43" spans="1:18" ht="30.75" customHeight="1">
      <c r="A43" s="2363" t="s">
        <v>215</v>
      </c>
      <c r="B43" s="5016">
        <v>0</v>
      </c>
      <c r="C43" s="5017">
        <v>0</v>
      </c>
      <c r="D43" s="5064">
        <f t="shared" si="17"/>
        <v>0</v>
      </c>
      <c r="E43" s="3649">
        <v>0</v>
      </c>
      <c r="F43" s="5019">
        <v>0</v>
      </c>
      <c r="G43" s="5046">
        <f t="shared" si="18"/>
        <v>0</v>
      </c>
      <c r="H43" s="3649">
        <v>4</v>
      </c>
      <c r="I43" s="5019">
        <v>0</v>
      </c>
      <c r="J43" s="5046">
        <f t="shared" si="19"/>
        <v>4</v>
      </c>
      <c r="K43" s="3649">
        <v>2</v>
      </c>
      <c r="L43" s="5019">
        <v>0</v>
      </c>
      <c r="M43" s="5046">
        <f t="shared" si="20"/>
        <v>2</v>
      </c>
      <c r="N43" s="5020">
        <f t="shared" si="21"/>
        <v>6</v>
      </c>
      <c r="O43" s="5021">
        <f t="shared" si="21"/>
        <v>0</v>
      </c>
      <c r="P43" s="5047">
        <f t="shared" si="22"/>
        <v>6</v>
      </c>
      <c r="Q43" s="1283"/>
      <c r="R43" s="1283"/>
    </row>
    <row r="44" spans="1:18" ht="30.75" customHeight="1">
      <c r="A44" s="2363" t="s">
        <v>33</v>
      </c>
      <c r="B44" s="5016">
        <v>0</v>
      </c>
      <c r="C44" s="5017">
        <v>0</v>
      </c>
      <c r="D44" s="5064">
        <f t="shared" si="17"/>
        <v>0</v>
      </c>
      <c r="E44" s="3649">
        <v>0</v>
      </c>
      <c r="F44" s="5019">
        <v>0</v>
      </c>
      <c r="G44" s="5046">
        <f t="shared" si="18"/>
        <v>0</v>
      </c>
      <c r="H44" s="3649">
        <v>1</v>
      </c>
      <c r="I44" s="5019">
        <v>0</v>
      </c>
      <c r="J44" s="5046">
        <f t="shared" si="19"/>
        <v>1</v>
      </c>
      <c r="K44" s="3649">
        <v>0</v>
      </c>
      <c r="L44" s="5019">
        <v>0</v>
      </c>
      <c r="M44" s="5046">
        <f t="shared" si="20"/>
        <v>0</v>
      </c>
      <c r="N44" s="5020">
        <f t="shared" si="21"/>
        <v>1</v>
      </c>
      <c r="O44" s="5021">
        <f t="shared" si="21"/>
        <v>0</v>
      </c>
      <c r="P44" s="5047">
        <f t="shared" si="22"/>
        <v>1</v>
      </c>
      <c r="Q44" s="1283"/>
      <c r="R44" s="1283"/>
    </row>
    <row r="45" spans="1:18" ht="27.75" customHeight="1">
      <c r="A45" s="2363" t="s">
        <v>216</v>
      </c>
      <c r="B45" s="5016">
        <v>0</v>
      </c>
      <c r="C45" s="5017">
        <v>0</v>
      </c>
      <c r="D45" s="5064">
        <f t="shared" si="17"/>
        <v>0</v>
      </c>
      <c r="E45" s="3649">
        <v>0</v>
      </c>
      <c r="F45" s="5019">
        <v>0</v>
      </c>
      <c r="G45" s="5046">
        <f t="shared" si="18"/>
        <v>0</v>
      </c>
      <c r="H45" s="3649">
        <v>0</v>
      </c>
      <c r="I45" s="5019">
        <v>0</v>
      </c>
      <c r="J45" s="5046">
        <f t="shared" si="19"/>
        <v>0</v>
      </c>
      <c r="K45" s="3649">
        <v>0</v>
      </c>
      <c r="L45" s="5019">
        <v>0</v>
      </c>
      <c r="M45" s="5046">
        <f t="shared" si="20"/>
        <v>0</v>
      </c>
      <c r="N45" s="5020">
        <f t="shared" si="21"/>
        <v>0</v>
      </c>
      <c r="O45" s="5021">
        <f t="shared" si="21"/>
        <v>0</v>
      </c>
      <c r="P45" s="5047">
        <f t="shared" si="22"/>
        <v>0</v>
      </c>
      <c r="Q45" s="1283"/>
      <c r="R45" s="1283"/>
    </row>
    <row r="46" spans="1:18" ht="30.75" customHeight="1">
      <c r="A46" s="2363" t="s">
        <v>69</v>
      </c>
      <c r="B46" s="5016">
        <v>0</v>
      </c>
      <c r="C46" s="5017">
        <v>0</v>
      </c>
      <c r="D46" s="5064">
        <f t="shared" si="17"/>
        <v>0</v>
      </c>
      <c r="E46" s="3649">
        <v>0</v>
      </c>
      <c r="F46" s="5019">
        <v>0</v>
      </c>
      <c r="G46" s="5046">
        <f t="shared" si="18"/>
        <v>0</v>
      </c>
      <c r="H46" s="3649">
        <v>0</v>
      </c>
      <c r="I46" s="5019">
        <v>0</v>
      </c>
      <c r="J46" s="5046">
        <f t="shared" si="19"/>
        <v>0</v>
      </c>
      <c r="K46" s="3649">
        <v>0</v>
      </c>
      <c r="L46" s="5019">
        <v>0</v>
      </c>
      <c r="M46" s="5046">
        <f t="shared" si="20"/>
        <v>0</v>
      </c>
      <c r="N46" s="5020">
        <f t="shared" si="21"/>
        <v>0</v>
      </c>
      <c r="O46" s="5021">
        <f t="shared" si="21"/>
        <v>0</v>
      </c>
      <c r="P46" s="5047">
        <f t="shared" si="22"/>
        <v>0</v>
      </c>
      <c r="Q46" s="1283"/>
      <c r="R46" s="1283"/>
    </row>
    <row r="47" spans="1:18" ht="27.75" customHeight="1" thickBot="1">
      <c r="A47" s="2363" t="s">
        <v>217</v>
      </c>
      <c r="B47" s="5016">
        <v>0</v>
      </c>
      <c r="C47" s="5017">
        <v>0</v>
      </c>
      <c r="D47" s="5064">
        <f t="shared" si="17"/>
        <v>0</v>
      </c>
      <c r="E47" s="3649">
        <v>0</v>
      </c>
      <c r="F47" s="5019">
        <v>0</v>
      </c>
      <c r="G47" s="5046">
        <f t="shared" si="18"/>
        <v>0</v>
      </c>
      <c r="H47" s="3649">
        <v>1</v>
      </c>
      <c r="I47" s="5019">
        <v>0</v>
      </c>
      <c r="J47" s="5046">
        <f t="shared" si="19"/>
        <v>1</v>
      </c>
      <c r="K47" s="3649">
        <v>0</v>
      </c>
      <c r="L47" s="5019">
        <v>0</v>
      </c>
      <c r="M47" s="5046">
        <f t="shared" si="20"/>
        <v>0</v>
      </c>
      <c r="N47" s="5025">
        <f t="shared" si="21"/>
        <v>1</v>
      </c>
      <c r="O47" s="5026">
        <f t="shared" si="21"/>
        <v>0</v>
      </c>
      <c r="P47" s="5065">
        <f t="shared" si="22"/>
        <v>1</v>
      </c>
      <c r="Q47" s="1283"/>
      <c r="R47" s="1283"/>
    </row>
    <row r="48" spans="1:18" ht="26.25" thickBot="1">
      <c r="A48" s="2356" t="s">
        <v>19</v>
      </c>
      <c r="B48" s="5066">
        <f t="shared" ref="B48:M48" si="23">SUM(B37:B47)</f>
        <v>2</v>
      </c>
      <c r="C48" s="5066">
        <f t="shared" si="23"/>
        <v>0</v>
      </c>
      <c r="D48" s="5066">
        <f t="shared" si="23"/>
        <v>2</v>
      </c>
      <c r="E48" s="5067">
        <f t="shared" si="23"/>
        <v>1</v>
      </c>
      <c r="F48" s="5067">
        <f t="shared" si="23"/>
        <v>0</v>
      </c>
      <c r="G48" s="5067">
        <f t="shared" si="23"/>
        <v>1</v>
      </c>
      <c r="H48" s="5067">
        <f t="shared" si="23"/>
        <v>7</v>
      </c>
      <c r="I48" s="5067">
        <f t="shared" si="23"/>
        <v>0</v>
      </c>
      <c r="J48" s="5067">
        <f t="shared" si="23"/>
        <v>7</v>
      </c>
      <c r="K48" s="5067">
        <f t="shared" si="23"/>
        <v>4</v>
      </c>
      <c r="L48" s="5067">
        <f t="shared" si="23"/>
        <v>0</v>
      </c>
      <c r="M48" s="5067">
        <f t="shared" si="23"/>
        <v>4</v>
      </c>
      <c r="N48" s="5038">
        <f t="shared" si="21"/>
        <v>14</v>
      </c>
      <c r="O48" s="5068">
        <f t="shared" si="21"/>
        <v>0</v>
      </c>
      <c r="P48" s="5068">
        <f t="shared" si="22"/>
        <v>14</v>
      </c>
      <c r="Q48" s="279"/>
      <c r="R48" s="279"/>
    </row>
    <row r="49" spans="1:18" ht="28.5" customHeight="1" thickBot="1">
      <c r="A49" s="2367" t="s">
        <v>29</v>
      </c>
      <c r="B49" s="5069">
        <f>B35</f>
        <v>327</v>
      </c>
      <c r="C49" s="5069">
        <f t="shared" ref="C49:M49" si="24">C35</f>
        <v>10</v>
      </c>
      <c r="D49" s="5069">
        <f t="shared" si="24"/>
        <v>337</v>
      </c>
      <c r="E49" s="5069">
        <f t="shared" si="24"/>
        <v>372</v>
      </c>
      <c r="F49" s="5069">
        <f t="shared" si="24"/>
        <v>16</v>
      </c>
      <c r="G49" s="5070">
        <f t="shared" si="24"/>
        <v>388</v>
      </c>
      <c r="H49" s="5070">
        <f t="shared" si="24"/>
        <v>271</v>
      </c>
      <c r="I49" s="5070">
        <f t="shared" si="24"/>
        <v>15</v>
      </c>
      <c r="J49" s="5070">
        <f t="shared" si="24"/>
        <v>286</v>
      </c>
      <c r="K49" s="5070">
        <f t="shared" si="24"/>
        <v>280</v>
      </c>
      <c r="L49" s="5070">
        <f t="shared" si="24"/>
        <v>11</v>
      </c>
      <c r="M49" s="5070">
        <f t="shared" si="24"/>
        <v>291</v>
      </c>
      <c r="N49" s="5042">
        <f t="shared" ref="N49" si="25">N35</f>
        <v>1250</v>
      </c>
      <c r="O49" s="5068">
        <f t="shared" si="8"/>
        <v>52</v>
      </c>
      <c r="P49" s="5042">
        <f>P35</f>
        <v>1302</v>
      </c>
      <c r="Q49" s="279"/>
      <c r="R49" s="279"/>
    </row>
    <row r="50" spans="1:18" ht="27.75" customHeight="1" thickBot="1">
      <c r="A50" s="2367" t="s">
        <v>30</v>
      </c>
      <c r="B50" s="5071">
        <f t="shared" ref="B50:M50" si="26">B48</f>
        <v>2</v>
      </c>
      <c r="C50" s="5071">
        <f t="shared" si="26"/>
        <v>0</v>
      </c>
      <c r="D50" s="5071">
        <f t="shared" si="26"/>
        <v>2</v>
      </c>
      <c r="E50" s="5028">
        <f t="shared" si="26"/>
        <v>1</v>
      </c>
      <c r="F50" s="5028">
        <f t="shared" si="26"/>
        <v>0</v>
      </c>
      <c r="G50" s="5028">
        <f t="shared" si="26"/>
        <v>1</v>
      </c>
      <c r="H50" s="5028">
        <f t="shared" si="26"/>
        <v>7</v>
      </c>
      <c r="I50" s="5028">
        <f t="shared" si="26"/>
        <v>0</v>
      </c>
      <c r="J50" s="5028">
        <f t="shared" si="26"/>
        <v>7</v>
      </c>
      <c r="K50" s="5028">
        <f t="shared" si="26"/>
        <v>4</v>
      </c>
      <c r="L50" s="5028">
        <f t="shared" si="26"/>
        <v>0</v>
      </c>
      <c r="M50" s="5028">
        <f t="shared" si="26"/>
        <v>4</v>
      </c>
      <c r="N50" s="5072">
        <f t="shared" ref="N50:P50" si="27">N48</f>
        <v>14</v>
      </c>
      <c r="O50" s="5072">
        <f t="shared" si="27"/>
        <v>0</v>
      </c>
      <c r="P50" s="5042">
        <f t="shared" si="27"/>
        <v>14</v>
      </c>
    </row>
    <row r="51" spans="1:18" ht="32.25" customHeight="1" thickBot="1">
      <c r="A51" s="2368" t="s">
        <v>31</v>
      </c>
      <c r="B51" s="5074">
        <f t="shared" ref="B51:M51" si="28">SUM(B49:B50)</f>
        <v>329</v>
      </c>
      <c r="C51" s="5074">
        <f t="shared" si="28"/>
        <v>10</v>
      </c>
      <c r="D51" s="5075">
        <f t="shared" si="28"/>
        <v>339</v>
      </c>
      <c r="E51" s="5076">
        <f t="shared" si="28"/>
        <v>373</v>
      </c>
      <c r="F51" s="5077">
        <f t="shared" si="28"/>
        <v>16</v>
      </c>
      <c r="G51" s="5077">
        <f t="shared" si="28"/>
        <v>389</v>
      </c>
      <c r="H51" s="5077">
        <f t="shared" si="28"/>
        <v>278</v>
      </c>
      <c r="I51" s="5077">
        <f t="shared" si="28"/>
        <v>15</v>
      </c>
      <c r="J51" s="5077">
        <f t="shared" si="28"/>
        <v>293</v>
      </c>
      <c r="K51" s="5077">
        <f t="shared" si="28"/>
        <v>284</v>
      </c>
      <c r="L51" s="5077">
        <f t="shared" si="28"/>
        <v>11</v>
      </c>
      <c r="M51" s="5077">
        <f t="shared" si="28"/>
        <v>295</v>
      </c>
      <c r="N51" s="5078">
        <f t="shared" ref="N51:P51" si="29">SUM(N49:N50)</f>
        <v>1264</v>
      </c>
      <c r="O51" s="5073">
        <f t="shared" si="8"/>
        <v>52</v>
      </c>
      <c r="P51" s="5079">
        <f t="shared" si="29"/>
        <v>1316</v>
      </c>
      <c r="Q51" s="279"/>
      <c r="R51" s="279"/>
    </row>
    <row r="52" spans="1:18" ht="63.75" customHeight="1">
      <c r="A52" s="6066"/>
      <c r="B52" s="6066"/>
      <c r="C52" s="6066"/>
      <c r="D52" s="6066"/>
      <c r="E52" s="6066"/>
      <c r="F52" s="6066"/>
      <c r="G52" s="6066"/>
      <c r="H52" s="6066"/>
      <c r="I52" s="6066"/>
      <c r="J52" s="6066"/>
      <c r="K52" s="6066"/>
      <c r="L52" s="6066"/>
      <c r="M52" s="6066"/>
      <c r="N52" s="6066"/>
      <c r="O52" s="6066"/>
      <c r="P52" s="6066"/>
    </row>
    <row r="53" spans="1:18" ht="25.5"/>
    <row r="54" spans="1:18" ht="45" customHeight="1"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</row>
    <row r="55" spans="1:18" ht="25.5"/>
    <row r="56" spans="1:18" ht="25.5"/>
    <row r="57" spans="1:18" ht="25.5"/>
    <row r="58" spans="1:18" ht="25.5"/>
    <row r="59" spans="1:18" ht="25.5"/>
    <row r="60" spans="1:18" ht="25.5"/>
    <row r="61" spans="1:18" ht="25.5"/>
    <row r="62" spans="1:18" ht="25.5"/>
    <row r="63" spans="1:18" ht="25.5"/>
    <row r="64" spans="1:18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</sheetData>
  <mergeCells count="9">
    <mergeCell ref="A52:P52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50" zoomScaleNormal="50" workbookViewId="0">
      <selection activeCell="A2" sqref="A2:J2"/>
    </sheetView>
  </sheetViews>
  <sheetFormatPr defaultRowHeight="20.25"/>
  <cols>
    <col min="1" max="1" width="100.7109375" style="1450" customWidth="1"/>
    <col min="2" max="2" width="11.42578125" style="1450" customWidth="1"/>
    <col min="3" max="3" width="12.140625" style="1450" customWidth="1"/>
    <col min="4" max="4" width="12.42578125" style="1450" customWidth="1"/>
    <col min="5" max="5" width="11.5703125" style="1450" customWidth="1"/>
    <col min="6" max="6" width="11.85546875" style="1450" customWidth="1"/>
    <col min="7" max="7" width="11.28515625" style="1450" customWidth="1"/>
    <col min="8" max="8" width="12.42578125" style="1450" customWidth="1"/>
    <col min="9" max="9" width="13.140625" style="1450" customWidth="1"/>
    <col min="10" max="10" width="11.5703125" style="1450" customWidth="1"/>
    <col min="11" max="256" width="9.140625" style="1450"/>
    <col min="257" max="257" width="89" style="1450" customWidth="1"/>
    <col min="258" max="258" width="11.42578125" style="1450" customWidth="1"/>
    <col min="259" max="259" width="12.140625" style="1450" customWidth="1"/>
    <col min="260" max="260" width="11" style="1450" customWidth="1"/>
    <col min="261" max="261" width="11.5703125" style="1450" customWidth="1"/>
    <col min="262" max="262" width="9.85546875" style="1450" customWidth="1"/>
    <col min="263" max="263" width="9.5703125" style="1450" customWidth="1"/>
    <col min="264" max="264" width="12.42578125" style="1450" customWidth="1"/>
    <col min="265" max="265" width="13.140625" style="1450" customWidth="1"/>
    <col min="266" max="266" width="10.7109375" style="1450" customWidth="1"/>
    <col min="267" max="512" width="9.140625" style="1450"/>
    <col min="513" max="513" width="89" style="1450" customWidth="1"/>
    <col min="514" max="514" width="11.42578125" style="1450" customWidth="1"/>
    <col min="515" max="515" width="12.140625" style="1450" customWidth="1"/>
    <col min="516" max="516" width="11" style="1450" customWidth="1"/>
    <col min="517" max="517" width="11.5703125" style="1450" customWidth="1"/>
    <col min="518" max="518" width="9.85546875" style="1450" customWidth="1"/>
    <col min="519" max="519" width="9.5703125" style="1450" customWidth="1"/>
    <col min="520" max="520" width="12.42578125" style="1450" customWidth="1"/>
    <col min="521" max="521" width="13.140625" style="1450" customWidth="1"/>
    <col min="522" max="522" width="10.7109375" style="1450" customWidth="1"/>
    <col min="523" max="768" width="9.140625" style="1450"/>
    <col min="769" max="769" width="89" style="1450" customWidth="1"/>
    <col min="770" max="770" width="11.42578125" style="1450" customWidth="1"/>
    <col min="771" max="771" width="12.140625" style="1450" customWidth="1"/>
    <col min="772" max="772" width="11" style="1450" customWidth="1"/>
    <col min="773" max="773" width="11.5703125" style="1450" customWidth="1"/>
    <col min="774" max="774" width="9.85546875" style="1450" customWidth="1"/>
    <col min="775" max="775" width="9.5703125" style="1450" customWidth="1"/>
    <col min="776" max="776" width="12.42578125" style="1450" customWidth="1"/>
    <col min="777" max="777" width="13.140625" style="1450" customWidth="1"/>
    <col min="778" max="778" width="10.7109375" style="1450" customWidth="1"/>
    <col min="779" max="1024" width="9.140625" style="1450"/>
    <col min="1025" max="1025" width="89" style="1450" customWidth="1"/>
    <col min="1026" max="1026" width="11.42578125" style="1450" customWidth="1"/>
    <col min="1027" max="1027" width="12.140625" style="1450" customWidth="1"/>
    <col min="1028" max="1028" width="11" style="1450" customWidth="1"/>
    <col min="1029" max="1029" width="11.5703125" style="1450" customWidth="1"/>
    <col min="1030" max="1030" width="9.85546875" style="1450" customWidth="1"/>
    <col min="1031" max="1031" width="9.5703125" style="1450" customWidth="1"/>
    <col min="1032" max="1032" width="12.42578125" style="1450" customWidth="1"/>
    <col min="1033" max="1033" width="13.140625" style="1450" customWidth="1"/>
    <col min="1034" max="1034" width="10.7109375" style="1450" customWidth="1"/>
    <col min="1035" max="1280" width="9.140625" style="1450"/>
    <col min="1281" max="1281" width="89" style="1450" customWidth="1"/>
    <col min="1282" max="1282" width="11.42578125" style="1450" customWidth="1"/>
    <col min="1283" max="1283" width="12.140625" style="1450" customWidth="1"/>
    <col min="1284" max="1284" width="11" style="1450" customWidth="1"/>
    <col min="1285" max="1285" width="11.5703125" style="1450" customWidth="1"/>
    <col min="1286" max="1286" width="9.85546875" style="1450" customWidth="1"/>
    <col min="1287" max="1287" width="9.5703125" style="1450" customWidth="1"/>
    <col min="1288" max="1288" width="12.42578125" style="1450" customWidth="1"/>
    <col min="1289" max="1289" width="13.140625" style="1450" customWidth="1"/>
    <col min="1290" max="1290" width="10.7109375" style="1450" customWidth="1"/>
    <col min="1291" max="1536" width="9.140625" style="1450"/>
    <col min="1537" max="1537" width="89" style="1450" customWidth="1"/>
    <col min="1538" max="1538" width="11.42578125" style="1450" customWidth="1"/>
    <col min="1539" max="1539" width="12.140625" style="1450" customWidth="1"/>
    <col min="1540" max="1540" width="11" style="1450" customWidth="1"/>
    <col min="1541" max="1541" width="11.5703125" style="1450" customWidth="1"/>
    <col min="1542" max="1542" width="9.85546875" style="1450" customWidth="1"/>
    <col min="1543" max="1543" width="9.5703125" style="1450" customWidth="1"/>
    <col min="1544" max="1544" width="12.42578125" style="1450" customWidth="1"/>
    <col min="1545" max="1545" width="13.140625" style="1450" customWidth="1"/>
    <col min="1546" max="1546" width="10.7109375" style="1450" customWidth="1"/>
    <col min="1547" max="1792" width="9.140625" style="1450"/>
    <col min="1793" max="1793" width="89" style="1450" customWidth="1"/>
    <col min="1794" max="1794" width="11.42578125" style="1450" customWidth="1"/>
    <col min="1795" max="1795" width="12.140625" style="1450" customWidth="1"/>
    <col min="1796" max="1796" width="11" style="1450" customWidth="1"/>
    <col min="1797" max="1797" width="11.5703125" style="1450" customWidth="1"/>
    <col min="1798" max="1798" width="9.85546875" style="1450" customWidth="1"/>
    <col min="1799" max="1799" width="9.5703125" style="1450" customWidth="1"/>
    <col min="1800" max="1800" width="12.42578125" style="1450" customWidth="1"/>
    <col min="1801" max="1801" width="13.140625" style="1450" customWidth="1"/>
    <col min="1802" max="1802" width="10.7109375" style="1450" customWidth="1"/>
    <col min="1803" max="2048" width="9.140625" style="1450"/>
    <col min="2049" max="2049" width="89" style="1450" customWidth="1"/>
    <col min="2050" max="2050" width="11.42578125" style="1450" customWidth="1"/>
    <col min="2051" max="2051" width="12.140625" style="1450" customWidth="1"/>
    <col min="2052" max="2052" width="11" style="1450" customWidth="1"/>
    <col min="2053" max="2053" width="11.5703125" style="1450" customWidth="1"/>
    <col min="2054" max="2054" width="9.85546875" style="1450" customWidth="1"/>
    <col min="2055" max="2055" width="9.5703125" style="1450" customWidth="1"/>
    <col min="2056" max="2056" width="12.42578125" style="1450" customWidth="1"/>
    <col min="2057" max="2057" width="13.140625" style="1450" customWidth="1"/>
    <col min="2058" max="2058" width="10.7109375" style="1450" customWidth="1"/>
    <col min="2059" max="2304" width="9.140625" style="1450"/>
    <col min="2305" max="2305" width="89" style="1450" customWidth="1"/>
    <col min="2306" max="2306" width="11.42578125" style="1450" customWidth="1"/>
    <col min="2307" max="2307" width="12.140625" style="1450" customWidth="1"/>
    <col min="2308" max="2308" width="11" style="1450" customWidth="1"/>
    <col min="2309" max="2309" width="11.5703125" style="1450" customWidth="1"/>
    <col min="2310" max="2310" width="9.85546875" style="1450" customWidth="1"/>
    <col min="2311" max="2311" width="9.5703125" style="1450" customWidth="1"/>
    <col min="2312" max="2312" width="12.42578125" style="1450" customWidth="1"/>
    <col min="2313" max="2313" width="13.140625" style="1450" customWidth="1"/>
    <col min="2314" max="2314" width="10.7109375" style="1450" customWidth="1"/>
    <col min="2315" max="2560" width="9.140625" style="1450"/>
    <col min="2561" max="2561" width="89" style="1450" customWidth="1"/>
    <col min="2562" max="2562" width="11.42578125" style="1450" customWidth="1"/>
    <col min="2563" max="2563" width="12.140625" style="1450" customWidth="1"/>
    <col min="2564" max="2564" width="11" style="1450" customWidth="1"/>
    <col min="2565" max="2565" width="11.5703125" style="1450" customWidth="1"/>
    <col min="2566" max="2566" width="9.85546875" style="1450" customWidth="1"/>
    <col min="2567" max="2567" width="9.5703125" style="1450" customWidth="1"/>
    <col min="2568" max="2568" width="12.42578125" style="1450" customWidth="1"/>
    <col min="2569" max="2569" width="13.140625" style="1450" customWidth="1"/>
    <col min="2570" max="2570" width="10.7109375" style="1450" customWidth="1"/>
    <col min="2571" max="2816" width="9.140625" style="1450"/>
    <col min="2817" max="2817" width="89" style="1450" customWidth="1"/>
    <col min="2818" max="2818" width="11.42578125" style="1450" customWidth="1"/>
    <col min="2819" max="2819" width="12.140625" style="1450" customWidth="1"/>
    <col min="2820" max="2820" width="11" style="1450" customWidth="1"/>
    <col min="2821" max="2821" width="11.5703125" style="1450" customWidth="1"/>
    <col min="2822" max="2822" width="9.85546875" style="1450" customWidth="1"/>
    <col min="2823" max="2823" width="9.5703125" style="1450" customWidth="1"/>
    <col min="2824" max="2824" width="12.42578125" style="1450" customWidth="1"/>
    <col min="2825" max="2825" width="13.140625" style="1450" customWidth="1"/>
    <col min="2826" max="2826" width="10.7109375" style="1450" customWidth="1"/>
    <col min="2827" max="3072" width="9.140625" style="1450"/>
    <col min="3073" max="3073" width="89" style="1450" customWidth="1"/>
    <col min="3074" max="3074" width="11.42578125" style="1450" customWidth="1"/>
    <col min="3075" max="3075" width="12.140625" style="1450" customWidth="1"/>
    <col min="3076" max="3076" width="11" style="1450" customWidth="1"/>
    <col min="3077" max="3077" width="11.5703125" style="1450" customWidth="1"/>
    <col min="3078" max="3078" width="9.85546875" style="1450" customWidth="1"/>
    <col min="3079" max="3079" width="9.5703125" style="1450" customWidth="1"/>
    <col min="3080" max="3080" width="12.42578125" style="1450" customWidth="1"/>
    <col min="3081" max="3081" width="13.140625" style="1450" customWidth="1"/>
    <col min="3082" max="3082" width="10.7109375" style="1450" customWidth="1"/>
    <col min="3083" max="3328" width="9.140625" style="1450"/>
    <col min="3329" max="3329" width="89" style="1450" customWidth="1"/>
    <col min="3330" max="3330" width="11.42578125" style="1450" customWidth="1"/>
    <col min="3331" max="3331" width="12.140625" style="1450" customWidth="1"/>
    <col min="3332" max="3332" width="11" style="1450" customWidth="1"/>
    <col min="3333" max="3333" width="11.5703125" style="1450" customWidth="1"/>
    <col min="3334" max="3334" width="9.85546875" style="1450" customWidth="1"/>
    <col min="3335" max="3335" width="9.5703125" style="1450" customWidth="1"/>
    <col min="3336" max="3336" width="12.42578125" style="1450" customWidth="1"/>
    <col min="3337" max="3337" width="13.140625" style="1450" customWidth="1"/>
    <col min="3338" max="3338" width="10.7109375" style="1450" customWidth="1"/>
    <col min="3339" max="3584" width="9.140625" style="1450"/>
    <col min="3585" max="3585" width="89" style="1450" customWidth="1"/>
    <col min="3586" max="3586" width="11.42578125" style="1450" customWidth="1"/>
    <col min="3587" max="3587" width="12.140625" style="1450" customWidth="1"/>
    <col min="3588" max="3588" width="11" style="1450" customWidth="1"/>
    <col min="3589" max="3589" width="11.5703125" style="1450" customWidth="1"/>
    <col min="3590" max="3590" width="9.85546875" style="1450" customWidth="1"/>
    <col min="3591" max="3591" width="9.5703125" style="1450" customWidth="1"/>
    <col min="3592" max="3592" width="12.42578125" style="1450" customWidth="1"/>
    <col min="3593" max="3593" width="13.140625" style="1450" customWidth="1"/>
    <col min="3594" max="3594" width="10.7109375" style="1450" customWidth="1"/>
    <col min="3595" max="3840" width="9.140625" style="1450"/>
    <col min="3841" max="3841" width="89" style="1450" customWidth="1"/>
    <col min="3842" max="3842" width="11.42578125" style="1450" customWidth="1"/>
    <col min="3843" max="3843" width="12.140625" style="1450" customWidth="1"/>
    <col min="3844" max="3844" width="11" style="1450" customWidth="1"/>
    <col min="3845" max="3845" width="11.5703125" style="1450" customWidth="1"/>
    <col min="3846" max="3846" width="9.85546875" style="1450" customWidth="1"/>
    <col min="3847" max="3847" width="9.5703125" style="1450" customWidth="1"/>
    <col min="3848" max="3848" width="12.42578125" style="1450" customWidth="1"/>
    <col min="3849" max="3849" width="13.140625" style="1450" customWidth="1"/>
    <col min="3850" max="3850" width="10.7109375" style="1450" customWidth="1"/>
    <col min="3851" max="4096" width="9.140625" style="1450"/>
    <col min="4097" max="4097" width="89" style="1450" customWidth="1"/>
    <col min="4098" max="4098" width="11.42578125" style="1450" customWidth="1"/>
    <col min="4099" max="4099" width="12.140625" style="1450" customWidth="1"/>
    <col min="4100" max="4100" width="11" style="1450" customWidth="1"/>
    <col min="4101" max="4101" width="11.5703125" style="1450" customWidth="1"/>
    <col min="4102" max="4102" width="9.85546875" style="1450" customWidth="1"/>
    <col min="4103" max="4103" width="9.5703125" style="1450" customWidth="1"/>
    <col min="4104" max="4104" width="12.42578125" style="1450" customWidth="1"/>
    <col min="4105" max="4105" width="13.140625" style="1450" customWidth="1"/>
    <col min="4106" max="4106" width="10.7109375" style="1450" customWidth="1"/>
    <col min="4107" max="4352" width="9.140625" style="1450"/>
    <col min="4353" max="4353" width="89" style="1450" customWidth="1"/>
    <col min="4354" max="4354" width="11.42578125" style="1450" customWidth="1"/>
    <col min="4355" max="4355" width="12.140625" style="1450" customWidth="1"/>
    <col min="4356" max="4356" width="11" style="1450" customWidth="1"/>
    <col min="4357" max="4357" width="11.5703125" style="1450" customWidth="1"/>
    <col min="4358" max="4358" width="9.85546875" style="1450" customWidth="1"/>
    <col min="4359" max="4359" width="9.5703125" style="1450" customWidth="1"/>
    <col min="4360" max="4360" width="12.42578125" style="1450" customWidth="1"/>
    <col min="4361" max="4361" width="13.140625" style="1450" customWidth="1"/>
    <col min="4362" max="4362" width="10.7109375" style="1450" customWidth="1"/>
    <col min="4363" max="4608" width="9.140625" style="1450"/>
    <col min="4609" max="4609" width="89" style="1450" customWidth="1"/>
    <col min="4610" max="4610" width="11.42578125" style="1450" customWidth="1"/>
    <col min="4611" max="4611" width="12.140625" style="1450" customWidth="1"/>
    <col min="4612" max="4612" width="11" style="1450" customWidth="1"/>
    <col min="4613" max="4613" width="11.5703125" style="1450" customWidth="1"/>
    <col min="4614" max="4614" width="9.85546875" style="1450" customWidth="1"/>
    <col min="4615" max="4615" width="9.5703125" style="1450" customWidth="1"/>
    <col min="4616" max="4616" width="12.42578125" style="1450" customWidth="1"/>
    <col min="4617" max="4617" width="13.140625" style="1450" customWidth="1"/>
    <col min="4618" max="4618" width="10.7109375" style="1450" customWidth="1"/>
    <col min="4619" max="4864" width="9.140625" style="1450"/>
    <col min="4865" max="4865" width="89" style="1450" customWidth="1"/>
    <col min="4866" max="4866" width="11.42578125" style="1450" customWidth="1"/>
    <col min="4867" max="4867" width="12.140625" style="1450" customWidth="1"/>
    <col min="4868" max="4868" width="11" style="1450" customWidth="1"/>
    <col min="4869" max="4869" width="11.5703125" style="1450" customWidth="1"/>
    <col min="4870" max="4870" width="9.85546875" style="1450" customWidth="1"/>
    <col min="4871" max="4871" width="9.5703125" style="1450" customWidth="1"/>
    <col min="4872" max="4872" width="12.42578125" style="1450" customWidth="1"/>
    <col min="4873" max="4873" width="13.140625" style="1450" customWidth="1"/>
    <col min="4874" max="4874" width="10.7109375" style="1450" customWidth="1"/>
    <col min="4875" max="5120" width="9.140625" style="1450"/>
    <col min="5121" max="5121" width="89" style="1450" customWidth="1"/>
    <col min="5122" max="5122" width="11.42578125" style="1450" customWidth="1"/>
    <col min="5123" max="5123" width="12.140625" style="1450" customWidth="1"/>
    <col min="5124" max="5124" width="11" style="1450" customWidth="1"/>
    <col min="5125" max="5125" width="11.5703125" style="1450" customWidth="1"/>
    <col min="5126" max="5126" width="9.85546875" style="1450" customWidth="1"/>
    <col min="5127" max="5127" width="9.5703125" style="1450" customWidth="1"/>
    <col min="5128" max="5128" width="12.42578125" style="1450" customWidth="1"/>
    <col min="5129" max="5129" width="13.140625" style="1450" customWidth="1"/>
    <col min="5130" max="5130" width="10.7109375" style="1450" customWidth="1"/>
    <col min="5131" max="5376" width="9.140625" style="1450"/>
    <col min="5377" max="5377" width="89" style="1450" customWidth="1"/>
    <col min="5378" max="5378" width="11.42578125" style="1450" customWidth="1"/>
    <col min="5379" max="5379" width="12.140625" style="1450" customWidth="1"/>
    <col min="5380" max="5380" width="11" style="1450" customWidth="1"/>
    <col min="5381" max="5381" width="11.5703125" style="1450" customWidth="1"/>
    <col min="5382" max="5382" width="9.85546875" style="1450" customWidth="1"/>
    <col min="5383" max="5383" width="9.5703125" style="1450" customWidth="1"/>
    <col min="5384" max="5384" width="12.42578125" style="1450" customWidth="1"/>
    <col min="5385" max="5385" width="13.140625" style="1450" customWidth="1"/>
    <col min="5386" max="5386" width="10.7109375" style="1450" customWidth="1"/>
    <col min="5387" max="5632" width="9.140625" style="1450"/>
    <col min="5633" max="5633" width="89" style="1450" customWidth="1"/>
    <col min="5634" max="5634" width="11.42578125" style="1450" customWidth="1"/>
    <col min="5635" max="5635" width="12.140625" style="1450" customWidth="1"/>
    <col min="5636" max="5636" width="11" style="1450" customWidth="1"/>
    <col min="5637" max="5637" width="11.5703125" style="1450" customWidth="1"/>
    <col min="5638" max="5638" width="9.85546875" style="1450" customWidth="1"/>
    <col min="5639" max="5639" width="9.5703125" style="1450" customWidth="1"/>
    <col min="5640" max="5640" width="12.42578125" style="1450" customWidth="1"/>
    <col min="5641" max="5641" width="13.140625" style="1450" customWidth="1"/>
    <col min="5642" max="5642" width="10.7109375" style="1450" customWidth="1"/>
    <col min="5643" max="5888" width="9.140625" style="1450"/>
    <col min="5889" max="5889" width="89" style="1450" customWidth="1"/>
    <col min="5890" max="5890" width="11.42578125" style="1450" customWidth="1"/>
    <col min="5891" max="5891" width="12.140625" style="1450" customWidth="1"/>
    <col min="5892" max="5892" width="11" style="1450" customWidth="1"/>
    <col min="5893" max="5893" width="11.5703125" style="1450" customWidth="1"/>
    <col min="5894" max="5894" width="9.85546875" style="1450" customWidth="1"/>
    <col min="5895" max="5895" width="9.5703125" style="1450" customWidth="1"/>
    <col min="5896" max="5896" width="12.42578125" style="1450" customWidth="1"/>
    <col min="5897" max="5897" width="13.140625" style="1450" customWidth="1"/>
    <col min="5898" max="5898" width="10.7109375" style="1450" customWidth="1"/>
    <col min="5899" max="6144" width="9.140625" style="1450"/>
    <col min="6145" max="6145" width="89" style="1450" customWidth="1"/>
    <col min="6146" max="6146" width="11.42578125" style="1450" customWidth="1"/>
    <col min="6147" max="6147" width="12.140625" style="1450" customWidth="1"/>
    <col min="6148" max="6148" width="11" style="1450" customWidth="1"/>
    <col min="6149" max="6149" width="11.5703125" style="1450" customWidth="1"/>
    <col min="6150" max="6150" width="9.85546875" style="1450" customWidth="1"/>
    <col min="6151" max="6151" width="9.5703125" style="1450" customWidth="1"/>
    <col min="6152" max="6152" width="12.42578125" style="1450" customWidth="1"/>
    <col min="6153" max="6153" width="13.140625" style="1450" customWidth="1"/>
    <col min="6154" max="6154" width="10.7109375" style="1450" customWidth="1"/>
    <col min="6155" max="6400" width="9.140625" style="1450"/>
    <col min="6401" max="6401" width="89" style="1450" customWidth="1"/>
    <col min="6402" max="6402" width="11.42578125" style="1450" customWidth="1"/>
    <col min="6403" max="6403" width="12.140625" style="1450" customWidth="1"/>
    <col min="6404" max="6404" width="11" style="1450" customWidth="1"/>
    <col min="6405" max="6405" width="11.5703125" style="1450" customWidth="1"/>
    <col min="6406" max="6406" width="9.85546875" style="1450" customWidth="1"/>
    <col min="6407" max="6407" width="9.5703125" style="1450" customWidth="1"/>
    <col min="6408" max="6408" width="12.42578125" style="1450" customWidth="1"/>
    <col min="6409" max="6409" width="13.140625" style="1450" customWidth="1"/>
    <col min="6410" max="6410" width="10.7109375" style="1450" customWidth="1"/>
    <col min="6411" max="6656" width="9.140625" style="1450"/>
    <col min="6657" max="6657" width="89" style="1450" customWidth="1"/>
    <col min="6658" max="6658" width="11.42578125" style="1450" customWidth="1"/>
    <col min="6659" max="6659" width="12.140625" style="1450" customWidth="1"/>
    <col min="6660" max="6660" width="11" style="1450" customWidth="1"/>
    <col min="6661" max="6661" width="11.5703125" style="1450" customWidth="1"/>
    <col min="6662" max="6662" width="9.85546875" style="1450" customWidth="1"/>
    <col min="6663" max="6663" width="9.5703125" style="1450" customWidth="1"/>
    <col min="6664" max="6664" width="12.42578125" style="1450" customWidth="1"/>
    <col min="6665" max="6665" width="13.140625" style="1450" customWidth="1"/>
    <col min="6666" max="6666" width="10.7109375" style="1450" customWidth="1"/>
    <col min="6667" max="6912" width="9.140625" style="1450"/>
    <col min="6913" max="6913" width="89" style="1450" customWidth="1"/>
    <col min="6914" max="6914" width="11.42578125" style="1450" customWidth="1"/>
    <col min="6915" max="6915" width="12.140625" style="1450" customWidth="1"/>
    <col min="6916" max="6916" width="11" style="1450" customWidth="1"/>
    <col min="6917" max="6917" width="11.5703125" style="1450" customWidth="1"/>
    <col min="6918" max="6918" width="9.85546875" style="1450" customWidth="1"/>
    <col min="6919" max="6919" width="9.5703125" style="1450" customWidth="1"/>
    <col min="6920" max="6920" width="12.42578125" style="1450" customWidth="1"/>
    <col min="6921" max="6921" width="13.140625" style="1450" customWidth="1"/>
    <col min="6922" max="6922" width="10.7109375" style="1450" customWidth="1"/>
    <col min="6923" max="7168" width="9.140625" style="1450"/>
    <col min="7169" max="7169" width="89" style="1450" customWidth="1"/>
    <col min="7170" max="7170" width="11.42578125" style="1450" customWidth="1"/>
    <col min="7171" max="7171" width="12.140625" style="1450" customWidth="1"/>
    <col min="7172" max="7172" width="11" style="1450" customWidth="1"/>
    <col min="7173" max="7173" width="11.5703125" style="1450" customWidth="1"/>
    <col min="7174" max="7174" width="9.85546875" style="1450" customWidth="1"/>
    <col min="7175" max="7175" width="9.5703125" style="1450" customWidth="1"/>
    <col min="7176" max="7176" width="12.42578125" style="1450" customWidth="1"/>
    <col min="7177" max="7177" width="13.140625" style="1450" customWidth="1"/>
    <col min="7178" max="7178" width="10.7109375" style="1450" customWidth="1"/>
    <col min="7179" max="7424" width="9.140625" style="1450"/>
    <col min="7425" max="7425" width="89" style="1450" customWidth="1"/>
    <col min="7426" max="7426" width="11.42578125" style="1450" customWidth="1"/>
    <col min="7427" max="7427" width="12.140625" style="1450" customWidth="1"/>
    <col min="7428" max="7428" width="11" style="1450" customWidth="1"/>
    <col min="7429" max="7429" width="11.5703125" style="1450" customWidth="1"/>
    <col min="7430" max="7430" width="9.85546875" style="1450" customWidth="1"/>
    <col min="7431" max="7431" width="9.5703125" style="1450" customWidth="1"/>
    <col min="7432" max="7432" width="12.42578125" style="1450" customWidth="1"/>
    <col min="7433" max="7433" width="13.140625" style="1450" customWidth="1"/>
    <col min="7434" max="7434" width="10.7109375" style="1450" customWidth="1"/>
    <col min="7435" max="7680" width="9.140625" style="1450"/>
    <col min="7681" max="7681" width="89" style="1450" customWidth="1"/>
    <col min="7682" max="7682" width="11.42578125" style="1450" customWidth="1"/>
    <col min="7683" max="7683" width="12.140625" style="1450" customWidth="1"/>
    <col min="7684" max="7684" width="11" style="1450" customWidth="1"/>
    <col min="7685" max="7685" width="11.5703125" style="1450" customWidth="1"/>
    <col min="7686" max="7686" width="9.85546875" style="1450" customWidth="1"/>
    <col min="7687" max="7687" width="9.5703125" style="1450" customWidth="1"/>
    <col min="7688" max="7688" width="12.42578125" style="1450" customWidth="1"/>
    <col min="7689" max="7689" width="13.140625" style="1450" customWidth="1"/>
    <col min="7690" max="7690" width="10.7109375" style="1450" customWidth="1"/>
    <col min="7691" max="7936" width="9.140625" style="1450"/>
    <col min="7937" max="7937" width="89" style="1450" customWidth="1"/>
    <col min="7938" max="7938" width="11.42578125" style="1450" customWidth="1"/>
    <col min="7939" max="7939" width="12.140625" style="1450" customWidth="1"/>
    <col min="7940" max="7940" width="11" style="1450" customWidth="1"/>
    <col min="7941" max="7941" width="11.5703125" style="1450" customWidth="1"/>
    <col min="7942" max="7942" width="9.85546875" style="1450" customWidth="1"/>
    <col min="7943" max="7943" width="9.5703125" style="1450" customWidth="1"/>
    <col min="7944" max="7944" width="12.42578125" style="1450" customWidth="1"/>
    <col min="7945" max="7945" width="13.140625" style="1450" customWidth="1"/>
    <col min="7946" max="7946" width="10.7109375" style="1450" customWidth="1"/>
    <col min="7947" max="8192" width="9.140625" style="1450"/>
    <col min="8193" max="8193" width="89" style="1450" customWidth="1"/>
    <col min="8194" max="8194" width="11.42578125" style="1450" customWidth="1"/>
    <col min="8195" max="8195" width="12.140625" style="1450" customWidth="1"/>
    <col min="8196" max="8196" width="11" style="1450" customWidth="1"/>
    <col min="8197" max="8197" width="11.5703125" style="1450" customWidth="1"/>
    <col min="8198" max="8198" width="9.85546875" style="1450" customWidth="1"/>
    <col min="8199" max="8199" width="9.5703125" style="1450" customWidth="1"/>
    <col min="8200" max="8200" width="12.42578125" style="1450" customWidth="1"/>
    <col min="8201" max="8201" width="13.140625" style="1450" customWidth="1"/>
    <col min="8202" max="8202" width="10.7109375" style="1450" customWidth="1"/>
    <col min="8203" max="8448" width="9.140625" style="1450"/>
    <col min="8449" max="8449" width="89" style="1450" customWidth="1"/>
    <col min="8450" max="8450" width="11.42578125" style="1450" customWidth="1"/>
    <col min="8451" max="8451" width="12.140625" style="1450" customWidth="1"/>
    <col min="8452" max="8452" width="11" style="1450" customWidth="1"/>
    <col min="8453" max="8453" width="11.5703125" style="1450" customWidth="1"/>
    <col min="8454" max="8454" width="9.85546875" style="1450" customWidth="1"/>
    <col min="8455" max="8455" width="9.5703125" style="1450" customWidth="1"/>
    <col min="8456" max="8456" width="12.42578125" style="1450" customWidth="1"/>
    <col min="8457" max="8457" width="13.140625" style="1450" customWidth="1"/>
    <col min="8458" max="8458" width="10.7109375" style="1450" customWidth="1"/>
    <col min="8459" max="8704" width="9.140625" style="1450"/>
    <col min="8705" max="8705" width="89" style="1450" customWidth="1"/>
    <col min="8706" max="8706" width="11.42578125" style="1450" customWidth="1"/>
    <col min="8707" max="8707" width="12.140625" style="1450" customWidth="1"/>
    <col min="8708" max="8708" width="11" style="1450" customWidth="1"/>
    <col min="8709" max="8709" width="11.5703125" style="1450" customWidth="1"/>
    <col min="8710" max="8710" width="9.85546875" style="1450" customWidth="1"/>
    <col min="8711" max="8711" width="9.5703125" style="1450" customWidth="1"/>
    <col min="8712" max="8712" width="12.42578125" style="1450" customWidth="1"/>
    <col min="8713" max="8713" width="13.140625" style="1450" customWidth="1"/>
    <col min="8714" max="8714" width="10.7109375" style="1450" customWidth="1"/>
    <col min="8715" max="8960" width="9.140625" style="1450"/>
    <col min="8961" max="8961" width="89" style="1450" customWidth="1"/>
    <col min="8962" max="8962" width="11.42578125" style="1450" customWidth="1"/>
    <col min="8963" max="8963" width="12.140625" style="1450" customWidth="1"/>
    <col min="8964" max="8964" width="11" style="1450" customWidth="1"/>
    <col min="8965" max="8965" width="11.5703125" style="1450" customWidth="1"/>
    <col min="8966" max="8966" width="9.85546875" style="1450" customWidth="1"/>
    <col min="8967" max="8967" width="9.5703125" style="1450" customWidth="1"/>
    <col min="8968" max="8968" width="12.42578125" style="1450" customWidth="1"/>
    <col min="8969" max="8969" width="13.140625" style="1450" customWidth="1"/>
    <col min="8970" max="8970" width="10.7109375" style="1450" customWidth="1"/>
    <col min="8971" max="9216" width="9.140625" style="1450"/>
    <col min="9217" max="9217" width="89" style="1450" customWidth="1"/>
    <col min="9218" max="9218" width="11.42578125" style="1450" customWidth="1"/>
    <col min="9219" max="9219" width="12.140625" style="1450" customWidth="1"/>
    <col min="9220" max="9220" width="11" style="1450" customWidth="1"/>
    <col min="9221" max="9221" width="11.5703125" style="1450" customWidth="1"/>
    <col min="9222" max="9222" width="9.85546875" style="1450" customWidth="1"/>
    <col min="9223" max="9223" width="9.5703125" style="1450" customWidth="1"/>
    <col min="9224" max="9224" width="12.42578125" style="1450" customWidth="1"/>
    <col min="9225" max="9225" width="13.140625" style="1450" customWidth="1"/>
    <col min="9226" max="9226" width="10.7109375" style="1450" customWidth="1"/>
    <col min="9227" max="9472" width="9.140625" style="1450"/>
    <col min="9473" max="9473" width="89" style="1450" customWidth="1"/>
    <col min="9474" max="9474" width="11.42578125" style="1450" customWidth="1"/>
    <col min="9475" max="9475" width="12.140625" style="1450" customWidth="1"/>
    <col min="9476" max="9476" width="11" style="1450" customWidth="1"/>
    <col min="9477" max="9477" width="11.5703125" style="1450" customWidth="1"/>
    <col min="9478" max="9478" width="9.85546875" style="1450" customWidth="1"/>
    <col min="9479" max="9479" width="9.5703125" style="1450" customWidth="1"/>
    <col min="9480" max="9480" width="12.42578125" style="1450" customWidth="1"/>
    <col min="9481" max="9481" width="13.140625" style="1450" customWidth="1"/>
    <col min="9482" max="9482" width="10.7109375" style="1450" customWidth="1"/>
    <col min="9483" max="9728" width="9.140625" style="1450"/>
    <col min="9729" max="9729" width="89" style="1450" customWidth="1"/>
    <col min="9730" max="9730" width="11.42578125" style="1450" customWidth="1"/>
    <col min="9731" max="9731" width="12.140625" style="1450" customWidth="1"/>
    <col min="9732" max="9732" width="11" style="1450" customWidth="1"/>
    <col min="9733" max="9733" width="11.5703125" style="1450" customWidth="1"/>
    <col min="9734" max="9734" width="9.85546875" style="1450" customWidth="1"/>
    <col min="9735" max="9735" width="9.5703125" style="1450" customWidth="1"/>
    <col min="9736" max="9736" width="12.42578125" style="1450" customWidth="1"/>
    <col min="9737" max="9737" width="13.140625" style="1450" customWidth="1"/>
    <col min="9738" max="9738" width="10.7109375" style="1450" customWidth="1"/>
    <col min="9739" max="9984" width="9.140625" style="1450"/>
    <col min="9985" max="9985" width="89" style="1450" customWidth="1"/>
    <col min="9986" max="9986" width="11.42578125" style="1450" customWidth="1"/>
    <col min="9987" max="9987" width="12.140625" style="1450" customWidth="1"/>
    <col min="9988" max="9988" width="11" style="1450" customWidth="1"/>
    <col min="9989" max="9989" width="11.5703125" style="1450" customWidth="1"/>
    <col min="9990" max="9990" width="9.85546875" style="1450" customWidth="1"/>
    <col min="9991" max="9991" width="9.5703125" style="1450" customWidth="1"/>
    <col min="9992" max="9992" width="12.42578125" style="1450" customWidth="1"/>
    <col min="9993" max="9993" width="13.140625" style="1450" customWidth="1"/>
    <col min="9994" max="9994" width="10.7109375" style="1450" customWidth="1"/>
    <col min="9995" max="10240" width="9.140625" style="1450"/>
    <col min="10241" max="10241" width="89" style="1450" customWidth="1"/>
    <col min="10242" max="10242" width="11.42578125" style="1450" customWidth="1"/>
    <col min="10243" max="10243" width="12.140625" style="1450" customWidth="1"/>
    <col min="10244" max="10244" width="11" style="1450" customWidth="1"/>
    <col min="10245" max="10245" width="11.5703125" style="1450" customWidth="1"/>
    <col min="10246" max="10246" width="9.85546875" style="1450" customWidth="1"/>
    <col min="10247" max="10247" width="9.5703125" style="1450" customWidth="1"/>
    <col min="10248" max="10248" width="12.42578125" style="1450" customWidth="1"/>
    <col min="10249" max="10249" width="13.140625" style="1450" customWidth="1"/>
    <col min="10250" max="10250" width="10.7109375" style="1450" customWidth="1"/>
    <col min="10251" max="10496" width="9.140625" style="1450"/>
    <col min="10497" max="10497" width="89" style="1450" customWidth="1"/>
    <col min="10498" max="10498" width="11.42578125" style="1450" customWidth="1"/>
    <col min="10499" max="10499" width="12.140625" style="1450" customWidth="1"/>
    <col min="10500" max="10500" width="11" style="1450" customWidth="1"/>
    <col min="10501" max="10501" width="11.5703125" style="1450" customWidth="1"/>
    <col min="10502" max="10502" width="9.85546875" style="1450" customWidth="1"/>
    <col min="10503" max="10503" width="9.5703125" style="1450" customWidth="1"/>
    <col min="10504" max="10504" width="12.42578125" style="1450" customWidth="1"/>
    <col min="10505" max="10505" width="13.140625" style="1450" customWidth="1"/>
    <col min="10506" max="10506" width="10.7109375" style="1450" customWidth="1"/>
    <col min="10507" max="10752" width="9.140625" style="1450"/>
    <col min="10753" max="10753" width="89" style="1450" customWidth="1"/>
    <col min="10754" max="10754" width="11.42578125" style="1450" customWidth="1"/>
    <col min="10755" max="10755" width="12.140625" style="1450" customWidth="1"/>
    <col min="10756" max="10756" width="11" style="1450" customWidth="1"/>
    <col min="10757" max="10757" width="11.5703125" style="1450" customWidth="1"/>
    <col min="10758" max="10758" width="9.85546875" style="1450" customWidth="1"/>
    <col min="10759" max="10759" width="9.5703125" style="1450" customWidth="1"/>
    <col min="10760" max="10760" width="12.42578125" style="1450" customWidth="1"/>
    <col min="10761" max="10761" width="13.140625" style="1450" customWidth="1"/>
    <col min="10762" max="10762" width="10.7109375" style="1450" customWidth="1"/>
    <col min="10763" max="11008" width="9.140625" style="1450"/>
    <col min="11009" max="11009" width="89" style="1450" customWidth="1"/>
    <col min="11010" max="11010" width="11.42578125" style="1450" customWidth="1"/>
    <col min="11011" max="11011" width="12.140625" style="1450" customWidth="1"/>
    <col min="11012" max="11012" width="11" style="1450" customWidth="1"/>
    <col min="11013" max="11013" width="11.5703125" style="1450" customWidth="1"/>
    <col min="11014" max="11014" width="9.85546875" style="1450" customWidth="1"/>
    <col min="11015" max="11015" width="9.5703125" style="1450" customWidth="1"/>
    <col min="11016" max="11016" width="12.42578125" style="1450" customWidth="1"/>
    <col min="11017" max="11017" width="13.140625" style="1450" customWidth="1"/>
    <col min="11018" max="11018" width="10.7109375" style="1450" customWidth="1"/>
    <col min="11019" max="11264" width="9.140625" style="1450"/>
    <col min="11265" max="11265" width="89" style="1450" customWidth="1"/>
    <col min="11266" max="11266" width="11.42578125" style="1450" customWidth="1"/>
    <col min="11267" max="11267" width="12.140625" style="1450" customWidth="1"/>
    <col min="11268" max="11268" width="11" style="1450" customWidth="1"/>
    <col min="11269" max="11269" width="11.5703125" style="1450" customWidth="1"/>
    <col min="11270" max="11270" width="9.85546875" style="1450" customWidth="1"/>
    <col min="11271" max="11271" width="9.5703125" style="1450" customWidth="1"/>
    <col min="11272" max="11272" width="12.42578125" style="1450" customWidth="1"/>
    <col min="11273" max="11273" width="13.140625" style="1450" customWidth="1"/>
    <col min="11274" max="11274" width="10.7109375" style="1450" customWidth="1"/>
    <col min="11275" max="11520" width="9.140625" style="1450"/>
    <col min="11521" max="11521" width="89" style="1450" customWidth="1"/>
    <col min="11522" max="11522" width="11.42578125" style="1450" customWidth="1"/>
    <col min="11523" max="11523" width="12.140625" style="1450" customWidth="1"/>
    <col min="11524" max="11524" width="11" style="1450" customWidth="1"/>
    <col min="11525" max="11525" width="11.5703125" style="1450" customWidth="1"/>
    <col min="11526" max="11526" width="9.85546875" style="1450" customWidth="1"/>
    <col min="11527" max="11527" width="9.5703125" style="1450" customWidth="1"/>
    <col min="11528" max="11528" width="12.42578125" style="1450" customWidth="1"/>
    <col min="11529" max="11529" width="13.140625" style="1450" customWidth="1"/>
    <col min="11530" max="11530" width="10.7109375" style="1450" customWidth="1"/>
    <col min="11531" max="11776" width="9.140625" style="1450"/>
    <col min="11777" max="11777" width="89" style="1450" customWidth="1"/>
    <col min="11778" max="11778" width="11.42578125" style="1450" customWidth="1"/>
    <col min="11779" max="11779" width="12.140625" style="1450" customWidth="1"/>
    <col min="11780" max="11780" width="11" style="1450" customWidth="1"/>
    <col min="11781" max="11781" width="11.5703125" style="1450" customWidth="1"/>
    <col min="11782" max="11782" width="9.85546875" style="1450" customWidth="1"/>
    <col min="11783" max="11783" width="9.5703125" style="1450" customWidth="1"/>
    <col min="11784" max="11784" width="12.42578125" style="1450" customWidth="1"/>
    <col min="11785" max="11785" width="13.140625" style="1450" customWidth="1"/>
    <col min="11786" max="11786" width="10.7109375" style="1450" customWidth="1"/>
    <col min="11787" max="12032" width="9.140625" style="1450"/>
    <col min="12033" max="12033" width="89" style="1450" customWidth="1"/>
    <col min="12034" max="12034" width="11.42578125" style="1450" customWidth="1"/>
    <col min="12035" max="12035" width="12.140625" style="1450" customWidth="1"/>
    <col min="12036" max="12036" width="11" style="1450" customWidth="1"/>
    <col min="12037" max="12037" width="11.5703125" style="1450" customWidth="1"/>
    <col min="12038" max="12038" width="9.85546875" style="1450" customWidth="1"/>
    <col min="12039" max="12039" width="9.5703125" style="1450" customWidth="1"/>
    <col min="12040" max="12040" width="12.42578125" style="1450" customWidth="1"/>
    <col min="12041" max="12041" width="13.140625" style="1450" customWidth="1"/>
    <col min="12042" max="12042" width="10.7109375" style="1450" customWidth="1"/>
    <col min="12043" max="12288" width="9.140625" style="1450"/>
    <col min="12289" max="12289" width="89" style="1450" customWidth="1"/>
    <col min="12290" max="12290" width="11.42578125" style="1450" customWidth="1"/>
    <col min="12291" max="12291" width="12.140625" style="1450" customWidth="1"/>
    <col min="12292" max="12292" width="11" style="1450" customWidth="1"/>
    <col min="12293" max="12293" width="11.5703125" style="1450" customWidth="1"/>
    <col min="12294" max="12294" width="9.85546875" style="1450" customWidth="1"/>
    <col min="12295" max="12295" width="9.5703125" style="1450" customWidth="1"/>
    <col min="12296" max="12296" width="12.42578125" style="1450" customWidth="1"/>
    <col min="12297" max="12297" width="13.140625" style="1450" customWidth="1"/>
    <col min="12298" max="12298" width="10.7109375" style="1450" customWidth="1"/>
    <col min="12299" max="12544" width="9.140625" style="1450"/>
    <col min="12545" max="12545" width="89" style="1450" customWidth="1"/>
    <col min="12546" max="12546" width="11.42578125" style="1450" customWidth="1"/>
    <col min="12547" max="12547" width="12.140625" style="1450" customWidth="1"/>
    <col min="12548" max="12548" width="11" style="1450" customWidth="1"/>
    <col min="12549" max="12549" width="11.5703125" style="1450" customWidth="1"/>
    <col min="12550" max="12550" width="9.85546875" style="1450" customWidth="1"/>
    <col min="12551" max="12551" width="9.5703125" style="1450" customWidth="1"/>
    <col min="12552" max="12552" width="12.42578125" style="1450" customWidth="1"/>
    <col min="12553" max="12553" width="13.140625" style="1450" customWidth="1"/>
    <col min="12554" max="12554" width="10.7109375" style="1450" customWidth="1"/>
    <col min="12555" max="12800" width="9.140625" style="1450"/>
    <col min="12801" max="12801" width="89" style="1450" customWidth="1"/>
    <col min="12802" max="12802" width="11.42578125" style="1450" customWidth="1"/>
    <col min="12803" max="12803" width="12.140625" style="1450" customWidth="1"/>
    <col min="12804" max="12804" width="11" style="1450" customWidth="1"/>
    <col min="12805" max="12805" width="11.5703125" style="1450" customWidth="1"/>
    <col min="12806" max="12806" width="9.85546875" style="1450" customWidth="1"/>
    <col min="12807" max="12807" width="9.5703125" style="1450" customWidth="1"/>
    <col min="12808" max="12808" width="12.42578125" style="1450" customWidth="1"/>
    <col min="12809" max="12809" width="13.140625" style="1450" customWidth="1"/>
    <col min="12810" max="12810" width="10.7109375" style="1450" customWidth="1"/>
    <col min="12811" max="13056" width="9.140625" style="1450"/>
    <col min="13057" max="13057" width="89" style="1450" customWidth="1"/>
    <col min="13058" max="13058" width="11.42578125" style="1450" customWidth="1"/>
    <col min="13059" max="13059" width="12.140625" style="1450" customWidth="1"/>
    <col min="13060" max="13060" width="11" style="1450" customWidth="1"/>
    <col min="13061" max="13061" width="11.5703125" style="1450" customWidth="1"/>
    <col min="13062" max="13062" width="9.85546875" style="1450" customWidth="1"/>
    <col min="13063" max="13063" width="9.5703125" style="1450" customWidth="1"/>
    <col min="13064" max="13064" width="12.42578125" style="1450" customWidth="1"/>
    <col min="13065" max="13065" width="13.140625" style="1450" customWidth="1"/>
    <col min="13066" max="13066" width="10.7109375" style="1450" customWidth="1"/>
    <col min="13067" max="13312" width="9.140625" style="1450"/>
    <col min="13313" max="13313" width="89" style="1450" customWidth="1"/>
    <col min="13314" max="13314" width="11.42578125" style="1450" customWidth="1"/>
    <col min="13315" max="13315" width="12.140625" style="1450" customWidth="1"/>
    <col min="13316" max="13316" width="11" style="1450" customWidth="1"/>
    <col min="13317" max="13317" width="11.5703125" style="1450" customWidth="1"/>
    <col min="13318" max="13318" width="9.85546875" style="1450" customWidth="1"/>
    <col min="13319" max="13319" width="9.5703125" style="1450" customWidth="1"/>
    <col min="13320" max="13320" width="12.42578125" style="1450" customWidth="1"/>
    <col min="13321" max="13321" width="13.140625" style="1450" customWidth="1"/>
    <col min="13322" max="13322" width="10.7109375" style="1450" customWidth="1"/>
    <col min="13323" max="13568" width="9.140625" style="1450"/>
    <col min="13569" max="13569" width="89" style="1450" customWidth="1"/>
    <col min="13570" max="13570" width="11.42578125" style="1450" customWidth="1"/>
    <col min="13571" max="13571" width="12.140625" style="1450" customWidth="1"/>
    <col min="13572" max="13572" width="11" style="1450" customWidth="1"/>
    <col min="13573" max="13573" width="11.5703125" style="1450" customWidth="1"/>
    <col min="13574" max="13574" width="9.85546875" style="1450" customWidth="1"/>
    <col min="13575" max="13575" width="9.5703125" style="1450" customWidth="1"/>
    <col min="13576" max="13576" width="12.42578125" style="1450" customWidth="1"/>
    <col min="13577" max="13577" width="13.140625" style="1450" customWidth="1"/>
    <col min="13578" max="13578" width="10.7109375" style="1450" customWidth="1"/>
    <col min="13579" max="13824" width="9.140625" style="1450"/>
    <col min="13825" max="13825" width="89" style="1450" customWidth="1"/>
    <col min="13826" max="13826" width="11.42578125" style="1450" customWidth="1"/>
    <col min="13827" max="13827" width="12.140625" style="1450" customWidth="1"/>
    <col min="13828" max="13828" width="11" style="1450" customWidth="1"/>
    <col min="13829" max="13829" width="11.5703125" style="1450" customWidth="1"/>
    <col min="13830" max="13830" width="9.85546875" style="1450" customWidth="1"/>
    <col min="13831" max="13831" width="9.5703125" style="1450" customWidth="1"/>
    <col min="13832" max="13832" width="12.42578125" style="1450" customWidth="1"/>
    <col min="13833" max="13833" width="13.140625" style="1450" customWidth="1"/>
    <col min="13834" max="13834" width="10.7109375" style="1450" customWidth="1"/>
    <col min="13835" max="14080" width="9.140625" style="1450"/>
    <col min="14081" max="14081" width="89" style="1450" customWidth="1"/>
    <col min="14082" max="14082" width="11.42578125" style="1450" customWidth="1"/>
    <col min="14083" max="14083" width="12.140625" style="1450" customWidth="1"/>
    <col min="14084" max="14084" width="11" style="1450" customWidth="1"/>
    <col min="14085" max="14085" width="11.5703125" style="1450" customWidth="1"/>
    <col min="14086" max="14086" width="9.85546875" style="1450" customWidth="1"/>
    <col min="14087" max="14087" width="9.5703125" style="1450" customWidth="1"/>
    <col min="14088" max="14088" width="12.42578125" style="1450" customWidth="1"/>
    <col min="14089" max="14089" width="13.140625" style="1450" customWidth="1"/>
    <col min="14090" max="14090" width="10.7109375" style="1450" customWidth="1"/>
    <col min="14091" max="14336" width="9.140625" style="1450"/>
    <col min="14337" max="14337" width="89" style="1450" customWidth="1"/>
    <col min="14338" max="14338" width="11.42578125" style="1450" customWidth="1"/>
    <col min="14339" max="14339" width="12.140625" style="1450" customWidth="1"/>
    <col min="14340" max="14340" width="11" style="1450" customWidth="1"/>
    <col min="14341" max="14341" width="11.5703125" style="1450" customWidth="1"/>
    <col min="14342" max="14342" width="9.85546875" style="1450" customWidth="1"/>
    <col min="14343" max="14343" width="9.5703125" style="1450" customWidth="1"/>
    <col min="14344" max="14344" width="12.42578125" style="1450" customWidth="1"/>
    <col min="14345" max="14345" width="13.140625" style="1450" customWidth="1"/>
    <col min="14346" max="14346" width="10.7109375" style="1450" customWidth="1"/>
    <col min="14347" max="14592" width="9.140625" style="1450"/>
    <col min="14593" max="14593" width="89" style="1450" customWidth="1"/>
    <col min="14594" max="14594" width="11.42578125" style="1450" customWidth="1"/>
    <col min="14595" max="14595" width="12.140625" style="1450" customWidth="1"/>
    <col min="14596" max="14596" width="11" style="1450" customWidth="1"/>
    <col min="14597" max="14597" width="11.5703125" style="1450" customWidth="1"/>
    <col min="14598" max="14598" width="9.85546875" style="1450" customWidth="1"/>
    <col min="14599" max="14599" width="9.5703125" style="1450" customWidth="1"/>
    <col min="14600" max="14600" width="12.42578125" style="1450" customWidth="1"/>
    <col min="14601" max="14601" width="13.140625" style="1450" customWidth="1"/>
    <col min="14602" max="14602" width="10.7109375" style="1450" customWidth="1"/>
    <col min="14603" max="14848" width="9.140625" style="1450"/>
    <col min="14849" max="14849" width="89" style="1450" customWidth="1"/>
    <col min="14850" max="14850" width="11.42578125" style="1450" customWidth="1"/>
    <col min="14851" max="14851" width="12.140625" style="1450" customWidth="1"/>
    <col min="14852" max="14852" width="11" style="1450" customWidth="1"/>
    <col min="14853" max="14853" width="11.5703125" style="1450" customWidth="1"/>
    <col min="14854" max="14854" width="9.85546875" style="1450" customWidth="1"/>
    <col min="14855" max="14855" width="9.5703125" style="1450" customWidth="1"/>
    <col min="14856" max="14856" width="12.42578125" style="1450" customWidth="1"/>
    <col min="14857" max="14857" width="13.140625" style="1450" customWidth="1"/>
    <col min="14858" max="14858" width="10.7109375" style="1450" customWidth="1"/>
    <col min="14859" max="15104" width="9.140625" style="1450"/>
    <col min="15105" max="15105" width="89" style="1450" customWidth="1"/>
    <col min="15106" max="15106" width="11.42578125" style="1450" customWidth="1"/>
    <col min="15107" max="15107" width="12.140625" style="1450" customWidth="1"/>
    <col min="15108" max="15108" width="11" style="1450" customWidth="1"/>
    <col min="15109" max="15109" width="11.5703125" style="1450" customWidth="1"/>
    <col min="15110" max="15110" width="9.85546875" style="1450" customWidth="1"/>
    <col min="15111" max="15111" width="9.5703125" style="1450" customWidth="1"/>
    <col min="15112" max="15112" width="12.42578125" style="1450" customWidth="1"/>
    <col min="15113" max="15113" width="13.140625" style="1450" customWidth="1"/>
    <col min="15114" max="15114" width="10.7109375" style="1450" customWidth="1"/>
    <col min="15115" max="15360" width="9.140625" style="1450"/>
    <col min="15361" max="15361" width="89" style="1450" customWidth="1"/>
    <col min="15362" max="15362" width="11.42578125" style="1450" customWidth="1"/>
    <col min="15363" max="15363" width="12.140625" style="1450" customWidth="1"/>
    <col min="15364" max="15364" width="11" style="1450" customWidth="1"/>
    <col min="15365" max="15365" width="11.5703125" style="1450" customWidth="1"/>
    <col min="15366" max="15366" width="9.85546875" style="1450" customWidth="1"/>
    <col min="15367" max="15367" width="9.5703125" style="1450" customWidth="1"/>
    <col min="15368" max="15368" width="12.42578125" style="1450" customWidth="1"/>
    <col min="15369" max="15369" width="13.140625" style="1450" customWidth="1"/>
    <col min="15370" max="15370" width="10.7109375" style="1450" customWidth="1"/>
    <col min="15371" max="15616" width="9.140625" style="1450"/>
    <col min="15617" max="15617" width="89" style="1450" customWidth="1"/>
    <col min="15618" max="15618" width="11.42578125" style="1450" customWidth="1"/>
    <col min="15619" max="15619" width="12.140625" style="1450" customWidth="1"/>
    <col min="15620" max="15620" width="11" style="1450" customWidth="1"/>
    <col min="15621" max="15621" width="11.5703125" style="1450" customWidth="1"/>
    <col min="15622" max="15622" width="9.85546875" style="1450" customWidth="1"/>
    <col min="15623" max="15623" width="9.5703125" style="1450" customWidth="1"/>
    <col min="15624" max="15624" width="12.42578125" style="1450" customWidth="1"/>
    <col min="15625" max="15625" width="13.140625" style="1450" customWidth="1"/>
    <col min="15626" max="15626" width="10.7109375" style="1450" customWidth="1"/>
    <col min="15627" max="15872" width="9.140625" style="1450"/>
    <col min="15873" max="15873" width="89" style="1450" customWidth="1"/>
    <col min="15874" max="15874" width="11.42578125" style="1450" customWidth="1"/>
    <col min="15875" max="15875" width="12.140625" style="1450" customWidth="1"/>
    <col min="15876" max="15876" width="11" style="1450" customWidth="1"/>
    <col min="15877" max="15877" width="11.5703125" style="1450" customWidth="1"/>
    <col min="15878" max="15878" width="9.85546875" style="1450" customWidth="1"/>
    <col min="15879" max="15879" width="9.5703125" style="1450" customWidth="1"/>
    <col min="15880" max="15880" width="12.42578125" style="1450" customWidth="1"/>
    <col min="15881" max="15881" width="13.140625" style="1450" customWidth="1"/>
    <col min="15882" max="15882" width="10.7109375" style="1450" customWidth="1"/>
    <col min="15883" max="16128" width="9.140625" style="1450"/>
    <col min="16129" max="16129" width="89" style="1450" customWidth="1"/>
    <col min="16130" max="16130" width="11.42578125" style="1450" customWidth="1"/>
    <col min="16131" max="16131" width="12.140625" style="1450" customWidth="1"/>
    <col min="16132" max="16132" width="11" style="1450" customWidth="1"/>
    <col min="16133" max="16133" width="11.5703125" style="1450" customWidth="1"/>
    <col min="16134" max="16134" width="9.85546875" style="1450" customWidth="1"/>
    <col min="16135" max="16135" width="9.5703125" style="1450" customWidth="1"/>
    <col min="16136" max="16136" width="12.42578125" style="1450" customWidth="1"/>
    <col min="16137" max="16137" width="13.140625" style="1450" customWidth="1"/>
    <col min="16138" max="16138" width="10.7109375" style="1450" customWidth="1"/>
    <col min="16139" max="16384" width="9.140625" style="1450"/>
  </cols>
  <sheetData>
    <row r="1" spans="1:23" ht="44.25" customHeight="1">
      <c r="A1" s="5404" t="s">
        <v>0</v>
      </c>
      <c r="B1" s="5404"/>
      <c r="C1" s="5404"/>
      <c r="D1" s="5404"/>
      <c r="E1" s="5404"/>
      <c r="F1" s="5404"/>
      <c r="G1" s="5404"/>
      <c r="H1" s="5404"/>
      <c r="I1" s="5404"/>
      <c r="J1" s="5404"/>
      <c r="K1" s="2155"/>
      <c r="L1" s="2155"/>
      <c r="M1" s="2155"/>
      <c r="N1" s="2155"/>
      <c r="O1" s="2155"/>
      <c r="P1" s="2155"/>
      <c r="Q1" s="2155"/>
      <c r="R1" s="2155"/>
      <c r="S1" s="2155"/>
      <c r="T1" s="2155"/>
      <c r="U1" s="2155"/>
      <c r="V1" s="2155"/>
      <c r="W1" s="2155"/>
    </row>
    <row r="2" spans="1:23" ht="31.5" customHeight="1">
      <c r="A2" s="5440" t="s">
        <v>397</v>
      </c>
      <c r="B2" s="5440"/>
      <c r="C2" s="5440"/>
      <c r="D2" s="5440"/>
      <c r="E2" s="5440"/>
      <c r="F2" s="5440"/>
      <c r="G2" s="5440"/>
      <c r="H2" s="5440"/>
      <c r="I2" s="5440"/>
      <c r="J2" s="5440"/>
    </row>
    <row r="3" spans="1:23" ht="33" customHeight="1" thickBot="1">
      <c r="A3" s="1748"/>
      <c r="B3" s="1452"/>
      <c r="C3" s="1452"/>
      <c r="D3" s="1452"/>
      <c r="E3" s="1452"/>
      <c r="F3" s="1452"/>
      <c r="G3" s="1452"/>
      <c r="H3" s="1452"/>
      <c r="I3" s="1452"/>
      <c r="J3" s="1452"/>
    </row>
    <row r="4" spans="1:23" ht="33" customHeight="1" thickBot="1">
      <c r="A4" s="5441" t="s">
        <v>1</v>
      </c>
      <c r="B4" s="5443" t="s">
        <v>36</v>
      </c>
      <c r="C4" s="5444"/>
      <c r="D4" s="5445"/>
      <c r="E4" s="5443" t="s">
        <v>37</v>
      </c>
      <c r="F4" s="5444"/>
      <c r="G4" s="5445"/>
      <c r="H4" s="5446" t="s">
        <v>38</v>
      </c>
      <c r="I4" s="5447"/>
      <c r="J4" s="5448"/>
    </row>
    <row r="5" spans="1:23" ht="166.5" customHeight="1" thickBot="1">
      <c r="A5" s="5442"/>
      <c r="B5" s="2073" t="s">
        <v>7</v>
      </c>
      <c r="C5" s="2073" t="s">
        <v>8</v>
      </c>
      <c r="D5" s="2073" t="s">
        <v>9</v>
      </c>
      <c r="E5" s="2073" t="s">
        <v>7</v>
      </c>
      <c r="F5" s="2073" t="s">
        <v>8</v>
      </c>
      <c r="G5" s="2073" t="s">
        <v>9</v>
      </c>
      <c r="H5" s="2073" t="s">
        <v>7</v>
      </c>
      <c r="I5" s="2073" t="s">
        <v>8</v>
      </c>
      <c r="J5" s="2132" t="s">
        <v>9</v>
      </c>
    </row>
    <row r="6" spans="1:23" ht="31.5" customHeight="1" thickBot="1">
      <c r="A6" s="2074" t="s">
        <v>10</v>
      </c>
      <c r="B6" s="2075"/>
      <c r="C6" s="2076"/>
      <c r="D6" s="1453"/>
      <c r="E6" s="2075"/>
      <c r="F6" s="2076"/>
      <c r="G6" s="2077"/>
      <c r="H6" s="2078"/>
      <c r="I6" s="2079"/>
      <c r="J6" s="1454"/>
    </row>
    <row r="7" spans="1:23">
      <c r="A7" s="2080" t="s">
        <v>270</v>
      </c>
      <c r="B7" s="2081">
        <f t="shared" ref="B7:J7" si="0">B13+B18</f>
        <v>10</v>
      </c>
      <c r="C7" s="2082">
        <f t="shared" si="0"/>
        <v>0</v>
      </c>
      <c r="D7" s="2083">
        <f t="shared" si="0"/>
        <v>10</v>
      </c>
      <c r="E7" s="2081">
        <f t="shared" si="0"/>
        <v>7</v>
      </c>
      <c r="F7" s="2082">
        <f t="shared" si="0"/>
        <v>0</v>
      </c>
      <c r="G7" s="2083">
        <f t="shared" si="0"/>
        <v>7</v>
      </c>
      <c r="H7" s="2081">
        <f t="shared" si="0"/>
        <v>17</v>
      </c>
      <c r="I7" s="2082">
        <f t="shared" si="0"/>
        <v>0</v>
      </c>
      <c r="J7" s="2083">
        <f t="shared" si="0"/>
        <v>17</v>
      </c>
    </row>
    <row r="8" spans="1:23" ht="46.5" customHeight="1">
      <c r="A8" s="2080" t="s">
        <v>271</v>
      </c>
      <c r="B8" s="2081">
        <f t="shared" ref="B8:J8" si="1">B14+B19</f>
        <v>0</v>
      </c>
      <c r="C8" s="2082">
        <f t="shared" si="1"/>
        <v>0</v>
      </c>
      <c r="D8" s="2083">
        <f t="shared" si="1"/>
        <v>0</v>
      </c>
      <c r="E8" s="2081">
        <f t="shared" si="1"/>
        <v>0</v>
      </c>
      <c r="F8" s="2082">
        <f t="shared" si="1"/>
        <v>0</v>
      </c>
      <c r="G8" s="2083">
        <f t="shared" si="1"/>
        <v>0</v>
      </c>
      <c r="H8" s="2081">
        <f t="shared" si="1"/>
        <v>0</v>
      </c>
      <c r="I8" s="2082">
        <f t="shared" si="1"/>
        <v>0</v>
      </c>
      <c r="J8" s="2083">
        <f t="shared" si="1"/>
        <v>0</v>
      </c>
    </row>
    <row r="9" spans="1:23" ht="31.5" customHeight="1" thickBot="1">
      <c r="A9" s="1485" t="s">
        <v>272</v>
      </c>
      <c r="B9" s="1486">
        <f t="shared" ref="B9:J9" si="2">B15+B20</f>
        <v>10</v>
      </c>
      <c r="C9" s="1487">
        <f t="shared" si="2"/>
        <v>0</v>
      </c>
      <c r="D9" s="1488">
        <f t="shared" si="2"/>
        <v>10</v>
      </c>
      <c r="E9" s="1486">
        <f t="shared" si="2"/>
        <v>8</v>
      </c>
      <c r="F9" s="1487">
        <f t="shared" si="2"/>
        <v>0</v>
      </c>
      <c r="G9" s="1488">
        <f t="shared" si="2"/>
        <v>8</v>
      </c>
      <c r="H9" s="1486">
        <f t="shared" si="2"/>
        <v>18</v>
      </c>
      <c r="I9" s="1487">
        <f t="shared" si="2"/>
        <v>0</v>
      </c>
      <c r="J9" s="1488">
        <f t="shared" si="2"/>
        <v>18</v>
      </c>
    </row>
    <row r="10" spans="1:23" ht="31.5" customHeight="1" thickBot="1">
      <c r="A10" s="2085" t="s">
        <v>27</v>
      </c>
      <c r="B10" s="1544">
        <f t="shared" ref="B10:J10" si="3">SUM(B7:B9)</f>
        <v>20</v>
      </c>
      <c r="C10" s="2086">
        <f t="shared" si="3"/>
        <v>0</v>
      </c>
      <c r="D10" s="2087">
        <f t="shared" si="3"/>
        <v>20</v>
      </c>
      <c r="E10" s="1544">
        <f t="shared" si="3"/>
        <v>15</v>
      </c>
      <c r="F10" s="2086">
        <f t="shared" si="3"/>
        <v>0</v>
      </c>
      <c r="G10" s="2087">
        <f t="shared" si="3"/>
        <v>15</v>
      </c>
      <c r="H10" s="1544">
        <f t="shared" si="3"/>
        <v>35</v>
      </c>
      <c r="I10" s="2086">
        <f t="shared" si="3"/>
        <v>0</v>
      </c>
      <c r="J10" s="2087">
        <f t="shared" si="3"/>
        <v>35</v>
      </c>
    </row>
    <row r="11" spans="1:23" ht="27" customHeight="1" thickBot="1">
      <c r="A11" s="2088" t="s">
        <v>15</v>
      </c>
      <c r="B11" s="2089"/>
      <c r="C11" s="2090"/>
      <c r="D11" s="2091"/>
      <c r="E11" s="2089"/>
      <c r="F11" s="2090"/>
      <c r="G11" s="2091"/>
      <c r="H11" s="2092"/>
      <c r="I11" s="2093"/>
      <c r="J11" s="2094"/>
    </row>
    <row r="12" spans="1:23" ht="31.5" customHeight="1" thickBot="1">
      <c r="A12" s="2095" t="s">
        <v>16</v>
      </c>
      <c r="B12" s="2096"/>
      <c r="C12" s="2097"/>
      <c r="D12" s="2098"/>
      <c r="E12" s="2096"/>
      <c r="F12" s="2097"/>
      <c r="G12" s="2098"/>
      <c r="H12" s="2099"/>
      <c r="I12" s="2100"/>
      <c r="J12" s="1543"/>
    </row>
    <row r="13" spans="1:23" ht="24.95" customHeight="1">
      <c r="A13" s="2080" t="s">
        <v>270</v>
      </c>
      <c r="B13" s="2101">
        <v>10</v>
      </c>
      <c r="C13" s="2102">
        <v>0</v>
      </c>
      <c r="D13" s="2103">
        <v>10</v>
      </c>
      <c r="E13" s="2101">
        <v>7</v>
      </c>
      <c r="F13" s="2102">
        <v>0</v>
      </c>
      <c r="G13" s="2103">
        <v>7</v>
      </c>
      <c r="H13" s="2104">
        <f t="shared" ref="H13:I15" si="4">B13+E13</f>
        <v>17</v>
      </c>
      <c r="I13" s="2105">
        <f t="shared" si="4"/>
        <v>0</v>
      </c>
      <c r="J13" s="2106">
        <f t="shared" ref="J13:J15" si="5">H13+I13</f>
        <v>17</v>
      </c>
    </row>
    <row r="14" spans="1:23" ht="48.75" customHeight="1">
      <c r="A14" s="2080" t="s">
        <v>271</v>
      </c>
      <c r="B14" s="2101">
        <v>0</v>
      </c>
      <c r="C14" s="2102">
        <v>0</v>
      </c>
      <c r="D14" s="2103">
        <v>0</v>
      </c>
      <c r="E14" s="2101">
        <v>0</v>
      </c>
      <c r="F14" s="2102">
        <v>0</v>
      </c>
      <c r="G14" s="2103">
        <v>0</v>
      </c>
      <c r="H14" s="2104">
        <f t="shared" si="4"/>
        <v>0</v>
      </c>
      <c r="I14" s="2105">
        <f t="shared" si="4"/>
        <v>0</v>
      </c>
      <c r="J14" s="2106">
        <f t="shared" si="5"/>
        <v>0</v>
      </c>
    </row>
    <row r="15" spans="1:23" ht="24.95" customHeight="1" thickBot="1">
      <c r="A15" s="1485" t="s">
        <v>272</v>
      </c>
      <c r="B15" s="1460">
        <v>10</v>
      </c>
      <c r="C15" s="1461">
        <v>0</v>
      </c>
      <c r="D15" s="1462">
        <v>10</v>
      </c>
      <c r="E15" s="1460">
        <v>7</v>
      </c>
      <c r="F15" s="1461">
        <v>0</v>
      </c>
      <c r="G15" s="1462">
        <v>7</v>
      </c>
      <c r="H15" s="1540">
        <f t="shared" si="4"/>
        <v>17</v>
      </c>
      <c r="I15" s="1541">
        <f t="shared" si="4"/>
        <v>0</v>
      </c>
      <c r="J15" s="1542">
        <f t="shared" si="5"/>
        <v>17</v>
      </c>
    </row>
    <row r="16" spans="1:23" ht="24.95" customHeight="1" thickBot="1">
      <c r="A16" s="2107" t="s">
        <v>17</v>
      </c>
      <c r="B16" s="2108">
        <f t="shared" ref="B16:J16" si="6">SUM(B13:B15)</f>
        <v>20</v>
      </c>
      <c r="C16" s="2109">
        <f t="shared" si="6"/>
        <v>0</v>
      </c>
      <c r="D16" s="2110">
        <f t="shared" si="6"/>
        <v>20</v>
      </c>
      <c r="E16" s="2108">
        <f t="shared" si="6"/>
        <v>14</v>
      </c>
      <c r="F16" s="2109">
        <f t="shared" si="6"/>
        <v>0</v>
      </c>
      <c r="G16" s="2110">
        <f t="shared" si="6"/>
        <v>14</v>
      </c>
      <c r="H16" s="2108">
        <f t="shared" si="6"/>
        <v>34</v>
      </c>
      <c r="I16" s="2109">
        <f t="shared" si="6"/>
        <v>0</v>
      </c>
      <c r="J16" s="2110">
        <f t="shared" si="6"/>
        <v>34</v>
      </c>
    </row>
    <row r="17" spans="1:10" ht="24.95" customHeight="1">
      <c r="A17" s="2111" t="s">
        <v>18</v>
      </c>
      <c r="B17" s="2112"/>
      <c r="C17" s="2113"/>
      <c r="D17" s="2114"/>
      <c r="E17" s="2112"/>
      <c r="F17" s="2113"/>
      <c r="G17" s="2114"/>
      <c r="H17" s="2115"/>
      <c r="I17" s="2116"/>
      <c r="J17" s="2117"/>
    </row>
    <row r="18" spans="1:10" ht="24.95" customHeight="1">
      <c r="A18" s="2080" t="s">
        <v>270</v>
      </c>
      <c r="B18" s="2101">
        <v>0</v>
      </c>
      <c r="C18" s="2102">
        <v>0</v>
      </c>
      <c r="D18" s="2103">
        <v>0</v>
      </c>
      <c r="E18" s="2101">
        <v>0</v>
      </c>
      <c r="F18" s="2102">
        <v>0</v>
      </c>
      <c r="G18" s="2103">
        <v>0</v>
      </c>
      <c r="H18" s="2118">
        <f t="shared" ref="H18:I20" si="7">B18+E18</f>
        <v>0</v>
      </c>
      <c r="I18" s="2119">
        <f t="shared" si="7"/>
        <v>0</v>
      </c>
      <c r="J18" s="2120">
        <f t="shared" ref="J18:J20" si="8">H18+I18</f>
        <v>0</v>
      </c>
    </row>
    <row r="19" spans="1:10" ht="43.5" customHeight="1">
      <c r="A19" s="2080" t="s">
        <v>271</v>
      </c>
      <c r="B19" s="2101">
        <v>0</v>
      </c>
      <c r="C19" s="2102">
        <v>0</v>
      </c>
      <c r="D19" s="2103">
        <v>0</v>
      </c>
      <c r="E19" s="2101">
        <v>0</v>
      </c>
      <c r="F19" s="2102">
        <v>0</v>
      </c>
      <c r="G19" s="2103">
        <v>0</v>
      </c>
      <c r="H19" s="2118">
        <f t="shared" si="7"/>
        <v>0</v>
      </c>
      <c r="I19" s="2119">
        <f t="shared" si="7"/>
        <v>0</v>
      </c>
      <c r="J19" s="2120">
        <f t="shared" si="8"/>
        <v>0</v>
      </c>
    </row>
    <row r="20" spans="1:10" ht="28.5" customHeight="1" thickBot="1">
      <c r="A20" s="1485" t="s">
        <v>272</v>
      </c>
      <c r="B20" s="1460">
        <v>0</v>
      </c>
      <c r="C20" s="1461">
        <v>0</v>
      </c>
      <c r="D20" s="1462">
        <v>0</v>
      </c>
      <c r="E20" s="1460">
        <v>1</v>
      </c>
      <c r="F20" s="1461">
        <v>0</v>
      </c>
      <c r="G20" s="1462">
        <v>1</v>
      </c>
      <c r="H20" s="1534">
        <f t="shared" si="7"/>
        <v>1</v>
      </c>
      <c r="I20" s="1535">
        <f t="shared" si="7"/>
        <v>0</v>
      </c>
      <c r="J20" s="1536">
        <f t="shared" si="8"/>
        <v>1</v>
      </c>
    </row>
    <row r="21" spans="1:10" ht="40.15" customHeight="1" thickBot="1">
      <c r="A21" s="2121" t="s">
        <v>19</v>
      </c>
      <c r="B21" s="2122">
        <f t="shared" ref="B21:J21" si="9">SUM(B18:B20)</f>
        <v>0</v>
      </c>
      <c r="C21" s="2122">
        <f t="shared" si="9"/>
        <v>0</v>
      </c>
      <c r="D21" s="2122">
        <f t="shared" si="9"/>
        <v>0</v>
      </c>
      <c r="E21" s="2122">
        <f t="shared" si="9"/>
        <v>1</v>
      </c>
      <c r="F21" s="2122">
        <f t="shared" si="9"/>
        <v>0</v>
      </c>
      <c r="G21" s="2122">
        <f t="shared" si="9"/>
        <v>1</v>
      </c>
      <c r="H21" s="2122">
        <f t="shared" si="9"/>
        <v>1</v>
      </c>
      <c r="I21" s="2122">
        <f t="shared" si="9"/>
        <v>0</v>
      </c>
      <c r="J21" s="2130">
        <f t="shared" si="9"/>
        <v>1</v>
      </c>
    </row>
    <row r="22" spans="1:10" ht="38.25" customHeight="1" thickBot="1">
      <c r="A22" s="2123" t="s">
        <v>273</v>
      </c>
      <c r="B22" s="2124">
        <f t="shared" ref="B22:J22" si="10">B16+B21</f>
        <v>20</v>
      </c>
      <c r="C22" s="2124">
        <f t="shared" si="10"/>
        <v>0</v>
      </c>
      <c r="D22" s="2124">
        <f t="shared" si="10"/>
        <v>20</v>
      </c>
      <c r="E22" s="2124">
        <f t="shared" si="10"/>
        <v>15</v>
      </c>
      <c r="F22" s="2124">
        <f t="shared" si="10"/>
        <v>0</v>
      </c>
      <c r="G22" s="2124">
        <f t="shared" si="10"/>
        <v>15</v>
      </c>
      <c r="H22" s="2124">
        <f t="shared" si="10"/>
        <v>35</v>
      </c>
      <c r="I22" s="2124">
        <f t="shared" si="10"/>
        <v>0</v>
      </c>
      <c r="J22" s="2125">
        <f t="shared" si="10"/>
        <v>35</v>
      </c>
    </row>
    <row r="23" spans="1:10" ht="25.5" hidden="1" customHeight="1">
      <c r="A23" s="822"/>
      <c r="B23" s="1464"/>
      <c r="C23" s="1464"/>
      <c r="D23" s="1464"/>
      <c r="E23" s="1464"/>
      <c r="F23" s="1464"/>
      <c r="G23" s="1464"/>
      <c r="H23" s="1464"/>
      <c r="I23" s="1464"/>
      <c r="J23" s="1464"/>
    </row>
    <row r="24" spans="1:10" ht="24.95" customHeight="1">
      <c r="A24" s="5439"/>
      <c r="B24" s="5439"/>
      <c r="C24" s="5439"/>
      <c r="D24" s="5439"/>
      <c r="E24" s="5439"/>
      <c r="F24" s="5439"/>
      <c r="G24" s="5439"/>
      <c r="H24" s="5439"/>
      <c r="I24" s="5439"/>
      <c r="J24" s="5439"/>
    </row>
    <row r="25" spans="1:10" ht="24.95" customHeight="1"/>
    <row r="26" spans="1:10" ht="24.95" customHeight="1"/>
    <row r="27" spans="1:10" ht="24.95" customHeight="1"/>
    <row r="28" spans="1:10" ht="52.5" customHeight="1"/>
    <row r="29" spans="1:10" ht="24.95" customHeight="1"/>
    <row r="30" spans="1:10" ht="29.25" customHeight="1"/>
    <row r="31" spans="1:10" ht="35.25" customHeight="1"/>
    <row r="32" spans="1:10" ht="20.25" hidden="1" customHeight="1"/>
    <row r="33" ht="4.5" customHeight="1"/>
    <row r="36" ht="42.75" customHeight="1"/>
  </sheetData>
  <mergeCells count="7">
    <mergeCell ref="A24:J24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6"/>
  <sheetViews>
    <sheetView zoomScale="50" zoomScaleNormal="50" workbookViewId="0">
      <selection activeCell="N26" sqref="N26"/>
    </sheetView>
  </sheetViews>
  <sheetFormatPr defaultColWidth="9.140625" defaultRowHeight="15" customHeight="1"/>
  <cols>
    <col min="1" max="1" width="3" style="80" customWidth="1"/>
    <col min="2" max="2" width="88.42578125" style="80" customWidth="1"/>
    <col min="3" max="3" width="12.7109375" style="80" customWidth="1"/>
    <col min="4" max="4" width="12.85546875" style="80" customWidth="1"/>
    <col min="5" max="5" width="12.28515625" style="80" customWidth="1"/>
    <col min="6" max="6" width="10.28515625" style="80" customWidth="1"/>
    <col min="7" max="7" width="10.140625" style="80" customWidth="1"/>
    <col min="8" max="8" width="11" style="80" customWidth="1"/>
    <col min="9" max="9" width="10.28515625" style="80" customWidth="1"/>
    <col min="10" max="10" width="10.42578125" style="80" customWidth="1"/>
    <col min="11" max="11" width="14.28515625" style="80" customWidth="1"/>
    <col min="12" max="12" width="12" style="80" customWidth="1"/>
    <col min="13" max="13" width="10.85546875" style="80" customWidth="1"/>
    <col min="14" max="17" width="12" style="80" customWidth="1"/>
    <col min="18" max="18" width="12.42578125" style="80" customWidth="1"/>
    <col min="19" max="19" width="11" style="80" customWidth="1"/>
    <col min="20" max="20" width="12" style="80" customWidth="1"/>
    <col min="21" max="21" width="14.28515625" style="80" customWidth="1"/>
    <col min="22" max="22" width="10.42578125" style="80" bestFit="1" customWidth="1"/>
    <col min="23" max="23" width="9.28515625" style="80" bestFit="1" customWidth="1"/>
    <col min="24" max="16384" width="9.140625" style="80"/>
  </cols>
  <sheetData>
    <row r="1" spans="1:20" ht="25.5" customHeight="1">
      <c r="A1" s="6067" t="s">
        <v>210</v>
      </c>
      <c r="B1" s="6067"/>
      <c r="C1" s="6067"/>
      <c r="D1" s="6067"/>
      <c r="E1" s="6067"/>
      <c r="F1" s="6067"/>
      <c r="G1" s="6067"/>
      <c r="H1" s="6067"/>
      <c r="I1" s="6067"/>
      <c r="J1" s="6067"/>
      <c r="K1" s="6067"/>
      <c r="L1" s="6067"/>
      <c r="M1" s="6067"/>
      <c r="N1" s="6067"/>
      <c r="O1" s="6067"/>
      <c r="P1" s="6067"/>
      <c r="Q1" s="6067"/>
      <c r="R1" s="6067"/>
      <c r="S1" s="6067"/>
      <c r="T1" s="6067"/>
    </row>
    <row r="2" spans="1:20" ht="25.5" customHeight="1">
      <c r="A2" s="6067" t="s">
        <v>409</v>
      </c>
      <c r="B2" s="6067"/>
      <c r="C2" s="6067"/>
      <c r="D2" s="6067"/>
      <c r="E2" s="6067"/>
      <c r="F2" s="6067"/>
      <c r="G2" s="6067"/>
      <c r="H2" s="6067"/>
      <c r="I2" s="6067"/>
      <c r="J2" s="6067"/>
      <c r="K2" s="6067"/>
      <c r="L2" s="6067"/>
      <c r="M2" s="6067"/>
      <c r="N2" s="6067"/>
      <c r="O2" s="6067"/>
      <c r="P2" s="6067"/>
      <c r="Q2" s="6067"/>
      <c r="R2" s="6067"/>
      <c r="S2" s="6067"/>
      <c r="T2" s="6067"/>
    </row>
    <row r="3" spans="1:20" ht="33" customHeight="1" thickBot="1">
      <c r="B3" s="1282"/>
    </row>
    <row r="4" spans="1:20" ht="25.5" customHeight="1">
      <c r="B4" s="6068" t="s">
        <v>1</v>
      </c>
      <c r="C4" s="6070" t="s">
        <v>2</v>
      </c>
      <c r="D4" s="6084"/>
      <c r="E4" s="6084"/>
      <c r="F4" s="6070" t="s">
        <v>3</v>
      </c>
      <c r="G4" s="6084"/>
      <c r="H4" s="6087"/>
      <c r="I4" s="6071" t="s">
        <v>4</v>
      </c>
      <c r="J4" s="6084"/>
      <c r="K4" s="6084"/>
      <c r="L4" s="6070" t="s">
        <v>5</v>
      </c>
      <c r="M4" s="6084"/>
      <c r="N4" s="6087"/>
      <c r="O4" s="6070">
        <v>5</v>
      </c>
      <c r="P4" s="6084"/>
      <c r="Q4" s="6084"/>
      <c r="R4" s="6079" t="s">
        <v>22</v>
      </c>
      <c r="S4" s="6080"/>
      <c r="T4" s="6081"/>
    </row>
    <row r="5" spans="1:20" ht="33" customHeight="1" thickBot="1">
      <c r="B5" s="5509"/>
      <c r="C5" s="6085"/>
      <c r="D5" s="6086"/>
      <c r="E5" s="6086"/>
      <c r="F5" s="6088"/>
      <c r="G5" s="6089"/>
      <c r="H5" s="6090"/>
      <c r="I5" s="6089"/>
      <c r="J5" s="6089"/>
      <c r="K5" s="6089"/>
      <c r="L5" s="6091"/>
      <c r="M5" s="6092"/>
      <c r="N5" s="6093"/>
      <c r="O5" s="6085"/>
      <c r="P5" s="6086"/>
      <c r="Q5" s="6086"/>
      <c r="R5" s="6082"/>
      <c r="S5" s="5715"/>
      <c r="T5" s="5716"/>
    </row>
    <row r="6" spans="1:20" ht="69.75" customHeight="1" thickBot="1">
      <c r="B6" s="6069"/>
      <c r="C6" s="5149" t="s">
        <v>7</v>
      </c>
      <c r="D6" s="5149" t="s">
        <v>8</v>
      </c>
      <c r="E6" s="5150" t="s">
        <v>9</v>
      </c>
      <c r="F6" s="2415" t="s">
        <v>7</v>
      </c>
      <c r="G6" s="2415" t="s">
        <v>8</v>
      </c>
      <c r="H6" s="2417" t="s">
        <v>9</v>
      </c>
      <c r="I6" s="2415" t="s">
        <v>7</v>
      </c>
      <c r="J6" s="2415" t="s">
        <v>8</v>
      </c>
      <c r="K6" s="2417" t="s">
        <v>9</v>
      </c>
      <c r="L6" s="2415" t="s">
        <v>7</v>
      </c>
      <c r="M6" s="2415" t="s">
        <v>8</v>
      </c>
      <c r="N6" s="2417" t="s">
        <v>9</v>
      </c>
      <c r="O6" s="2415" t="s">
        <v>7</v>
      </c>
      <c r="P6" s="2415" t="s">
        <v>8</v>
      </c>
      <c r="Q6" s="2416" t="s">
        <v>9</v>
      </c>
      <c r="R6" s="2415" t="s">
        <v>7</v>
      </c>
      <c r="S6" s="2415" t="s">
        <v>8</v>
      </c>
      <c r="T6" s="2416" t="s">
        <v>9</v>
      </c>
    </row>
    <row r="7" spans="1:20" ht="34.5" customHeight="1" thickBot="1">
      <c r="B7" s="2356" t="s">
        <v>10</v>
      </c>
      <c r="C7" s="770"/>
      <c r="D7" s="770"/>
      <c r="E7" s="5151"/>
      <c r="F7" s="2370"/>
      <c r="G7" s="2370"/>
      <c r="H7" s="2371"/>
      <c r="I7" s="2372"/>
      <c r="J7" s="2370"/>
      <c r="K7" s="2373"/>
      <c r="L7" s="2372"/>
      <c r="M7" s="2370"/>
      <c r="N7" s="2371"/>
      <c r="O7" s="2374"/>
      <c r="P7" s="2375"/>
      <c r="Q7" s="2373"/>
      <c r="R7" s="2376"/>
      <c r="S7" s="2376"/>
      <c r="T7" s="2366"/>
    </row>
    <row r="8" spans="1:20" s="265" customFormat="1" ht="27.75" customHeight="1">
      <c r="B8" s="2377" t="s">
        <v>218</v>
      </c>
      <c r="C8" s="5152">
        <f>C15+C21</f>
        <v>21</v>
      </c>
      <c r="D8" s="5153">
        <f>D15+D21</f>
        <v>5</v>
      </c>
      <c r="E8" s="5153">
        <f>E15+E21</f>
        <v>26</v>
      </c>
      <c r="F8" s="5101">
        <f t="shared" ref="F8:Q11" si="0">F15+F21</f>
        <v>17</v>
      </c>
      <c r="G8" s="5102">
        <f t="shared" si="0"/>
        <v>11</v>
      </c>
      <c r="H8" s="5102">
        <f t="shared" si="0"/>
        <v>28</v>
      </c>
      <c r="I8" s="5101">
        <f t="shared" si="0"/>
        <v>15</v>
      </c>
      <c r="J8" s="5102">
        <f t="shared" si="0"/>
        <v>11</v>
      </c>
      <c r="K8" s="5102">
        <f t="shared" si="0"/>
        <v>26</v>
      </c>
      <c r="L8" s="5101">
        <f t="shared" si="0"/>
        <v>13</v>
      </c>
      <c r="M8" s="5102">
        <f t="shared" si="0"/>
        <v>15</v>
      </c>
      <c r="N8" s="5102">
        <f t="shared" si="0"/>
        <v>28</v>
      </c>
      <c r="O8" s="5101">
        <f t="shared" si="0"/>
        <v>12</v>
      </c>
      <c r="P8" s="5102">
        <f t="shared" si="0"/>
        <v>8</v>
      </c>
      <c r="Q8" s="5103">
        <f t="shared" si="0"/>
        <v>20</v>
      </c>
      <c r="R8" s="2378">
        <f>C8+F8+I8+L8+O8</f>
        <v>78</v>
      </c>
      <c r="S8" s="2379">
        <f>D8+G8+J8+M8+P8</f>
        <v>50</v>
      </c>
      <c r="T8" s="2380">
        <f>SUM(R8:S8)</f>
        <v>128</v>
      </c>
    </row>
    <row r="9" spans="1:20" s="265" customFormat="1" ht="34.5" customHeight="1">
      <c r="B9" s="2381" t="s">
        <v>33</v>
      </c>
      <c r="C9" s="5154">
        <v>0</v>
      </c>
      <c r="D9" s="5155">
        <v>1</v>
      </c>
      <c r="E9" s="5155">
        <f t="shared" ref="C9:E11" si="1">E16+E22</f>
        <v>1</v>
      </c>
      <c r="F9" s="5104">
        <f t="shared" si="0"/>
        <v>0</v>
      </c>
      <c r="G9" s="5105">
        <f t="shared" si="0"/>
        <v>5</v>
      </c>
      <c r="H9" s="5105">
        <f t="shared" si="0"/>
        <v>5</v>
      </c>
      <c r="I9" s="5104">
        <f t="shared" si="0"/>
        <v>0</v>
      </c>
      <c r="J9" s="5105">
        <f t="shared" si="0"/>
        <v>6</v>
      </c>
      <c r="K9" s="5105">
        <f t="shared" si="0"/>
        <v>6</v>
      </c>
      <c r="L9" s="5104">
        <f t="shared" si="0"/>
        <v>0</v>
      </c>
      <c r="M9" s="5105">
        <f t="shared" si="0"/>
        <v>15</v>
      </c>
      <c r="N9" s="5105">
        <f t="shared" si="0"/>
        <v>15</v>
      </c>
      <c r="O9" s="5104">
        <f t="shared" si="0"/>
        <v>0</v>
      </c>
      <c r="P9" s="5105">
        <f t="shared" si="0"/>
        <v>3</v>
      </c>
      <c r="Q9" s="5106">
        <f t="shared" si="0"/>
        <v>3</v>
      </c>
      <c r="R9" s="2382">
        <f t="shared" ref="R9:S9" si="2">C9+F9+I9+L9+O9</f>
        <v>0</v>
      </c>
      <c r="S9" s="2383">
        <f t="shared" si="2"/>
        <v>30</v>
      </c>
      <c r="T9" s="2384">
        <f>SUM(R9:S9)</f>
        <v>30</v>
      </c>
    </row>
    <row r="10" spans="1:20" s="265" customFormat="1" ht="27.75" customHeight="1">
      <c r="B10" s="2381" t="s">
        <v>69</v>
      </c>
      <c r="C10" s="5154">
        <f t="shared" si="1"/>
        <v>0</v>
      </c>
      <c r="D10" s="5155">
        <f t="shared" si="1"/>
        <v>0</v>
      </c>
      <c r="E10" s="5155">
        <f t="shared" si="1"/>
        <v>0</v>
      </c>
      <c r="F10" s="5104">
        <f t="shared" si="0"/>
        <v>0</v>
      </c>
      <c r="G10" s="5105">
        <f t="shared" si="0"/>
        <v>0</v>
      </c>
      <c r="H10" s="5105">
        <f t="shared" si="0"/>
        <v>0</v>
      </c>
      <c r="I10" s="5104">
        <f t="shared" si="0"/>
        <v>12</v>
      </c>
      <c r="J10" s="5105">
        <f t="shared" si="0"/>
        <v>0</v>
      </c>
      <c r="K10" s="5105">
        <f t="shared" si="0"/>
        <v>12</v>
      </c>
      <c r="L10" s="5104">
        <f t="shared" si="0"/>
        <v>8</v>
      </c>
      <c r="M10" s="5105">
        <f t="shared" si="0"/>
        <v>0</v>
      </c>
      <c r="N10" s="5105">
        <f t="shared" si="0"/>
        <v>8</v>
      </c>
      <c r="O10" s="5104">
        <f t="shared" si="0"/>
        <v>10</v>
      </c>
      <c r="P10" s="5105">
        <f t="shared" si="0"/>
        <v>1</v>
      </c>
      <c r="Q10" s="5106">
        <f t="shared" si="0"/>
        <v>11</v>
      </c>
      <c r="R10" s="2385">
        <f>C10+F10+I10+L10+O10</f>
        <v>30</v>
      </c>
      <c r="S10" s="2386">
        <f>D10+G10+J10+M10+P10</f>
        <v>1</v>
      </c>
      <c r="T10" s="2387">
        <f>SUM(R10:S10)</f>
        <v>31</v>
      </c>
    </row>
    <row r="11" spans="1:20" s="265" customFormat="1" ht="34.5" customHeight="1" thickBot="1">
      <c r="B11" s="2381" t="s">
        <v>217</v>
      </c>
      <c r="C11" s="5154">
        <f t="shared" si="1"/>
        <v>0</v>
      </c>
      <c r="D11" s="5155">
        <f t="shared" si="1"/>
        <v>0</v>
      </c>
      <c r="E11" s="5155">
        <f t="shared" si="1"/>
        <v>0</v>
      </c>
      <c r="F11" s="2388">
        <f t="shared" si="0"/>
        <v>0</v>
      </c>
      <c r="G11" s="2389">
        <f t="shared" si="0"/>
        <v>0</v>
      </c>
      <c r="H11" s="2389">
        <f t="shared" si="0"/>
        <v>0</v>
      </c>
      <c r="I11" s="2388">
        <f t="shared" si="0"/>
        <v>0</v>
      </c>
      <c r="J11" s="2389">
        <f t="shared" si="0"/>
        <v>0</v>
      </c>
      <c r="K11" s="2389">
        <f t="shared" si="0"/>
        <v>0</v>
      </c>
      <c r="L11" s="2388">
        <f t="shared" si="0"/>
        <v>0</v>
      </c>
      <c r="M11" s="2389">
        <f t="shared" si="0"/>
        <v>0</v>
      </c>
      <c r="N11" s="2389">
        <f t="shared" si="0"/>
        <v>0</v>
      </c>
      <c r="O11" s="2388">
        <f t="shared" si="0"/>
        <v>3</v>
      </c>
      <c r="P11" s="2389">
        <f t="shared" si="0"/>
        <v>5</v>
      </c>
      <c r="Q11" s="2389">
        <f t="shared" si="0"/>
        <v>8</v>
      </c>
      <c r="R11" s="2390">
        <f t="shared" ref="R11:S11" si="3">C11+F11+I11+L11+O11</f>
        <v>3</v>
      </c>
      <c r="S11" s="2391">
        <f t="shared" si="3"/>
        <v>5</v>
      </c>
      <c r="T11" s="2392">
        <f>SUM(R11:S11)</f>
        <v>8</v>
      </c>
    </row>
    <row r="12" spans="1:20" s="265" customFormat="1" ht="34.5" customHeight="1" thickBot="1">
      <c r="B12" s="2393" t="s">
        <v>14</v>
      </c>
      <c r="C12" s="5071">
        <f t="shared" ref="C12:Q12" si="4">SUM(C8:C11)</f>
        <v>21</v>
      </c>
      <c r="D12" s="5156">
        <f t="shared" si="4"/>
        <v>6</v>
      </c>
      <c r="E12" s="5157">
        <f t="shared" si="4"/>
        <v>27</v>
      </c>
      <c r="F12" s="5107">
        <f t="shared" si="4"/>
        <v>17</v>
      </c>
      <c r="G12" s="5108">
        <f t="shared" si="4"/>
        <v>16</v>
      </c>
      <c r="H12" s="5109">
        <f t="shared" si="4"/>
        <v>33</v>
      </c>
      <c r="I12" s="5107">
        <f t="shared" si="4"/>
        <v>27</v>
      </c>
      <c r="J12" s="5108">
        <f t="shared" si="4"/>
        <v>17</v>
      </c>
      <c r="K12" s="5109">
        <f t="shared" si="4"/>
        <v>44</v>
      </c>
      <c r="L12" s="5110">
        <f t="shared" si="4"/>
        <v>21</v>
      </c>
      <c r="M12" s="5108">
        <f t="shared" si="4"/>
        <v>30</v>
      </c>
      <c r="N12" s="5111">
        <f t="shared" si="4"/>
        <v>51</v>
      </c>
      <c r="O12" s="5107">
        <f t="shared" si="4"/>
        <v>25</v>
      </c>
      <c r="P12" s="5108">
        <f t="shared" si="4"/>
        <v>17</v>
      </c>
      <c r="Q12" s="5109">
        <f t="shared" si="4"/>
        <v>42</v>
      </c>
      <c r="R12" s="2394">
        <f t="shared" ref="R12:T12" si="5">SUM(R8:R11)</f>
        <v>111</v>
      </c>
      <c r="S12" s="2394">
        <f t="shared" si="5"/>
        <v>86</v>
      </c>
      <c r="T12" s="2395">
        <f t="shared" si="5"/>
        <v>197</v>
      </c>
    </row>
    <row r="13" spans="1:20" s="265" customFormat="1" ht="30.75" customHeight="1" thickBot="1">
      <c r="B13" s="2396" t="s">
        <v>15</v>
      </c>
      <c r="C13" s="5158"/>
      <c r="D13" s="5159"/>
      <c r="E13" s="5160"/>
      <c r="F13" s="5107"/>
      <c r="G13" s="5108"/>
      <c r="H13" s="5109"/>
      <c r="I13" s="5107"/>
      <c r="J13" s="5108"/>
      <c r="K13" s="5109"/>
      <c r="L13" s="5112"/>
      <c r="M13" s="5113"/>
      <c r="N13" s="5114"/>
      <c r="O13" s="5107"/>
      <c r="P13" s="5108"/>
      <c r="Q13" s="5109"/>
      <c r="R13" s="2397"/>
      <c r="S13" s="2397"/>
      <c r="T13" s="2398"/>
    </row>
    <row r="14" spans="1:20" s="265" customFormat="1" ht="30.75" customHeight="1" thickBot="1">
      <c r="B14" s="2399" t="s">
        <v>16</v>
      </c>
      <c r="C14" s="5161"/>
      <c r="D14" s="5162"/>
      <c r="E14" s="5163"/>
      <c r="F14" s="5115"/>
      <c r="G14" s="5116"/>
      <c r="H14" s="5109"/>
      <c r="I14" s="5117"/>
      <c r="J14" s="5116" t="s">
        <v>28</v>
      </c>
      <c r="K14" s="5111"/>
      <c r="L14" s="5115"/>
      <c r="M14" s="5116"/>
      <c r="N14" s="5111"/>
      <c r="O14" s="5107"/>
      <c r="P14" s="5108"/>
      <c r="Q14" s="5111"/>
      <c r="R14" s="2400"/>
      <c r="S14" s="2400"/>
      <c r="T14" s="2401"/>
    </row>
    <row r="15" spans="1:20" s="265" customFormat="1" ht="25.5" customHeight="1">
      <c r="B15" s="2381" t="s">
        <v>218</v>
      </c>
      <c r="C15" s="3135">
        <v>20</v>
      </c>
      <c r="D15" s="770">
        <v>5</v>
      </c>
      <c r="E15" s="5164">
        <f>SUM(C15:D15)</f>
        <v>25</v>
      </c>
      <c r="F15" s="2402">
        <v>17</v>
      </c>
      <c r="G15" s="5118">
        <v>11</v>
      </c>
      <c r="H15" s="5119">
        <f>SUM(F15:G15)</f>
        <v>28</v>
      </c>
      <c r="I15" s="2402">
        <v>14</v>
      </c>
      <c r="J15" s="5118">
        <v>11</v>
      </c>
      <c r="K15" s="5119">
        <f>SUM(I15:J15)</f>
        <v>25</v>
      </c>
      <c r="L15" s="2402">
        <v>13</v>
      </c>
      <c r="M15" s="5118">
        <v>15</v>
      </c>
      <c r="N15" s="5119">
        <f>SUM(L15:M15)</f>
        <v>28</v>
      </c>
      <c r="O15" s="2402">
        <v>11</v>
      </c>
      <c r="P15" s="5118">
        <v>8</v>
      </c>
      <c r="Q15" s="5119">
        <f>SUM(O15:P15)</f>
        <v>19</v>
      </c>
      <c r="R15" s="2385">
        <f t="shared" ref="R15:S18" si="6">C15+F15+I15+L15+O15</f>
        <v>75</v>
      </c>
      <c r="S15" s="2386">
        <f t="shared" si="6"/>
        <v>50</v>
      </c>
      <c r="T15" s="2387">
        <f>SUM(R15:S15)</f>
        <v>125</v>
      </c>
    </row>
    <row r="16" spans="1:20" s="265" customFormat="1" ht="31.5" customHeight="1">
      <c r="B16" s="2381" t="s">
        <v>33</v>
      </c>
      <c r="C16" s="5165">
        <v>0</v>
      </c>
      <c r="D16" s="5166">
        <v>1</v>
      </c>
      <c r="E16" s="5167">
        <f>SUM(C16:D16)</f>
        <v>1</v>
      </c>
      <c r="F16" s="5120">
        <v>0</v>
      </c>
      <c r="G16" s="5121">
        <v>5</v>
      </c>
      <c r="H16" s="5122">
        <f>SUM(F16:G16)</f>
        <v>5</v>
      </c>
      <c r="I16" s="5120">
        <v>0</v>
      </c>
      <c r="J16" s="5121">
        <v>6</v>
      </c>
      <c r="K16" s="5123">
        <f>SUM(I16:J16)</f>
        <v>6</v>
      </c>
      <c r="L16" s="5120">
        <v>0</v>
      </c>
      <c r="M16" s="5121">
        <v>14</v>
      </c>
      <c r="N16" s="5123">
        <f>SUM(L16:M16)</f>
        <v>14</v>
      </c>
      <c r="O16" s="5120">
        <v>0</v>
      </c>
      <c r="P16" s="5121">
        <v>3</v>
      </c>
      <c r="Q16" s="5122">
        <f>SUM(O16:P16)</f>
        <v>3</v>
      </c>
      <c r="R16" s="2385">
        <f t="shared" si="6"/>
        <v>0</v>
      </c>
      <c r="S16" s="2386">
        <f t="shared" si="6"/>
        <v>29</v>
      </c>
      <c r="T16" s="2387">
        <f>SUM(R16:S16)</f>
        <v>29</v>
      </c>
    </row>
    <row r="17" spans="1:20" s="265" customFormat="1" ht="25.5" customHeight="1">
      <c r="B17" s="2381" t="s">
        <v>69</v>
      </c>
      <c r="C17" s="3135">
        <v>0</v>
      </c>
      <c r="D17" s="770">
        <v>0</v>
      </c>
      <c r="E17" s="5168">
        <f>SUM(C17:D17)</f>
        <v>0</v>
      </c>
      <c r="F17" s="2402">
        <v>0</v>
      </c>
      <c r="G17" s="5118">
        <v>0</v>
      </c>
      <c r="H17" s="5119">
        <f>SUM(F17:G17)</f>
        <v>0</v>
      </c>
      <c r="I17" s="2402">
        <v>12</v>
      </c>
      <c r="J17" s="5118">
        <v>0</v>
      </c>
      <c r="K17" s="5119">
        <f>SUM(I17:J17)</f>
        <v>12</v>
      </c>
      <c r="L17" s="2402">
        <v>8</v>
      </c>
      <c r="M17" s="5118">
        <v>0</v>
      </c>
      <c r="N17" s="5119">
        <f>SUM(L17:M17)</f>
        <v>8</v>
      </c>
      <c r="O17" s="2402">
        <v>10</v>
      </c>
      <c r="P17" s="5118">
        <v>1</v>
      </c>
      <c r="Q17" s="5122">
        <f>SUM(O17:P17)</f>
        <v>11</v>
      </c>
      <c r="R17" s="2382">
        <f t="shared" si="6"/>
        <v>30</v>
      </c>
      <c r="S17" s="2383">
        <f t="shared" si="6"/>
        <v>1</v>
      </c>
      <c r="T17" s="2384">
        <f>SUM(R17:S17)</f>
        <v>31</v>
      </c>
    </row>
    <row r="18" spans="1:20" s="265" customFormat="1" ht="31.5" customHeight="1" thickBot="1">
      <c r="B18" s="2381" t="s">
        <v>217</v>
      </c>
      <c r="C18" s="5165">
        <v>0</v>
      </c>
      <c r="D18" s="5166">
        <v>0</v>
      </c>
      <c r="E18" s="5169">
        <f>SUM(C18:D18)</f>
        <v>0</v>
      </c>
      <c r="F18" s="5120">
        <v>0</v>
      </c>
      <c r="G18" s="5121">
        <v>0</v>
      </c>
      <c r="H18" s="5124">
        <f>SUM(F18:G18)</f>
        <v>0</v>
      </c>
      <c r="I18" s="5120">
        <v>0</v>
      </c>
      <c r="J18" s="5121">
        <v>0</v>
      </c>
      <c r="K18" s="5123">
        <f>SUM(I18:J18)</f>
        <v>0</v>
      </c>
      <c r="L18" s="5120">
        <v>0</v>
      </c>
      <c r="M18" s="5121">
        <v>0</v>
      </c>
      <c r="N18" s="5123">
        <f>SUM(L18:M18)</f>
        <v>0</v>
      </c>
      <c r="O18" s="5120">
        <v>3</v>
      </c>
      <c r="P18" s="5121">
        <v>5</v>
      </c>
      <c r="Q18" s="5124">
        <f>SUM(O18:P18)</f>
        <v>8</v>
      </c>
      <c r="R18" s="2385">
        <f t="shared" si="6"/>
        <v>3</v>
      </c>
      <c r="S18" s="2386">
        <f t="shared" si="6"/>
        <v>5</v>
      </c>
      <c r="T18" s="2387">
        <f>SUM(R18:S18)</f>
        <v>8</v>
      </c>
    </row>
    <row r="19" spans="1:20" s="265" customFormat="1" ht="24.95" customHeight="1" thickBot="1">
      <c r="B19" s="2403" t="s">
        <v>17</v>
      </c>
      <c r="C19" s="5027">
        <f t="shared" ref="C19:P19" si="7">SUM(C15:C18)</f>
        <v>20</v>
      </c>
      <c r="D19" s="5027">
        <f t="shared" si="7"/>
        <v>6</v>
      </c>
      <c r="E19" s="5027">
        <f t="shared" si="7"/>
        <v>26</v>
      </c>
      <c r="F19" s="5125">
        <f t="shared" si="7"/>
        <v>17</v>
      </c>
      <c r="G19" s="5125">
        <f t="shared" si="7"/>
        <v>16</v>
      </c>
      <c r="H19" s="5125">
        <f t="shared" si="7"/>
        <v>33</v>
      </c>
      <c r="I19" s="5125">
        <f t="shared" si="7"/>
        <v>26</v>
      </c>
      <c r="J19" s="5125">
        <f t="shared" si="7"/>
        <v>17</v>
      </c>
      <c r="K19" s="5125">
        <f t="shared" si="7"/>
        <v>43</v>
      </c>
      <c r="L19" s="5125">
        <f t="shared" si="7"/>
        <v>21</v>
      </c>
      <c r="M19" s="5125">
        <f t="shared" si="7"/>
        <v>29</v>
      </c>
      <c r="N19" s="5125">
        <f t="shared" si="7"/>
        <v>50</v>
      </c>
      <c r="O19" s="5125">
        <f t="shared" si="7"/>
        <v>24</v>
      </c>
      <c r="P19" s="5125">
        <f t="shared" si="7"/>
        <v>17</v>
      </c>
      <c r="Q19" s="5125">
        <f>SUM(O19:P19)</f>
        <v>41</v>
      </c>
      <c r="R19" s="2404">
        <f t="shared" ref="R19:S19" si="8">SUM(R15:R18)</f>
        <v>108</v>
      </c>
      <c r="S19" s="2404">
        <f t="shared" si="8"/>
        <v>85</v>
      </c>
      <c r="T19" s="2404">
        <f>SUM(T15:T18)</f>
        <v>193</v>
      </c>
    </row>
    <row r="20" spans="1:20" s="265" customFormat="1" ht="37.5" customHeight="1">
      <c r="B20" s="2405" t="s">
        <v>18</v>
      </c>
      <c r="C20" s="5041"/>
      <c r="D20" s="5170"/>
      <c r="E20" s="5171"/>
      <c r="F20" s="5126"/>
      <c r="G20" s="5127"/>
      <c r="H20" s="5128"/>
      <c r="I20" s="5127"/>
      <c r="J20" s="5127"/>
      <c r="K20" s="5129"/>
      <c r="L20" s="5126"/>
      <c r="M20" s="5127"/>
      <c r="N20" s="5128"/>
      <c r="O20" s="5127"/>
      <c r="P20" s="5127"/>
      <c r="Q20" s="5129"/>
      <c r="R20" s="2406"/>
      <c r="S20" s="2407"/>
      <c r="T20" s="2408"/>
    </row>
    <row r="21" spans="1:20" s="265" customFormat="1" ht="24.95" customHeight="1">
      <c r="B21" s="2381" t="s">
        <v>218</v>
      </c>
      <c r="C21" s="3135">
        <v>1</v>
      </c>
      <c r="D21" s="770">
        <v>0</v>
      </c>
      <c r="E21" s="5172">
        <f>SUM(C21:D21)</f>
        <v>1</v>
      </c>
      <c r="F21" s="2402">
        <v>0</v>
      </c>
      <c r="G21" s="5118">
        <v>0</v>
      </c>
      <c r="H21" s="5122">
        <f>SUM(F21:G21)</f>
        <v>0</v>
      </c>
      <c r="I21" s="2409">
        <v>1</v>
      </c>
      <c r="J21" s="5118">
        <v>0</v>
      </c>
      <c r="K21" s="5119">
        <f>SUM(I21:J21)</f>
        <v>1</v>
      </c>
      <c r="L21" s="2402">
        <v>0</v>
      </c>
      <c r="M21" s="5118">
        <v>0</v>
      </c>
      <c r="N21" s="5130">
        <f>SUM(L21:M21)</f>
        <v>0</v>
      </c>
      <c r="O21" s="2410">
        <v>1</v>
      </c>
      <c r="P21" s="5131">
        <v>0</v>
      </c>
      <c r="Q21" s="5119">
        <f>SUM(O21:P21)</f>
        <v>1</v>
      </c>
      <c r="R21" s="2390">
        <f t="shared" ref="R21:S21" si="9">C21+F21+I21+L21+O21</f>
        <v>3</v>
      </c>
      <c r="S21" s="2391">
        <f t="shared" si="9"/>
        <v>0</v>
      </c>
      <c r="T21" s="2411">
        <f>SUM(R21:S21)</f>
        <v>3</v>
      </c>
    </row>
    <row r="22" spans="1:20" s="265" customFormat="1" ht="27.75" customHeight="1">
      <c r="B22" s="2381" t="s">
        <v>33</v>
      </c>
      <c r="C22" s="5165">
        <v>0</v>
      </c>
      <c r="D22" s="5166">
        <v>0</v>
      </c>
      <c r="E22" s="5173">
        <v>0</v>
      </c>
      <c r="F22" s="5120">
        <v>0</v>
      </c>
      <c r="G22" s="5121">
        <v>0</v>
      </c>
      <c r="H22" s="5122">
        <f>SUM(F22:G22)</f>
        <v>0</v>
      </c>
      <c r="I22" s="5132">
        <v>0</v>
      </c>
      <c r="J22" s="5121">
        <v>0</v>
      </c>
      <c r="K22" s="5123">
        <f>SUM(I22:J22)</f>
        <v>0</v>
      </c>
      <c r="L22" s="5120">
        <v>0</v>
      </c>
      <c r="M22" s="5121">
        <v>1</v>
      </c>
      <c r="N22" s="5122">
        <f>SUM(L22:M22)</f>
        <v>1</v>
      </c>
      <c r="O22" s="5133">
        <v>0</v>
      </c>
      <c r="P22" s="5134">
        <v>0</v>
      </c>
      <c r="Q22" s="5123">
        <f>SUM(O22:P22)</f>
        <v>0</v>
      </c>
      <c r="R22" s="2385">
        <f>C22+F22+I22+L22+O22</f>
        <v>0</v>
      </c>
      <c r="S22" s="2386">
        <f>D22+G22+J22+M22+P22</f>
        <v>1</v>
      </c>
      <c r="T22" s="2387">
        <f>SUM(R22:S22)</f>
        <v>1</v>
      </c>
    </row>
    <row r="23" spans="1:20" s="265" customFormat="1" ht="24.95" customHeight="1">
      <c r="B23" s="2381" t="s">
        <v>69</v>
      </c>
      <c r="C23" s="3135">
        <v>0</v>
      </c>
      <c r="D23" s="770">
        <v>0</v>
      </c>
      <c r="E23" s="5172">
        <f>SUM(C23:D23)</f>
        <v>0</v>
      </c>
      <c r="F23" s="2402">
        <v>0</v>
      </c>
      <c r="G23" s="5118">
        <v>0</v>
      </c>
      <c r="H23" s="5122">
        <f>SUM(F23:G23)</f>
        <v>0</v>
      </c>
      <c r="I23" s="2409">
        <v>0</v>
      </c>
      <c r="J23" s="5118">
        <v>0</v>
      </c>
      <c r="K23" s="5119">
        <f>SUM(I23:J23)</f>
        <v>0</v>
      </c>
      <c r="L23" s="2402">
        <v>0</v>
      </c>
      <c r="M23" s="5118">
        <v>0</v>
      </c>
      <c r="N23" s="5130">
        <f>SUM(L23:M23)</f>
        <v>0</v>
      </c>
      <c r="O23" s="2410">
        <v>0</v>
      </c>
      <c r="P23" s="5131">
        <v>0</v>
      </c>
      <c r="Q23" s="5123">
        <f>SUM(O23:P23)</f>
        <v>0</v>
      </c>
      <c r="R23" s="2390">
        <f t="shared" ref="R23:S23" si="10">C23+F23+I23+L23+O23</f>
        <v>0</v>
      </c>
      <c r="S23" s="2391">
        <f t="shared" si="10"/>
        <v>0</v>
      </c>
      <c r="T23" s="2411">
        <f>SUM(R23:S23)</f>
        <v>0</v>
      </c>
    </row>
    <row r="24" spans="1:20" s="265" customFormat="1" ht="27.75" customHeight="1" thickBot="1">
      <c r="B24" s="2381" t="s">
        <v>217</v>
      </c>
      <c r="C24" s="5165">
        <v>0</v>
      </c>
      <c r="D24" s="5166">
        <v>0</v>
      </c>
      <c r="E24" s="5173">
        <f>SUM(C24:D24)</f>
        <v>0</v>
      </c>
      <c r="F24" s="5120">
        <v>0</v>
      </c>
      <c r="G24" s="5121">
        <v>0</v>
      </c>
      <c r="H24" s="5122">
        <f>SUM(F24:G24)</f>
        <v>0</v>
      </c>
      <c r="I24" s="5132">
        <v>0</v>
      </c>
      <c r="J24" s="5121">
        <v>0</v>
      </c>
      <c r="K24" s="5123">
        <f>SUM(I24:J24)</f>
        <v>0</v>
      </c>
      <c r="L24" s="5120">
        <v>0</v>
      </c>
      <c r="M24" s="5121">
        <v>0</v>
      </c>
      <c r="N24" s="5122">
        <f>SUM(L24:M24)</f>
        <v>0</v>
      </c>
      <c r="O24" s="5133">
        <v>0</v>
      </c>
      <c r="P24" s="5134">
        <v>0</v>
      </c>
      <c r="Q24" s="5123">
        <f>SUM(O24:P24)</f>
        <v>0</v>
      </c>
      <c r="R24" s="2385">
        <f>C24+F24+I24+L24+O24</f>
        <v>0</v>
      </c>
      <c r="S24" s="2386">
        <f>D24+G24+J24+M24+P24</f>
        <v>0</v>
      </c>
      <c r="T24" s="2387">
        <f>SUM(R24:S24)</f>
        <v>0</v>
      </c>
    </row>
    <row r="25" spans="1:20" s="265" customFormat="1" ht="27" customHeight="1" thickBot="1">
      <c r="B25" s="2412" t="s">
        <v>19</v>
      </c>
      <c r="C25" s="5157">
        <f t="shared" ref="C25:Q25" si="11">SUM(C21:C24)</f>
        <v>1</v>
      </c>
      <c r="D25" s="5071">
        <f t="shared" si="11"/>
        <v>0</v>
      </c>
      <c r="E25" s="5174">
        <f t="shared" si="11"/>
        <v>1</v>
      </c>
      <c r="F25" s="5109">
        <f t="shared" si="11"/>
        <v>0</v>
      </c>
      <c r="G25" s="5109">
        <f t="shared" si="11"/>
        <v>0</v>
      </c>
      <c r="H25" s="5109">
        <f t="shared" si="11"/>
        <v>0</v>
      </c>
      <c r="I25" s="5109">
        <f t="shared" si="11"/>
        <v>1</v>
      </c>
      <c r="J25" s="5109">
        <f t="shared" si="11"/>
        <v>0</v>
      </c>
      <c r="K25" s="5109">
        <f t="shared" si="11"/>
        <v>1</v>
      </c>
      <c r="L25" s="5109">
        <f t="shared" si="11"/>
        <v>0</v>
      </c>
      <c r="M25" s="5109">
        <f t="shared" si="11"/>
        <v>1</v>
      </c>
      <c r="N25" s="5109">
        <f t="shared" si="11"/>
        <v>1</v>
      </c>
      <c r="O25" s="5109">
        <f t="shared" si="11"/>
        <v>1</v>
      </c>
      <c r="P25" s="5109">
        <f t="shared" si="11"/>
        <v>0</v>
      </c>
      <c r="Q25" s="5109">
        <f t="shared" si="11"/>
        <v>1</v>
      </c>
      <c r="R25" s="2404">
        <f t="shared" ref="R25:S25" si="12">SUM(R21:R24)</f>
        <v>3</v>
      </c>
      <c r="S25" s="2404">
        <f t="shared" si="12"/>
        <v>1</v>
      </c>
      <c r="T25" s="2404">
        <f>SUM(T21:T24)</f>
        <v>4</v>
      </c>
    </row>
    <row r="26" spans="1:20" s="265" customFormat="1" ht="30.75" customHeight="1" thickBot="1">
      <c r="B26" s="2413" t="s">
        <v>29</v>
      </c>
      <c r="C26" s="5175">
        <f t="shared" ref="C26:Q26" si="13">C19</f>
        <v>20</v>
      </c>
      <c r="D26" s="5175">
        <f t="shared" si="13"/>
        <v>6</v>
      </c>
      <c r="E26" s="5175">
        <f t="shared" si="13"/>
        <v>26</v>
      </c>
      <c r="F26" s="2421">
        <f t="shared" si="13"/>
        <v>17</v>
      </c>
      <c r="G26" s="5135">
        <f t="shared" si="13"/>
        <v>16</v>
      </c>
      <c r="H26" s="5136">
        <f t="shared" si="13"/>
        <v>33</v>
      </c>
      <c r="I26" s="2418">
        <f>I19</f>
        <v>26</v>
      </c>
      <c r="J26" s="2418">
        <f t="shared" ref="J26:K26" si="14">J19</f>
        <v>17</v>
      </c>
      <c r="K26" s="2418">
        <f t="shared" si="14"/>
        <v>43</v>
      </c>
      <c r="L26" s="2421">
        <f t="shared" si="13"/>
        <v>21</v>
      </c>
      <c r="M26" s="5135">
        <f t="shared" si="13"/>
        <v>29</v>
      </c>
      <c r="N26" s="5136">
        <f t="shared" si="13"/>
        <v>50</v>
      </c>
      <c r="O26" s="2418">
        <f t="shared" si="13"/>
        <v>24</v>
      </c>
      <c r="P26" s="5135">
        <f t="shared" si="13"/>
        <v>17</v>
      </c>
      <c r="Q26" s="5137">
        <f t="shared" si="13"/>
        <v>41</v>
      </c>
      <c r="R26" s="2421">
        <f t="shared" ref="R26:T26" si="15">R19</f>
        <v>108</v>
      </c>
      <c r="S26" s="2419">
        <f t="shared" si="15"/>
        <v>85</v>
      </c>
      <c r="T26" s="2420">
        <f t="shared" si="15"/>
        <v>193</v>
      </c>
    </row>
    <row r="27" spans="1:20" s="265" customFormat="1" ht="37.5" customHeight="1" thickBot="1">
      <c r="B27" s="2414" t="s">
        <v>34</v>
      </c>
      <c r="C27" s="5176">
        <v>1</v>
      </c>
      <c r="D27" s="5177">
        <v>0</v>
      </c>
      <c r="E27" s="5178">
        <v>1</v>
      </c>
      <c r="F27" s="5144">
        <f t="shared" ref="F27:Q27" si="16">F25</f>
        <v>0</v>
      </c>
      <c r="G27" s="5145">
        <f t="shared" si="16"/>
        <v>0</v>
      </c>
      <c r="H27" s="5146">
        <f t="shared" si="16"/>
        <v>0</v>
      </c>
      <c r="I27" s="5144">
        <f t="shared" si="16"/>
        <v>1</v>
      </c>
      <c r="J27" s="5145">
        <f t="shared" si="16"/>
        <v>0</v>
      </c>
      <c r="K27" s="5147">
        <f t="shared" si="16"/>
        <v>1</v>
      </c>
      <c r="L27" s="5148">
        <f t="shared" si="16"/>
        <v>0</v>
      </c>
      <c r="M27" s="5145">
        <f t="shared" si="16"/>
        <v>1</v>
      </c>
      <c r="N27" s="5146">
        <f t="shared" si="16"/>
        <v>1</v>
      </c>
      <c r="O27" s="5144">
        <f t="shared" si="16"/>
        <v>1</v>
      </c>
      <c r="P27" s="5145">
        <f t="shared" si="16"/>
        <v>0</v>
      </c>
      <c r="Q27" s="5147">
        <f t="shared" si="16"/>
        <v>1</v>
      </c>
      <c r="R27" s="5148">
        <f t="shared" ref="R27:T27" si="17">R25</f>
        <v>3</v>
      </c>
      <c r="S27" s="2422">
        <f t="shared" si="17"/>
        <v>1</v>
      </c>
      <c r="T27" s="2423">
        <f t="shared" si="17"/>
        <v>4</v>
      </c>
    </row>
    <row r="28" spans="1:20" ht="36" customHeight="1" thickBot="1">
      <c r="B28" s="2368" t="s">
        <v>35</v>
      </c>
      <c r="C28" s="5179">
        <f t="shared" ref="C28:Q28" si="18">SUM(C26:C27)</f>
        <v>21</v>
      </c>
      <c r="D28" s="5180">
        <f t="shared" si="18"/>
        <v>6</v>
      </c>
      <c r="E28" s="5181">
        <f t="shared" si="18"/>
        <v>27</v>
      </c>
      <c r="F28" s="5138">
        <f t="shared" si="18"/>
        <v>17</v>
      </c>
      <c r="G28" s="5139">
        <f t="shared" si="18"/>
        <v>16</v>
      </c>
      <c r="H28" s="5140">
        <f t="shared" si="18"/>
        <v>33</v>
      </c>
      <c r="I28" s="5141">
        <f t="shared" si="18"/>
        <v>27</v>
      </c>
      <c r="J28" s="5139">
        <f t="shared" si="18"/>
        <v>17</v>
      </c>
      <c r="K28" s="5142">
        <f>SUM(K26:K27)</f>
        <v>44</v>
      </c>
      <c r="L28" s="5138">
        <f t="shared" si="18"/>
        <v>21</v>
      </c>
      <c r="M28" s="5139">
        <f t="shared" si="18"/>
        <v>30</v>
      </c>
      <c r="N28" s="5140">
        <f t="shared" si="18"/>
        <v>51</v>
      </c>
      <c r="O28" s="5141">
        <f t="shared" si="18"/>
        <v>25</v>
      </c>
      <c r="P28" s="5139">
        <f t="shared" si="18"/>
        <v>17</v>
      </c>
      <c r="Q28" s="5142">
        <f t="shared" si="18"/>
        <v>42</v>
      </c>
      <c r="R28" s="5143">
        <f>SUM(R26:R27)</f>
        <v>111</v>
      </c>
      <c r="S28" s="3612">
        <f>SUM(S26:S27)</f>
        <v>86</v>
      </c>
      <c r="T28" s="3613">
        <f>SUM(T26:T27)</f>
        <v>197</v>
      </c>
    </row>
    <row r="29" spans="1:20" ht="25.5">
      <c r="B29" s="1298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</row>
    <row r="30" spans="1:20" ht="25.5" customHeight="1">
      <c r="A30" s="6066"/>
      <c r="B30" s="6066"/>
      <c r="C30" s="6066"/>
      <c r="D30" s="6066"/>
      <c r="E30" s="6066"/>
      <c r="F30" s="6066"/>
      <c r="G30" s="6066"/>
      <c r="H30" s="6066"/>
      <c r="I30" s="6066"/>
      <c r="J30" s="6066"/>
      <c r="K30" s="6066"/>
      <c r="L30" s="6066"/>
      <c r="M30" s="6066"/>
      <c r="N30" s="6066"/>
      <c r="O30" s="6066"/>
      <c r="P30" s="6066"/>
      <c r="Q30" s="279"/>
      <c r="R30" s="279"/>
      <c r="S30" s="279"/>
      <c r="T30" s="279"/>
    </row>
    <row r="31" spans="1:20" ht="25.5">
      <c r="B31" s="6083"/>
      <c r="C31" s="6083"/>
      <c r="D31" s="6083"/>
      <c r="E31" s="6083"/>
      <c r="F31" s="6083"/>
      <c r="G31" s="6083"/>
      <c r="H31" s="6083"/>
      <c r="I31" s="6083"/>
      <c r="J31" s="6083"/>
      <c r="K31" s="6083"/>
      <c r="L31" s="6083"/>
      <c r="M31" s="6083"/>
      <c r="N31" s="6083"/>
      <c r="O31" s="6083"/>
      <c r="P31" s="6083"/>
      <c r="Q31" s="6083"/>
      <c r="R31" s="6083"/>
      <c r="S31" s="6083"/>
      <c r="T31" s="6083"/>
    </row>
    <row r="32" spans="1:20" ht="25.5">
      <c r="B32" s="1298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</row>
    <row r="33" spans="3:20" ht="25.5"/>
    <row r="34" spans="3:20" ht="25.5"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</row>
    <row r="35" spans="3:20" ht="25.5"/>
    <row r="36" spans="3:20" ht="25.5"/>
    <row r="37" spans="3:20" ht="25.5"/>
    <row r="38" spans="3:20" ht="25.5"/>
    <row r="39" spans="3:20" ht="25.5"/>
    <row r="40" spans="3:20" ht="25.5"/>
    <row r="41" spans="3:20" ht="25.5"/>
    <row r="42" spans="3:20" ht="25.5"/>
    <row r="43" spans="3:20" ht="25.5"/>
    <row r="44" spans="3:20" ht="25.5"/>
    <row r="45" spans="3:20" ht="25.5"/>
    <row r="46" spans="3:20" ht="25.5"/>
    <row r="47" spans="3:20" ht="25.5"/>
    <row r="48" spans="3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</sheetData>
  <mergeCells count="11">
    <mergeCell ref="A1:T1"/>
    <mergeCell ref="A2:T2"/>
    <mergeCell ref="A30:P30"/>
    <mergeCell ref="B31:T31"/>
    <mergeCell ref="B4:B6"/>
    <mergeCell ref="C4:E5"/>
    <mergeCell ref="F4:H5"/>
    <mergeCell ref="I4:K5"/>
    <mergeCell ref="L4:N5"/>
    <mergeCell ref="O4:Q5"/>
    <mergeCell ref="R4:T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00"/>
  <sheetViews>
    <sheetView topLeftCell="A7" zoomScale="50" zoomScaleNormal="50" workbookViewId="0">
      <selection activeCell="O35" sqref="O35"/>
    </sheetView>
  </sheetViews>
  <sheetFormatPr defaultColWidth="9.140625" defaultRowHeight="15" customHeight="1"/>
  <cols>
    <col min="1" max="1" width="93" style="80" customWidth="1"/>
    <col min="2" max="2" width="16.140625" style="283" customWidth="1"/>
    <col min="3" max="3" width="12.140625" style="283" customWidth="1"/>
    <col min="4" max="4" width="11" style="283" customWidth="1"/>
    <col min="5" max="5" width="14.42578125" style="283" customWidth="1"/>
    <col min="6" max="6" width="11.85546875" style="283" customWidth="1"/>
    <col min="7" max="7" width="9.42578125" style="283" customWidth="1"/>
    <col min="8" max="8" width="14.28515625" style="283" customWidth="1"/>
    <col min="9" max="9" width="13.140625" style="283" customWidth="1"/>
    <col min="10" max="10" width="10.7109375" style="283" customWidth="1"/>
    <col min="11" max="12" width="10.7109375" style="80" customWidth="1"/>
    <col min="13" max="13" width="9.140625" style="80"/>
    <col min="14" max="14" width="12.85546875" style="80" customWidth="1"/>
    <col min="15" max="15" width="23.42578125" style="80" customWidth="1"/>
    <col min="16" max="17" width="9.140625" style="80"/>
    <col min="18" max="18" width="10.42578125" style="80" bestFit="1" customWidth="1"/>
    <col min="19" max="19" width="11.28515625" style="80" customWidth="1"/>
    <col min="20" max="16384" width="9.140625" style="80"/>
  </cols>
  <sheetData>
    <row r="1" spans="1:13" ht="24.75" customHeight="1">
      <c r="A1" s="6067" t="s">
        <v>210</v>
      </c>
      <c r="B1" s="6067"/>
      <c r="C1" s="6067"/>
      <c r="D1" s="6067"/>
      <c r="E1" s="6067"/>
      <c r="F1" s="6067"/>
      <c r="G1" s="6067"/>
      <c r="H1" s="6067"/>
      <c r="I1" s="6067"/>
      <c r="J1" s="6067"/>
      <c r="K1" s="6067"/>
      <c r="L1" s="6067"/>
      <c r="M1" s="6067"/>
    </row>
    <row r="2" spans="1:13" ht="24.75" customHeight="1">
      <c r="A2" s="6067" t="s">
        <v>389</v>
      </c>
      <c r="B2" s="6067"/>
      <c r="C2" s="6067"/>
      <c r="D2" s="6067"/>
      <c r="E2" s="6067"/>
      <c r="F2" s="6067"/>
      <c r="G2" s="6067"/>
      <c r="H2" s="6067"/>
      <c r="I2" s="6067"/>
      <c r="J2" s="6067"/>
      <c r="K2" s="4461"/>
      <c r="L2" s="4461"/>
    </row>
    <row r="3" spans="1:13" ht="33" customHeight="1">
      <c r="A3" s="6094" t="s">
        <v>1</v>
      </c>
      <c r="B3" s="6100" t="s">
        <v>36</v>
      </c>
      <c r="C3" s="6101"/>
      <c r="D3" s="6102"/>
      <c r="E3" s="6100" t="s">
        <v>37</v>
      </c>
      <c r="F3" s="6101"/>
      <c r="G3" s="6102"/>
      <c r="H3" s="6096" t="s">
        <v>38</v>
      </c>
      <c r="I3" s="6097"/>
      <c r="J3" s="6098"/>
      <c r="K3" s="1283"/>
      <c r="L3" s="1283"/>
    </row>
    <row r="4" spans="1:13" ht="33" customHeight="1">
      <c r="A4" s="6095"/>
      <c r="B4" s="6103" t="s">
        <v>39</v>
      </c>
      <c r="C4" s="6104"/>
      <c r="D4" s="6105"/>
      <c r="E4" s="6103" t="s">
        <v>39</v>
      </c>
      <c r="F4" s="6104"/>
      <c r="G4" s="6105"/>
      <c r="H4" s="5514"/>
      <c r="I4" s="5515"/>
      <c r="J4" s="6099"/>
      <c r="K4" s="1283"/>
      <c r="L4" s="1283"/>
    </row>
    <row r="5" spans="1:13" ht="99.75" customHeight="1">
      <c r="A5" s="5510"/>
      <c r="B5" s="5182" t="s">
        <v>7</v>
      </c>
      <c r="C5" s="5183" t="s">
        <v>8</v>
      </c>
      <c r="D5" s="5184" t="s">
        <v>9</v>
      </c>
      <c r="E5" s="5182" t="s">
        <v>7</v>
      </c>
      <c r="F5" s="5183" t="s">
        <v>8</v>
      </c>
      <c r="G5" s="5184" t="s">
        <v>9</v>
      </c>
      <c r="H5" s="5182" t="s">
        <v>7</v>
      </c>
      <c r="I5" s="5183" t="s">
        <v>8</v>
      </c>
      <c r="J5" s="5184" t="s">
        <v>9</v>
      </c>
      <c r="K5" s="1283"/>
      <c r="L5" s="1283"/>
    </row>
    <row r="6" spans="1:13" ht="36.75" customHeight="1">
      <c r="A6" s="3320" t="s">
        <v>10</v>
      </c>
      <c r="B6" s="5005"/>
      <c r="C6" s="5185"/>
      <c r="D6" s="5186"/>
      <c r="E6" s="5005"/>
      <c r="F6" s="5185"/>
      <c r="G6" s="5187"/>
      <c r="H6" s="5188"/>
      <c r="I6" s="5189"/>
      <c r="J6" s="5190"/>
      <c r="K6" s="1283"/>
      <c r="L6" s="1283"/>
    </row>
    <row r="7" spans="1:13" ht="29.25" customHeight="1">
      <c r="A7" s="2363" t="s">
        <v>219</v>
      </c>
      <c r="B7" s="5191">
        <f t="shared" ref="B7:G15" si="0">B19+B30</f>
        <v>17</v>
      </c>
      <c r="C7" s="5192">
        <f t="shared" si="0"/>
        <v>0</v>
      </c>
      <c r="D7" s="1323">
        <f t="shared" si="0"/>
        <v>17</v>
      </c>
      <c r="E7" s="5193">
        <f t="shared" si="0"/>
        <v>20</v>
      </c>
      <c r="F7" s="5194">
        <f t="shared" si="0"/>
        <v>0</v>
      </c>
      <c r="G7" s="5195">
        <f t="shared" si="0"/>
        <v>20</v>
      </c>
      <c r="H7" s="5196">
        <f t="shared" ref="H7:I15" si="1">B7+E7</f>
        <v>37</v>
      </c>
      <c r="I7" s="5196">
        <f t="shared" si="1"/>
        <v>0</v>
      </c>
      <c r="J7" s="2424">
        <f>H7+I7</f>
        <v>37</v>
      </c>
      <c r="K7" s="1283"/>
      <c r="L7" s="1283"/>
    </row>
    <row r="8" spans="1:13" ht="27.75" customHeight="1">
      <c r="A8" s="2363" t="s">
        <v>220</v>
      </c>
      <c r="B8" s="5197">
        <f t="shared" si="0"/>
        <v>16</v>
      </c>
      <c r="C8" s="4994">
        <f t="shared" si="0"/>
        <v>0</v>
      </c>
      <c r="D8" s="4999">
        <f t="shared" si="0"/>
        <v>16</v>
      </c>
      <c r="E8" s="5197">
        <f t="shared" si="0"/>
        <v>18</v>
      </c>
      <c r="F8" s="4994">
        <f t="shared" si="0"/>
        <v>0</v>
      </c>
      <c r="G8" s="4999">
        <f t="shared" si="0"/>
        <v>18</v>
      </c>
      <c r="H8" s="5198">
        <f t="shared" si="1"/>
        <v>34</v>
      </c>
      <c r="I8" s="5198">
        <f t="shared" si="1"/>
        <v>0</v>
      </c>
      <c r="J8" s="2424">
        <f t="shared" ref="J8:J15" si="2">H8+I8</f>
        <v>34</v>
      </c>
      <c r="K8" s="1283"/>
      <c r="L8" s="1283"/>
    </row>
    <row r="9" spans="1:13" ht="27.75" customHeight="1">
      <c r="A9" s="5199" t="s">
        <v>221</v>
      </c>
      <c r="B9" s="5197">
        <f t="shared" si="0"/>
        <v>17</v>
      </c>
      <c r="C9" s="4994">
        <f t="shared" si="0"/>
        <v>0</v>
      </c>
      <c r="D9" s="4999">
        <f t="shared" si="0"/>
        <v>17</v>
      </c>
      <c r="E9" s="5197">
        <f t="shared" si="0"/>
        <v>18</v>
      </c>
      <c r="F9" s="4994">
        <f t="shared" si="0"/>
        <v>0</v>
      </c>
      <c r="G9" s="4999">
        <f t="shared" si="0"/>
        <v>18</v>
      </c>
      <c r="H9" s="5200">
        <f t="shared" si="1"/>
        <v>35</v>
      </c>
      <c r="I9" s="5200">
        <f t="shared" si="1"/>
        <v>0</v>
      </c>
      <c r="J9" s="2424">
        <f t="shared" si="2"/>
        <v>35</v>
      </c>
      <c r="K9" s="1283"/>
      <c r="L9" s="1283"/>
    </row>
    <row r="10" spans="1:13" ht="29.25" customHeight="1">
      <c r="A10" s="5201" t="s">
        <v>222</v>
      </c>
      <c r="B10" s="5197">
        <f t="shared" si="0"/>
        <v>18</v>
      </c>
      <c r="C10" s="4994">
        <f t="shared" si="0"/>
        <v>1</v>
      </c>
      <c r="D10" s="4999">
        <f t="shared" si="0"/>
        <v>19</v>
      </c>
      <c r="E10" s="5197">
        <f t="shared" si="0"/>
        <v>15</v>
      </c>
      <c r="F10" s="4994">
        <f t="shared" si="0"/>
        <v>0</v>
      </c>
      <c r="G10" s="4999">
        <f t="shared" si="0"/>
        <v>15</v>
      </c>
      <c r="H10" s="5196">
        <f t="shared" si="1"/>
        <v>33</v>
      </c>
      <c r="I10" s="5196">
        <f t="shared" si="1"/>
        <v>1</v>
      </c>
      <c r="J10" s="2424">
        <f t="shared" si="2"/>
        <v>34</v>
      </c>
      <c r="K10" s="1283"/>
      <c r="L10" s="1283"/>
    </row>
    <row r="11" spans="1:13" ht="27.75" customHeight="1">
      <c r="A11" s="5202" t="s">
        <v>223</v>
      </c>
      <c r="B11" s="5197">
        <f t="shared" si="0"/>
        <v>0</v>
      </c>
      <c r="C11" s="4994">
        <f t="shared" si="0"/>
        <v>0</v>
      </c>
      <c r="D11" s="4999">
        <f t="shared" si="0"/>
        <v>0</v>
      </c>
      <c r="E11" s="5197">
        <f t="shared" si="0"/>
        <v>10</v>
      </c>
      <c r="F11" s="4994">
        <f t="shared" si="0"/>
        <v>0</v>
      </c>
      <c r="G11" s="4999">
        <f t="shared" si="0"/>
        <v>10</v>
      </c>
      <c r="H11" s="5198">
        <f t="shared" si="1"/>
        <v>10</v>
      </c>
      <c r="I11" s="5198">
        <f t="shared" si="1"/>
        <v>0</v>
      </c>
      <c r="J11" s="2424">
        <f t="shared" si="2"/>
        <v>10</v>
      </c>
      <c r="K11" s="1283"/>
      <c r="L11" s="1283"/>
    </row>
    <row r="12" spans="1:13" ht="27.75" customHeight="1">
      <c r="A12" s="5203" t="s">
        <v>224</v>
      </c>
      <c r="B12" s="5197">
        <f t="shared" si="0"/>
        <v>31</v>
      </c>
      <c r="C12" s="4994">
        <f t="shared" si="0"/>
        <v>1</v>
      </c>
      <c r="D12" s="4999">
        <f t="shared" si="0"/>
        <v>32</v>
      </c>
      <c r="E12" s="5197">
        <f t="shared" si="0"/>
        <v>29</v>
      </c>
      <c r="F12" s="4994">
        <f t="shared" si="0"/>
        <v>1</v>
      </c>
      <c r="G12" s="4999">
        <f t="shared" si="0"/>
        <v>30</v>
      </c>
      <c r="H12" s="5198">
        <f t="shared" si="1"/>
        <v>60</v>
      </c>
      <c r="I12" s="5198">
        <f t="shared" si="1"/>
        <v>2</v>
      </c>
      <c r="J12" s="2424">
        <f t="shared" si="2"/>
        <v>62</v>
      </c>
      <c r="K12" s="1283"/>
      <c r="L12" s="1283"/>
    </row>
    <row r="13" spans="1:13" ht="30.75" customHeight="1">
      <c r="A13" s="5204" t="s">
        <v>225</v>
      </c>
      <c r="B13" s="5197">
        <f t="shared" si="0"/>
        <v>0</v>
      </c>
      <c r="C13" s="4994">
        <f t="shared" si="0"/>
        <v>0</v>
      </c>
      <c r="D13" s="4999">
        <f t="shared" si="0"/>
        <v>0</v>
      </c>
      <c r="E13" s="5197">
        <f t="shared" si="0"/>
        <v>10</v>
      </c>
      <c r="F13" s="4994">
        <f t="shared" si="0"/>
        <v>0</v>
      </c>
      <c r="G13" s="4999">
        <f t="shared" si="0"/>
        <v>10</v>
      </c>
      <c r="H13" s="5198">
        <f t="shared" si="1"/>
        <v>10</v>
      </c>
      <c r="I13" s="5198">
        <f t="shared" si="1"/>
        <v>0</v>
      </c>
      <c r="J13" s="2424">
        <f t="shared" si="2"/>
        <v>10</v>
      </c>
      <c r="K13" s="1283"/>
      <c r="L13" s="1283"/>
    </row>
    <row r="14" spans="1:13" ht="32.25" customHeight="1">
      <c r="A14" s="5205" t="s">
        <v>226</v>
      </c>
      <c r="B14" s="5197">
        <f t="shared" si="0"/>
        <v>0</v>
      </c>
      <c r="C14" s="4994">
        <f t="shared" si="0"/>
        <v>0</v>
      </c>
      <c r="D14" s="4999">
        <f t="shared" si="0"/>
        <v>0</v>
      </c>
      <c r="E14" s="5197">
        <f t="shared" si="0"/>
        <v>7</v>
      </c>
      <c r="F14" s="4994">
        <f t="shared" si="0"/>
        <v>0</v>
      </c>
      <c r="G14" s="4999">
        <f t="shared" si="0"/>
        <v>7</v>
      </c>
      <c r="H14" s="5200">
        <f t="shared" si="1"/>
        <v>7</v>
      </c>
      <c r="I14" s="5200">
        <f t="shared" si="1"/>
        <v>0</v>
      </c>
      <c r="J14" s="2424">
        <f t="shared" si="2"/>
        <v>7</v>
      </c>
      <c r="K14" s="1283"/>
      <c r="L14" s="1283"/>
    </row>
    <row r="15" spans="1:13" ht="32.25" customHeight="1">
      <c r="A15" s="5206" t="s">
        <v>227</v>
      </c>
      <c r="B15" s="5197">
        <f t="shared" si="0"/>
        <v>20</v>
      </c>
      <c r="C15" s="4994">
        <f t="shared" si="0"/>
        <v>0</v>
      </c>
      <c r="D15" s="4999">
        <f t="shared" si="0"/>
        <v>20</v>
      </c>
      <c r="E15" s="5197">
        <f t="shared" si="0"/>
        <v>15</v>
      </c>
      <c r="F15" s="4994">
        <f t="shared" si="0"/>
        <v>3</v>
      </c>
      <c r="G15" s="4999">
        <f t="shared" si="0"/>
        <v>18</v>
      </c>
      <c r="H15" s="2425">
        <f t="shared" si="1"/>
        <v>35</v>
      </c>
      <c r="I15" s="2425">
        <f t="shared" si="1"/>
        <v>3</v>
      </c>
      <c r="J15" s="2424">
        <f t="shared" si="2"/>
        <v>38</v>
      </c>
      <c r="K15" s="1283"/>
      <c r="L15" s="1283"/>
    </row>
    <row r="16" spans="1:13" ht="36.75" customHeight="1">
      <c r="A16" s="5207" t="s">
        <v>27</v>
      </c>
      <c r="B16" s="4995">
        <f t="shared" ref="B16:G16" si="3">SUM(B6:B15)</f>
        <v>119</v>
      </c>
      <c r="C16" s="4995">
        <f t="shared" si="3"/>
        <v>2</v>
      </c>
      <c r="D16" s="4995">
        <f t="shared" si="3"/>
        <v>121</v>
      </c>
      <c r="E16" s="4995">
        <f t="shared" si="3"/>
        <v>142</v>
      </c>
      <c r="F16" s="4995">
        <f t="shared" si="3"/>
        <v>4</v>
      </c>
      <c r="G16" s="4995">
        <f t="shared" si="3"/>
        <v>146</v>
      </c>
      <c r="H16" s="4995">
        <f>SUM(H7:H15)</f>
        <v>261</v>
      </c>
      <c r="I16" s="4995">
        <f>SUM(I7:I15)</f>
        <v>6</v>
      </c>
      <c r="J16" s="5007">
        <f>SUM(J7:J15)</f>
        <v>267</v>
      </c>
      <c r="K16" s="1283"/>
      <c r="L16" s="1283"/>
      <c r="M16" s="1283"/>
    </row>
    <row r="17" spans="1:12" ht="27" customHeight="1">
      <c r="A17" s="5207" t="s">
        <v>15</v>
      </c>
      <c r="B17" s="5208"/>
      <c r="C17" s="5209"/>
      <c r="D17" s="5210"/>
      <c r="E17" s="5208"/>
      <c r="F17" s="5209"/>
      <c r="G17" s="5210"/>
      <c r="H17" s="5211"/>
      <c r="I17" s="5209"/>
      <c r="J17" s="5212"/>
      <c r="K17" s="1283"/>
      <c r="L17" s="1283"/>
    </row>
    <row r="18" spans="1:12" ht="31.5" customHeight="1">
      <c r="A18" s="5213" t="s">
        <v>16</v>
      </c>
      <c r="B18" s="5208"/>
      <c r="C18" s="5214"/>
      <c r="D18" s="4997"/>
      <c r="E18" s="5208"/>
      <c r="F18" s="5214"/>
      <c r="G18" s="4997"/>
      <c r="H18" s="5211"/>
      <c r="I18" s="4996"/>
      <c r="J18" s="5215"/>
      <c r="K18" s="1296"/>
      <c r="L18" s="1296"/>
    </row>
    <row r="19" spans="1:12" ht="24.95" customHeight="1">
      <c r="A19" s="2363" t="s">
        <v>219</v>
      </c>
      <c r="B19" s="4998">
        <v>17</v>
      </c>
      <c r="C19" s="5000">
        <v>0</v>
      </c>
      <c r="D19" s="5216">
        <f>SUM(B19:C19)</f>
        <v>17</v>
      </c>
      <c r="E19" s="4998">
        <v>20</v>
      </c>
      <c r="F19" s="5000">
        <v>0</v>
      </c>
      <c r="G19" s="5216">
        <f t="shared" ref="G19:G27" si="4">SUM(E19:F19)</f>
        <v>20</v>
      </c>
      <c r="H19" s="5217">
        <f t="shared" ref="H19:J27" si="5">B19+E19</f>
        <v>37</v>
      </c>
      <c r="I19" s="5218">
        <f t="shared" si="5"/>
        <v>0</v>
      </c>
      <c r="J19" s="5219">
        <f t="shared" si="5"/>
        <v>37</v>
      </c>
      <c r="K19" s="1298"/>
      <c r="L19" s="1298"/>
    </row>
    <row r="20" spans="1:12" ht="24.95" customHeight="1">
      <c r="A20" s="2363" t="s">
        <v>220</v>
      </c>
      <c r="B20" s="5001">
        <v>16</v>
      </c>
      <c r="C20" s="5003">
        <v>0</v>
      </c>
      <c r="D20" s="5220">
        <f t="shared" ref="D20:D27" si="6">SUM(B20:C20)</f>
        <v>16</v>
      </c>
      <c r="E20" s="5001">
        <v>18</v>
      </c>
      <c r="F20" s="5003">
        <v>0</v>
      </c>
      <c r="G20" s="5220">
        <f t="shared" si="4"/>
        <v>18</v>
      </c>
      <c r="H20" s="5198">
        <f t="shared" si="5"/>
        <v>34</v>
      </c>
      <c r="I20" s="5221">
        <f t="shared" si="5"/>
        <v>0</v>
      </c>
      <c r="J20" s="2424">
        <f t="shared" si="5"/>
        <v>34</v>
      </c>
      <c r="K20" s="1298"/>
      <c r="L20" s="1298"/>
    </row>
    <row r="21" spans="1:12" ht="24.95" customHeight="1">
      <c r="A21" s="5199" t="s">
        <v>221</v>
      </c>
      <c r="B21" s="5001">
        <v>16</v>
      </c>
      <c r="C21" s="5003">
        <v>0</v>
      </c>
      <c r="D21" s="5220">
        <f t="shared" si="6"/>
        <v>16</v>
      </c>
      <c r="E21" s="5001">
        <v>18</v>
      </c>
      <c r="F21" s="5003">
        <v>0</v>
      </c>
      <c r="G21" s="5220">
        <f t="shared" si="4"/>
        <v>18</v>
      </c>
      <c r="H21" s="5200">
        <f t="shared" si="5"/>
        <v>34</v>
      </c>
      <c r="I21" s="5222">
        <f t="shared" si="5"/>
        <v>0</v>
      </c>
      <c r="J21" s="5223">
        <f t="shared" si="5"/>
        <v>34</v>
      </c>
      <c r="K21" s="1298"/>
      <c r="L21" s="1298"/>
    </row>
    <row r="22" spans="1:12" ht="24.95" customHeight="1">
      <c r="A22" s="5201" t="s">
        <v>222</v>
      </c>
      <c r="B22" s="5224">
        <v>18</v>
      </c>
      <c r="C22" s="5225">
        <v>1</v>
      </c>
      <c r="D22" s="5220">
        <f t="shared" si="6"/>
        <v>19</v>
      </c>
      <c r="E22" s="5224">
        <v>14</v>
      </c>
      <c r="F22" s="5225">
        <v>0</v>
      </c>
      <c r="G22" s="5220">
        <f t="shared" si="4"/>
        <v>14</v>
      </c>
      <c r="H22" s="5196">
        <f t="shared" si="5"/>
        <v>32</v>
      </c>
      <c r="I22" s="5226">
        <f t="shared" si="5"/>
        <v>1</v>
      </c>
      <c r="J22" s="5227">
        <f t="shared" si="5"/>
        <v>33</v>
      </c>
      <c r="K22" s="1298"/>
      <c r="L22" s="1298"/>
    </row>
    <row r="23" spans="1:12" ht="24.95" customHeight="1">
      <c r="A23" s="5202" t="s">
        <v>223</v>
      </c>
      <c r="B23" s="5001">
        <v>0</v>
      </c>
      <c r="C23" s="5003">
        <v>0</v>
      </c>
      <c r="D23" s="5220">
        <f t="shared" si="6"/>
        <v>0</v>
      </c>
      <c r="E23" s="5001">
        <v>10</v>
      </c>
      <c r="F23" s="5003">
        <v>0</v>
      </c>
      <c r="G23" s="5220">
        <f t="shared" si="4"/>
        <v>10</v>
      </c>
      <c r="H23" s="5198">
        <f t="shared" si="5"/>
        <v>10</v>
      </c>
      <c r="I23" s="5221">
        <f t="shared" si="5"/>
        <v>0</v>
      </c>
      <c r="J23" s="2424">
        <f t="shared" si="5"/>
        <v>10</v>
      </c>
      <c r="K23" s="1298"/>
      <c r="L23" s="1298"/>
    </row>
    <row r="24" spans="1:12" ht="24.95" customHeight="1">
      <c r="A24" s="5203" t="s">
        <v>224</v>
      </c>
      <c r="B24" s="5001">
        <v>29</v>
      </c>
      <c r="C24" s="5003">
        <v>1</v>
      </c>
      <c r="D24" s="5220">
        <f t="shared" si="6"/>
        <v>30</v>
      </c>
      <c r="E24" s="5001">
        <v>29</v>
      </c>
      <c r="F24" s="5003">
        <v>1</v>
      </c>
      <c r="G24" s="5220">
        <f t="shared" si="4"/>
        <v>30</v>
      </c>
      <c r="H24" s="5198">
        <f t="shared" si="5"/>
        <v>58</v>
      </c>
      <c r="I24" s="5221">
        <f t="shared" si="5"/>
        <v>2</v>
      </c>
      <c r="J24" s="2424">
        <f t="shared" si="5"/>
        <v>60</v>
      </c>
      <c r="K24" s="1298"/>
      <c r="L24" s="1298"/>
    </row>
    <row r="25" spans="1:12" ht="29.25" customHeight="1">
      <c r="A25" s="5204" t="s">
        <v>225</v>
      </c>
      <c r="B25" s="5001">
        <v>0</v>
      </c>
      <c r="C25" s="5003">
        <v>0</v>
      </c>
      <c r="D25" s="5220">
        <f t="shared" si="6"/>
        <v>0</v>
      </c>
      <c r="E25" s="5228">
        <v>10</v>
      </c>
      <c r="F25" s="5229">
        <v>0</v>
      </c>
      <c r="G25" s="5220">
        <f t="shared" si="4"/>
        <v>10</v>
      </c>
      <c r="H25" s="5198">
        <f t="shared" si="5"/>
        <v>10</v>
      </c>
      <c r="I25" s="5221">
        <f t="shared" si="5"/>
        <v>0</v>
      </c>
      <c r="J25" s="2424">
        <f t="shared" si="5"/>
        <v>10</v>
      </c>
      <c r="K25" s="1298"/>
      <c r="L25" s="1298"/>
    </row>
    <row r="26" spans="1:12" ht="43.5" customHeight="1">
      <c r="A26" s="5205" t="s">
        <v>226</v>
      </c>
      <c r="B26" s="5001">
        <v>0</v>
      </c>
      <c r="C26" s="5003">
        <v>0</v>
      </c>
      <c r="D26" s="5220">
        <f t="shared" si="6"/>
        <v>0</v>
      </c>
      <c r="E26" s="5001">
        <v>7</v>
      </c>
      <c r="F26" s="5003">
        <v>0</v>
      </c>
      <c r="G26" s="5220">
        <f t="shared" si="4"/>
        <v>7</v>
      </c>
      <c r="H26" s="5200">
        <f t="shared" si="5"/>
        <v>7</v>
      </c>
      <c r="I26" s="5222">
        <f t="shared" si="5"/>
        <v>0</v>
      </c>
      <c r="J26" s="5223">
        <f t="shared" si="5"/>
        <v>7</v>
      </c>
      <c r="K26" s="1325"/>
      <c r="L26" s="1325"/>
    </row>
    <row r="27" spans="1:12" ht="43.5" customHeight="1">
      <c r="A27" s="5206" t="s">
        <v>227</v>
      </c>
      <c r="B27" s="5230">
        <v>20</v>
      </c>
      <c r="C27" s="1326">
        <v>0</v>
      </c>
      <c r="D27" s="5231">
        <f t="shared" si="6"/>
        <v>20</v>
      </c>
      <c r="E27" s="5230">
        <v>14</v>
      </c>
      <c r="F27" s="1326">
        <v>3</v>
      </c>
      <c r="G27" s="5231">
        <f t="shared" si="4"/>
        <v>17</v>
      </c>
      <c r="H27" s="5232">
        <f t="shared" si="5"/>
        <v>34</v>
      </c>
      <c r="I27" s="1327">
        <f t="shared" si="5"/>
        <v>3</v>
      </c>
      <c r="J27" s="5233">
        <f t="shared" si="5"/>
        <v>37</v>
      </c>
      <c r="K27" s="1325"/>
      <c r="L27" s="1325"/>
    </row>
    <row r="28" spans="1:12" ht="24.95" customHeight="1">
      <c r="A28" s="5234" t="s">
        <v>17</v>
      </c>
      <c r="B28" s="5005">
        <f t="shared" ref="B28:J28" si="7">SUM(B19:B27)</f>
        <v>116</v>
      </c>
      <c r="C28" s="5005">
        <f t="shared" si="7"/>
        <v>2</v>
      </c>
      <c r="D28" s="5005">
        <f t="shared" si="7"/>
        <v>118</v>
      </c>
      <c r="E28" s="5005">
        <f t="shared" si="7"/>
        <v>140</v>
      </c>
      <c r="F28" s="5005">
        <f t="shared" si="7"/>
        <v>4</v>
      </c>
      <c r="G28" s="5235">
        <f t="shared" si="7"/>
        <v>144</v>
      </c>
      <c r="H28" s="5235">
        <f t="shared" si="7"/>
        <v>256</v>
      </c>
      <c r="I28" s="5235">
        <f t="shared" si="7"/>
        <v>6</v>
      </c>
      <c r="J28" s="5235">
        <f t="shared" si="7"/>
        <v>262</v>
      </c>
      <c r="K28" s="1325"/>
      <c r="L28" s="1325"/>
    </row>
    <row r="29" spans="1:12" ht="24.95" customHeight="1">
      <c r="A29" s="5236" t="s">
        <v>18</v>
      </c>
      <c r="B29" s="5237"/>
      <c r="C29" s="5238"/>
      <c r="D29" s="5239"/>
      <c r="E29" s="5237"/>
      <c r="F29" s="5238"/>
      <c r="G29" s="5240"/>
      <c r="H29" s="5241"/>
      <c r="I29" s="5242"/>
      <c r="J29" s="5243"/>
      <c r="K29" s="1298"/>
      <c r="L29" s="1298"/>
    </row>
    <row r="30" spans="1:12" ht="24.95" customHeight="1">
      <c r="A30" s="2363" t="s">
        <v>219</v>
      </c>
      <c r="B30" s="5244">
        <v>0</v>
      </c>
      <c r="C30" s="5245">
        <v>0</v>
      </c>
      <c r="D30" s="5246">
        <f>SUM(B30:C30)</f>
        <v>0</v>
      </c>
      <c r="E30" s="5224">
        <v>0</v>
      </c>
      <c r="F30" s="5225">
        <v>0</v>
      </c>
      <c r="G30" s="5246">
        <f>SUM(E30:F30)</f>
        <v>0</v>
      </c>
      <c r="H30" s="5217">
        <f t="shared" ref="H30:J38" si="8">B30+E30</f>
        <v>0</v>
      </c>
      <c r="I30" s="5247">
        <f t="shared" si="8"/>
        <v>0</v>
      </c>
      <c r="J30" s="5219">
        <f t="shared" si="8"/>
        <v>0</v>
      </c>
      <c r="K30" s="1298"/>
      <c r="L30" s="1298"/>
    </row>
    <row r="31" spans="1:12" ht="33" customHeight="1">
      <c r="A31" s="2363" t="s">
        <v>220</v>
      </c>
      <c r="B31" s="5004">
        <v>0</v>
      </c>
      <c r="C31" s="5002">
        <v>0</v>
      </c>
      <c r="D31" s="5248">
        <f>SUM(B31:C31)</f>
        <v>0</v>
      </c>
      <c r="E31" s="5001">
        <v>0</v>
      </c>
      <c r="F31" s="5003">
        <v>0</v>
      </c>
      <c r="G31" s="5246">
        <f t="shared" ref="G31:G38" si="9">SUM(E31:F31)</f>
        <v>0</v>
      </c>
      <c r="H31" s="5200">
        <f t="shared" si="8"/>
        <v>0</v>
      </c>
      <c r="I31" s="5249">
        <f t="shared" si="8"/>
        <v>0</v>
      </c>
      <c r="J31" s="5223">
        <f t="shared" si="8"/>
        <v>0</v>
      </c>
      <c r="K31" s="1298"/>
      <c r="L31" s="1298"/>
    </row>
    <row r="32" spans="1:12" ht="24.95" customHeight="1">
      <c r="A32" s="5199" t="s">
        <v>221</v>
      </c>
      <c r="B32" s="5004">
        <v>1</v>
      </c>
      <c r="C32" s="5002">
        <v>0</v>
      </c>
      <c r="D32" s="5248">
        <f t="shared" ref="D32:D38" si="10">SUM(B32:C32)</f>
        <v>1</v>
      </c>
      <c r="E32" s="5001">
        <v>0</v>
      </c>
      <c r="F32" s="5003">
        <v>0</v>
      </c>
      <c r="G32" s="5246">
        <f t="shared" si="9"/>
        <v>0</v>
      </c>
      <c r="H32" s="5200">
        <f t="shared" si="8"/>
        <v>1</v>
      </c>
      <c r="I32" s="5249">
        <f t="shared" si="8"/>
        <v>0</v>
      </c>
      <c r="J32" s="5223">
        <f t="shared" si="8"/>
        <v>1</v>
      </c>
      <c r="K32" s="1325"/>
      <c r="L32" s="1325"/>
    </row>
    <row r="33" spans="1:16" ht="24.95" customHeight="1">
      <c r="A33" s="5201" t="s">
        <v>222</v>
      </c>
      <c r="B33" s="5244">
        <v>0</v>
      </c>
      <c r="C33" s="5245">
        <v>0</v>
      </c>
      <c r="D33" s="5248">
        <f t="shared" si="10"/>
        <v>0</v>
      </c>
      <c r="E33" s="5224">
        <v>1</v>
      </c>
      <c r="F33" s="5225">
        <v>0</v>
      </c>
      <c r="G33" s="5246">
        <f t="shared" si="9"/>
        <v>1</v>
      </c>
      <c r="H33" s="5196">
        <f t="shared" si="8"/>
        <v>1</v>
      </c>
      <c r="I33" s="5250">
        <f t="shared" si="8"/>
        <v>0</v>
      </c>
      <c r="J33" s="5227">
        <f t="shared" si="8"/>
        <v>1</v>
      </c>
      <c r="K33" s="1298"/>
      <c r="L33" s="1298"/>
    </row>
    <row r="34" spans="1:16" ht="33" customHeight="1">
      <c r="A34" s="5202" t="s">
        <v>223</v>
      </c>
      <c r="B34" s="5004">
        <v>0</v>
      </c>
      <c r="C34" s="5002">
        <v>0</v>
      </c>
      <c r="D34" s="5248">
        <f t="shared" si="10"/>
        <v>0</v>
      </c>
      <c r="E34" s="5001">
        <v>0</v>
      </c>
      <c r="F34" s="5003">
        <v>0</v>
      </c>
      <c r="G34" s="5246">
        <f t="shared" si="9"/>
        <v>0</v>
      </c>
      <c r="H34" s="5200">
        <f t="shared" si="8"/>
        <v>0</v>
      </c>
      <c r="I34" s="5249">
        <f t="shared" si="8"/>
        <v>0</v>
      </c>
      <c r="J34" s="5223">
        <f t="shared" si="8"/>
        <v>0</v>
      </c>
      <c r="K34" s="1298"/>
      <c r="L34" s="1298"/>
    </row>
    <row r="35" spans="1:16" ht="24.95" customHeight="1">
      <c r="A35" s="5203" t="s">
        <v>224</v>
      </c>
      <c r="B35" s="5004">
        <v>2</v>
      </c>
      <c r="C35" s="5002">
        <v>0</v>
      </c>
      <c r="D35" s="5248">
        <f t="shared" si="10"/>
        <v>2</v>
      </c>
      <c r="E35" s="5001">
        <v>0</v>
      </c>
      <c r="F35" s="5003">
        <v>0</v>
      </c>
      <c r="G35" s="5246">
        <f t="shared" si="9"/>
        <v>0</v>
      </c>
      <c r="H35" s="5200">
        <f t="shared" si="8"/>
        <v>2</v>
      </c>
      <c r="I35" s="5249">
        <f t="shared" si="8"/>
        <v>0</v>
      </c>
      <c r="J35" s="5223">
        <f t="shared" si="8"/>
        <v>2</v>
      </c>
      <c r="K35" s="1325"/>
      <c r="L35" s="1325"/>
    </row>
    <row r="36" spans="1:16" ht="32.25" customHeight="1">
      <c r="A36" s="5204" t="s">
        <v>225</v>
      </c>
      <c r="B36" s="5004">
        <v>0</v>
      </c>
      <c r="C36" s="5002">
        <v>0</v>
      </c>
      <c r="D36" s="5248">
        <f t="shared" si="10"/>
        <v>0</v>
      </c>
      <c r="E36" s="5001">
        <v>0</v>
      </c>
      <c r="F36" s="5003">
        <v>0</v>
      </c>
      <c r="G36" s="5246">
        <f t="shared" si="9"/>
        <v>0</v>
      </c>
      <c r="H36" s="5200">
        <f t="shared" si="8"/>
        <v>0</v>
      </c>
      <c r="I36" s="5249">
        <f t="shared" si="8"/>
        <v>0</v>
      </c>
      <c r="J36" s="5223">
        <f t="shared" si="8"/>
        <v>0</v>
      </c>
      <c r="K36" s="1332"/>
      <c r="L36" s="1332"/>
    </row>
    <row r="37" spans="1:16" ht="29.25" customHeight="1">
      <c r="A37" s="5205" t="s">
        <v>226</v>
      </c>
      <c r="B37" s="5004">
        <v>0</v>
      </c>
      <c r="C37" s="5002">
        <v>0</v>
      </c>
      <c r="D37" s="5248">
        <f t="shared" si="10"/>
        <v>0</v>
      </c>
      <c r="E37" s="5001">
        <v>0</v>
      </c>
      <c r="F37" s="5003">
        <v>0</v>
      </c>
      <c r="G37" s="5246">
        <f t="shared" si="9"/>
        <v>0</v>
      </c>
      <c r="H37" s="5200">
        <f t="shared" si="8"/>
        <v>0</v>
      </c>
      <c r="I37" s="5249">
        <f t="shared" si="8"/>
        <v>0</v>
      </c>
      <c r="J37" s="5223">
        <f t="shared" si="8"/>
        <v>0</v>
      </c>
      <c r="K37" s="1325"/>
      <c r="L37" s="1325"/>
    </row>
    <row r="38" spans="1:16" ht="29.25" customHeight="1">
      <c r="A38" s="5206" t="s">
        <v>227</v>
      </c>
      <c r="B38" s="5244">
        <v>0</v>
      </c>
      <c r="C38" s="5245">
        <v>0</v>
      </c>
      <c r="D38" s="5248">
        <f t="shared" si="10"/>
        <v>0</v>
      </c>
      <c r="E38" s="5224">
        <v>1</v>
      </c>
      <c r="F38" s="5225">
        <v>0</v>
      </c>
      <c r="G38" s="5246">
        <f t="shared" si="9"/>
        <v>1</v>
      </c>
      <c r="H38" s="5232">
        <f t="shared" si="8"/>
        <v>1</v>
      </c>
      <c r="I38" s="5251">
        <f t="shared" si="8"/>
        <v>0</v>
      </c>
      <c r="J38" s="5252">
        <f t="shared" si="8"/>
        <v>1</v>
      </c>
      <c r="K38" s="1325"/>
      <c r="L38" s="1325"/>
    </row>
    <row r="39" spans="1:16" ht="36.75" customHeight="1">
      <c r="A39" s="5234" t="s">
        <v>19</v>
      </c>
      <c r="B39" s="5006">
        <f t="shared" ref="B39:J39" si="11">SUM(B30:B38)</f>
        <v>3</v>
      </c>
      <c r="C39" s="5006">
        <f t="shared" si="11"/>
        <v>0</v>
      </c>
      <c r="D39" s="5006">
        <f t="shared" si="11"/>
        <v>3</v>
      </c>
      <c r="E39" s="5006">
        <f t="shared" si="11"/>
        <v>2</v>
      </c>
      <c r="F39" s="5006">
        <f t="shared" si="11"/>
        <v>0</v>
      </c>
      <c r="G39" s="5006">
        <f t="shared" si="11"/>
        <v>2</v>
      </c>
      <c r="H39" s="5006">
        <f t="shared" si="11"/>
        <v>5</v>
      </c>
      <c r="I39" s="5006">
        <f t="shared" si="11"/>
        <v>0</v>
      </c>
      <c r="J39" s="5235">
        <f t="shared" si="11"/>
        <v>5</v>
      </c>
      <c r="K39" s="1298"/>
      <c r="L39" s="1298"/>
    </row>
    <row r="40" spans="1:16" ht="30" customHeight="1">
      <c r="A40" s="5253" t="s">
        <v>29</v>
      </c>
      <c r="B40" s="4995">
        <f t="shared" ref="B40:J40" si="12">B28</f>
        <v>116</v>
      </c>
      <c r="C40" s="4995">
        <f t="shared" si="12"/>
        <v>2</v>
      </c>
      <c r="D40" s="4995">
        <f t="shared" si="12"/>
        <v>118</v>
      </c>
      <c r="E40" s="4995">
        <f t="shared" si="12"/>
        <v>140</v>
      </c>
      <c r="F40" s="4995">
        <f t="shared" si="12"/>
        <v>4</v>
      </c>
      <c r="G40" s="5254">
        <f t="shared" si="12"/>
        <v>144</v>
      </c>
      <c r="H40" s="5254">
        <f t="shared" si="12"/>
        <v>256</v>
      </c>
      <c r="I40" s="5254">
        <f t="shared" si="12"/>
        <v>6</v>
      </c>
      <c r="J40" s="5007">
        <f t="shared" si="12"/>
        <v>262</v>
      </c>
      <c r="K40" s="1333"/>
      <c r="L40" s="1333"/>
    </row>
    <row r="41" spans="1:16" ht="36" customHeight="1">
      <c r="A41" s="5253" t="s">
        <v>30</v>
      </c>
      <c r="B41" s="4995">
        <f t="shared" ref="B41:J41" si="13">B39</f>
        <v>3</v>
      </c>
      <c r="C41" s="4995">
        <f t="shared" si="13"/>
        <v>0</v>
      </c>
      <c r="D41" s="4995">
        <f t="shared" si="13"/>
        <v>3</v>
      </c>
      <c r="E41" s="4995">
        <f t="shared" si="13"/>
        <v>2</v>
      </c>
      <c r="F41" s="4995">
        <f t="shared" si="13"/>
        <v>0</v>
      </c>
      <c r="G41" s="4995">
        <f t="shared" si="13"/>
        <v>2</v>
      </c>
      <c r="H41" s="4995">
        <f t="shared" si="13"/>
        <v>5</v>
      </c>
      <c r="I41" s="4995">
        <f t="shared" si="13"/>
        <v>0</v>
      </c>
      <c r="J41" s="5007">
        <f t="shared" si="13"/>
        <v>5</v>
      </c>
      <c r="K41" s="279"/>
      <c r="L41" s="279"/>
    </row>
    <row r="42" spans="1:16" ht="45" customHeight="1">
      <c r="A42" s="5255" t="s">
        <v>31</v>
      </c>
      <c r="B42" s="5256">
        <f t="shared" ref="B42:J42" si="14">SUM(B40:B41)</f>
        <v>119</v>
      </c>
      <c r="C42" s="5256">
        <f t="shared" si="14"/>
        <v>2</v>
      </c>
      <c r="D42" s="5256">
        <f t="shared" si="14"/>
        <v>121</v>
      </c>
      <c r="E42" s="5256">
        <f t="shared" si="14"/>
        <v>142</v>
      </c>
      <c r="F42" s="5256">
        <f t="shared" si="14"/>
        <v>4</v>
      </c>
      <c r="G42" s="5257">
        <f t="shared" si="14"/>
        <v>146</v>
      </c>
      <c r="H42" s="5257">
        <f t="shared" si="14"/>
        <v>261</v>
      </c>
      <c r="I42" s="5257">
        <f t="shared" si="14"/>
        <v>6</v>
      </c>
      <c r="J42" s="5258">
        <f t="shared" si="14"/>
        <v>267</v>
      </c>
      <c r="K42" s="279"/>
      <c r="L42" s="279"/>
    </row>
    <row r="43" spans="1:16" ht="12" customHeight="1">
      <c r="A43" s="1298"/>
      <c r="B43" s="291"/>
      <c r="C43" s="291"/>
      <c r="D43" s="291"/>
      <c r="E43" s="291"/>
      <c r="F43" s="291"/>
      <c r="G43" s="291"/>
      <c r="H43" s="291"/>
      <c r="I43" s="291"/>
      <c r="J43" s="291"/>
      <c r="K43" s="279"/>
      <c r="L43" s="279"/>
    </row>
    <row r="44" spans="1:16" ht="25.5" hidden="1" customHeight="1">
      <c r="A44" s="1298"/>
      <c r="B44" s="291"/>
      <c r="C44" s="291"/>
      <c r="D44" s="291"/>
      <c r="E44" s="291"/>
      <c r="F44" s="291"/>
      <c r="G44" s="291"/>
      <c r="H44" s="291"/>
      <c r="I44" s="291"/>
      <c r="J44" s="291"/>
    </row>
    <row r="45" spans="1:16" ht="37.5" customHeight="1">
      <c r="A45" s="6066"/>
      <c r="B45" s="6066"/>
      <c r="C45" s="6066"/>
      <c r="D45" s="6066"/>
      <c r="E45" s="6066"/>
      <c r="F45" s="6066"/>
      <c r="G45" s="6066"/>
      <c r="H45" s="6066"/>
      <c r="I45" s="6066"/>
      <c r="J45" s="6066"/>
      <c r="K45" s="6066"/>
      <c r="L45" s="6066"/>
      <c r="M45" s="6066"/>
      <c r="N45" s="6066"/>
      <c r="O45" s="6066"/>
      <c r="P45" s="6066"/>
    </row>
    <row r="46" spans="1:16" ht="26.25" customHeight="1"/>
    <row r="47" spans="1:16" ht="25.5"/>
    <row r="48" spans="1:16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9">
    <mergeCell ref="A45:P45"/>
    <mergeCell ref="A3:A5"/>
    <mergeCell ref="H3:J4"/>
    <mergeCell ref="A1:M1"/>
    <mergeCell ref="A2:J2"/>
    <mergeCell ref="B3:D3"/>
    <mergeCell ref="E3:G3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00"/>
  <sheetViews>
    <sheetView zoomScale="50" zoomScaleNormal="50" workbookViewId="0">
      <selection activeCell="E30" sqref="E30"/>
    </sheetView>
  </sheetViews>
  <sheetFormatPr defaultColWidth="9.140625" defaultRowHeight="15" customHeight="1"/>
  <cols>
    <col min="1" max="1" width="93" style="80" customWidth="1"/>
    <col min="2" max="2" width="13.85546875" style="80" customWidth="1"/>
    <col min="3" max="3" width="12.140625" style="80" customWidth="1"/>
    <col min="4" max="4" width="11" style="80" customWidth="1"/>
    <col min="5" max="5" width="14.140625" style="80" customWidth="1"/>
    <col min="6" max="6" width="11.85546875" style="80" customWidth="1"/>
    <col min="7" max="7" width="9.42578125" style="80" customWidth="1"/>
    <col min="8" max="8" width="14.7109375" style="80" customWidth="1"/>
    <col min="9" max="9" width="14.28515625" style="80" customWidth="1"/>
    <col min="10" max="10" width="12.28515625" style="80" customWidth="1"/>
    <col min="11" max="11" width="14.28515625" style="80" customWidth="1"/>
    <col min="12" max="12" width="13.140625" style="80" customWidth="1"/>
    <col min="13" max="15" width="10.7109375" style="80" customWidth="1"/>
    <col min="16" max="16" width="9.140625" style="80"/>
    <col min="17" max="17" width="12.85546875" style="80" customWidth="1"/>
    <col min="18" max="18" width="23.42578125" style="80" customWidth="1"/>
    <col min="19" max="20" width="9.140625" style="80"/>
    <col min="21" max="21" width="10.42578125" style="80" bestFit="1" customWidth="1"/>
    <col min="22" max="22" width="11.28515625" style="80" customWidth="1"/>
    <col min="23" max="16384" width="9.140625" style="80"/>
  </cols>
  <sheetData>
    <row r="1" spans="1:20" ht="25.5" customHeight="1">
      <c r="A1" s="6067"/>
      <c r="B1" s="6067"/>
      <c r="C1" s="6067"/>
      <c r="D1" s="6067"/>
      <c r="E1" s="6067"/>
      <c r="F1" s="6067"/>
      <c r="G1" s="6067"/>
      <c r="H1" s="6067"/>
      <c r="I1" s="6067"/>
      <c r="J1" s="6067"/>
      <c r="K1" s="6067"/>
      <c r="L1" s="6067"/>
      <c r="M1" s="6067"/>
      <c r="N1" s="6067"/>
      <c r="O1" s="6067"/>
      <c r="P1" s="6067"/>
      <c r="Q1" s="6067"/>
      <c r="R1" s="6067"/>
      <c r="S1" s="6067"/>
      <c r="T1" s="6067"/>
    </row>
    <row r="2" spans="1:20" ht="32.25" customHeight="1">
      <c r="A2" s="6067" t="s">
        <v>210</v>
      </c>
      <c r="B2" s="6067"/>
      <c r="C2" s="6067"/>
      <c r="D2" s="6067"/>
      <c r="E2" s="6067"/>
      <c r="F2" s="6067"/>
      <c r="G2" s="6067"/>
      <c r="H2" s="6067"/>
      <c r="I2" s="6067"/>
      <c r="J2" s="6067"/>
      <c r="K2" s="6067"/>
      <c r="L2" s="6067"/>
      <c r="M2" s="6067"/>
      <c r="N2" s="6067"/>
      <c r="O2" s="6067"/>
      <c r="P2" s="6067"/>
    </row>
    <row r="3" spans="1:20" ht="24.75" customHeight="1">
      <c r="A3" s="6067" t="s">
        <v>390</v>
      </c>
      <c r="B3" s="6067"/>
      <c r="C3" s="6067"/>
      <c r="D3" s="6067"/>
      <c r="E3" s="6067"/>
      <c r="F3" s="6067"/>
      <c r="G3" s="6067"/>
      <c r="H3" s="6067"/>
      <c r="I3" s="6067"/>
      <c r="J3" s="6067"/>
      <c r="K3" s="6067"/>
      <c r="L3" s="6067"/>
      <c r="M3" s="6067"/>
      <c r="N3" s="1281"/>
      <c r="O3" s="1281"/>
    </row>
    <row r="4" spans="1:20" ht="33" customHeight="1" thickBot="1">
      <c r="A4" s="1282"/>
    </row>
    <row r="5" spans="1:20" ht="33" customHeight="1" thickBot="1">
      <c r="A5" s="6109" t="s">
        <v>1</v>
      </c>
      <c r="B5" s="6118" t="s">
        <v>36</v>
      </c>
      <c r="C5" s="6119"/>
      <c r="D5" s="6120"/>
      <c r="E5" s="6118" t="s">
        <v>37</v>
      </c>
      <c r="F5" s="6119"/>
      <c r="G5" s="6120"/>
      <c r="H5" s="6118" t="s">
        <v>45</v>
      </c>
      <c r="I5" s="6119"/>
      <c r="J5" s="6120"/>
      <c r="K5" s="6112" t="s">
        <v>38</v>
      </c>
      <c r="L5" s="6113"/>
      <c r="M5" s="6114"/>
      <c r="N5" s="1283"/>
      <c r="O5" s="1283"/>
    </row>
    <row r="6" spans="1:20" ht="33" customHeight="1" thickBot="1">
      <c r="A6" s="6110"/>
      <c r="B6" s="6106" t="s">
        <v>39</v>
      </c>
      <c r="C6" s="6107"/>
      <c r="D6" s="6108"/>
      <c r="E6" s="6106" t="s">
        <v>39</v>
      </c>
      <c r="F6" s="6107"/>
      <c r="G6" s="6108"/>
      <c r="H6" s="6106" t="s">
        <v>39</v>
      </c>
      <c r="I6" s="6107"/>
      <c r="J6" s="6108"/>
      <c r="K6" s="6115"/>
      <c r="L6" s="6116"/>
      <c r="M6" s="6117"/>
      <c r="N6" s="1283"/>
      <c r="O6" s="1283"/>
    </row>
    <row r="7" spans="1:20" ht="99.75" customHeight="1" thickBot="1">
      <c r="A7" s="6111"/>
      <c r="B7" s="1284" t="s">
        <v>7</v>
      </c>
      <c r="C7" s="1285" t="s">
        <v>8</v>
      </c>
      <c r="D7" s="1287" t="s">
        <v>9</v>
      </c>
      <c r="E7" s="1284" t="s">
        <v>7</v>
      </c>
      <c r="F7" s="1285" t="s">
        <v>8</v>
      </c>
      <c r="G7" s="1287" t="s">
        <v>9</v>
      </c>
      <c r="H7" s="1284" t="s">
        <v>7</v>
      </c>
      <c r="I7" s="1285" t="s">
        <v>8</v>
      </c>
      <c r="J7" s="1287" t="s">
        <v>9</v>
      </c>
      <c r="K7" s="1284" t="s">
        <v>7</v>
      </c>
      <c r="L7" s="1285" t="s">
        <v>8</v>
      </c>
      <c r="M7" s="1287" t="s">
        <v>9</v>
      </c>
      <c r="N7" s="1283"/>
      <c r="O7" s="1283"/>
    </row>
    <row r="8" spans="1:20" ht="36.75" customHeight="1" thickBot="1">
      <c r="A8" s="1322" t="s">
        <v>10</v>
      </c>
      <c r="B8" s="5262"/>
      <c r="C8" s="5263"/>
      <c r="D8" s="5264"/>
      <c r="E8" s="5262"/>
      <c r="F8" s="5263"/>
      <c r="G8" s="5265"/>
      <c r="H8" s="5262"/>
      <c r="I8" s="5263"/>
      <c r="J8" s="5265"/>
      <c r="K8" s="5266"/>
      <c r="L8" s="5267"/>
      <c r="M8" s="5268"/>
      <c r="N8" s="1283"/>
      <c r="O8" s="1283"/>
    </row>
    <row r="9" spans="1:20" ht="29.25" customHeight="1" thickBot="1">
      <c r="A9" s="1335" t="s">
        <v>225</v>
      </c>
      <c r="B9" s="5269">
        <f t="shared" ref="B9:J9" si="0">B16+B13</f>
        <v>0</v>
      </c>
      <c r="C9" s="5270">
        <f t="shared" si="0"/>
        <v>9</v>
      </c>
      <c r="D9" s="5270">
        <f t="shared" si="0"/>
        <v>9</v>
      </c>
      <c r="E9" s="5269">
        <f t="shared" si="0"/>
        <v>0</v>
      </c>
      <c r="F9" s="5269">
        <f t="shared" si="0"/>
        <v>6</v>
      </c>
      <c r="G9" s="5269">
        <f t="shared" si="0"/>
        <v>6</v>
      </c>
      <c r="H9" s="5269">
        <f t="shared" si="0"/>
        <v>0</v>
      </c>
      <c r="I9" s="5270">
        <f t="shared" si="0"/>
        <v>13</v>
      </c>
      <c r="J9" s="5186">
        <f t="shared" si="0"/>
        <v>13</v>
      </c>
      <c r="K9" s="5271">
        <f t="shared" ref="K9:M9" si="1">B9+E9+H9</f>
        <v>0</v>
      </c>
      <c r="L9" s="5272">
        <f t="shared" si="1"/>
        <v>28</v>
      </c>
      <c r="M9" s="5273">
        <f t="shared" si="1"/>
        <v>28</v>
      </c>
      <c r="N9" s="1283"/>
      <c r="O9" s="1283"/>
    </row>
    <row r="10" spans="1:20" ht="36.75" customHeight="1" thickBot="1">
      <c r="A10" s="1293" t="s">
        <v>27</v>
      </c>
      <c r="B10" s="5237">
        <f t="shared" ref="B10:M10" si="2">SUM(B8:B9)</f>
        <v>0</v>
      </c>
      <c r="C10" s="5237">
        <f t="shared" si="2"/>
        <v>9</v>
      </c>
      <c r="D10" s="5274">
        <f t="shared" si="2"/>
        <v>9</v>
      </c>
      <c r="E10" s="5237">
        <f t="shared" si="2"/>
        <v>0</v>
      </c>
      <c r="F10" s="5237">
        <f t="shared" si="2"/>
        <v>6</v>
      </c>
      <c r="G10" s="5275">
        <f t="shared" si="2"/>
        <v>6</v>
      </c>
      <c r="H10" s="5237">
        <f t="shared" si="2"/>
        <v>0</v>
      </c>
      <c r="I10" s="5237">
        <f t="shared" si="2"/>
        <v>13</v>
      </c>
      <c r="J10" s="5275">
        <f t="shared" si="2"/>
        <v>13</v>
      </c>
      <c r="K10" s="4995">
        <f t="shared" si="2"/>
        <v>0</v>
      </c>
      <c r="L10" s="4995">
        <f t="shared" si="2"/>
        <v>28</v>
      </c>
      <c r="M10" s="5007">
        <f t="shared" si="2"/>
        <v>28</v>
      </c>
      <c r="N10" s="1283"/>
      <c r="O10" s="1283"/>
    </row>
    <row r="11" spans="1:20" ht="27" customHeight="1" thickBot="1">
      <c r="A11" s="1293" t="s">
        <v>15</v>
      </c>
      <c r="B11" s="5237"/>
      <c r="C11" s="5238"/>
      <c r="D11" s="5239"/>
      <c r="E11" s="5237"/>
      <c r="F11" s="5238"/>
      <c r="G11" s="5239"/>
      <c r="H11" s="5237"/>
      <c r="I11" s="5238"/>
      <c r="J11" s="5239"/>
      <c r="K11" s="5254"/>
      <c r="L11" s="5276"/>
      <c r="M11" s="5277"/>
      <c r="N11" s="1283"/>
      <c r="O11" s="1283"/>
    </row>
    <row r="12" spans="1:20" ht="31.5" customHeight="1" thickBot="1">
      <c r="A12" s="1297" t="s">
        <v>16</v>
      </c>
      <c r="B12" s="5278"/>
      <c r="C12" s="5279"/>
      <c r="D12" s="5280"/>
      <c r="E12" s="5278"/>
      <c r="F12" s="5279"/>
      <c r="G12" s="5280"/>
      <c r="H12" s="5278"/>
      <c r="I12" s="5279"/>
      <c r="J12" s="5280"/>
      <c r="K12" s="5281"/>
      <c r="L12" s="5282"/>
      <c r="M12" s="5283"/>
      <c r="N12" s="1296"/>
      <c r="O12" s="1296"/>
    </row>
    <row r="13" spans="1:20" ht="24.95" customHeight="1" thickBot="1">
      <c r="A13" s="1335" t="s">
        <v>225</v>
      </c>
      <c r="B13" s="5284">
        <v>0</v>
      </c>
      <c r="C13" s="5284">
        <v>9</v>
      </c>
      <c r="D13" s="5186">
        <f>SUM(B13:C13)</f>
        <v>9</v>
      </c>
      <c r="E13" s="5284">
        <v>0</v>
      </c>
      <c r="F13" s="5284">
        <v>6</v>
      </c>
      <c r="G13" s="5186">
        <f>SUM(E13:F13)</f>
        <v>6</v>
      </c>
      <c r="H13" s="5284">
        <v>0</v>
      </c>
      <c r="I13" s="5284">
        <v>13</v>
      </c>
      <c r="J13" s="5186">
        <f>SUM(H13:I13)</f>
        <v>13</v>
      </c>
      <c r="K13" s="5271">
        <f t="shared" ref="K13:M13" si="3">B13+E13+H13</f>
        <v>0</v>
      </c>
      <c r="L13" s="5272">
        <f t="shared" si="3"/>
        <v>28</v>
      </c>
      <c r="M13" s="5273">
        <f t="shared" si="3"/>
        <v>28</v>
      </c>
      <c r="N13" s="1298"/>
      <c r="O13" s="1298"/>
    </row>
    <row r="14" spans="1:20" ht="24.95" customHeight="1" thickBot="1">
      <c r="A14" s="1288" t="s">
        <v>17</v>
      </c>
      <c r="B14" s="5269">
        <f t="shared" ref="B14:M14" si="4">SUM(B13:B13)</f>
        <v>0</v>
      </c>
      <c r="C14" s="5269">
        <f t="shared" si="4"/>
        <v>9</v>
      </c>
      <c r="D14" s="5269">
        <f t="shared" si="4"/>
        <v>9</v>
      </c>
      <c r="E14" s="5269">
        <f t="shared" si="4"/>
        <v>0</v>
      </c>
      <c r="F14" s="5269">
        <f t="shared" si="4"/>
        <v>6</v>
      </c>
      <c r="G14" s="5269">
        <f t="shared" si="4"/>
        <v>6</v>
      </c>
      <c r="H14" s="5269">
        <f t="shared" si="4"/>
        <v>0</v>
      </c>
      <c r="I14" s="5269">
        <f t="shared" si="4"/>
        <v>13</v>
      </c>
      <c r="J14" s="5269">
        <f t="shared" si="4"/>
        <v>13</v>
      </c>
      <c r="K14" s="5005">
        <f t="shared" si="4"/>
        <v>0</v>
      </c>
      <c r="L14" s="5005">
        <f t="shared" si="4"/>
        <v>28</v>
      </c>
      <c r="M14" s="5235">
        <f t="shared" si="4"/>
        <v>28</v>
      </c>
      <c r="N14" s="1325"/>
      <c r="O14" s="1325"/>
    </row>
    <row r="15" spans="1:20" ht="24.95" customHeight="1" thickBot="1">
      <c r="A15" s="1329" t="s">
        <v>18</v>
      </c>
      <c r="B15" s="5237"/>
      <c r="C15" s="5238"/>
      <c r="D15" s="5239"/>
      <c r="E15" s="5237"/>
      <c r="F15" s="5238"/>
      <c r="G15" s="5239"/>
      <c r="H15" s="5237"/>
      <c r="I15" s="5285"/>
      <c r="J15" s="5286"/>
      <c r="K15" s="5271"/>
      <c r="L15" s="5272"/>
      <c r="M15" s="5273"/>
      <c r="N15" s="1298"/>
      <c r="O15" s="1298"/>
    </row>
    <row r="16" spans="1:20" ht="24.95" customHeight="1" thickBot="1">
      <c r="A16" s="1335" t="s">
        <v>225</v>
      </c>
      <c r="B16" s="5244">
        <v>0</v>
      </c>
      <c r="C16" s="5245">
        <v>0</v>
      </c>
      <c r="D16" s="5246">
        <f>SUM(B16:C16)</f>
        <v>0</v>
      </c>
      <c r="E16" s="5224">
        <v>0</v>
      </c>
      <c r="F16" s="5225">
        <v>0</v>
      </c>
      <c r="G16" s="5246">
        <f>SUM(E16:F16)</f>
        <v>0</v>
      </c>
      <c r="H16" s="5224">
        <v>0</v>
      </c>
      <c r="I16" s="5224">
        <v>0</v>
      </c>
      <c r="J16" s="5246">
        <f>SUM(H16:I16)</f>
        <v>0</v>
      </c>
      <c r="K16" s="5259">
        <f t="shared" ref="K16:M16" si="5">B16+E16+H16</f>
        <v>0</v>
      </c>
      <c r="L16" s="5260">
        <f t="shared" si="5"/>
        <v>0</v>
      </c>
      <c r="M16" s="5261">
        <f t="shared" si="5"/>
        <v>0</v>
      </c>
      <c r="N16" s="1298"/>
      <c r="O16" s="1298"/>
    </row>
    <row r="17" spans="1:16" ht="36.75" customHeight="1" thickBot="1">
      <c r="A17" s="1288" t="s">
        <v>19</v>
      </c>
      <c r="B17" s="1337">
        <f t="shared" ref="B17:M17" si="6">SUM(B16:B16)</f>
        <v>0</v>
      </c>
      <c r="C17" s="1337">
        <f t="shared" si="6"/>
        <v>0</v>
      </c>
      <c r="D17" s="1337">
        <f t="shared" si="6"/>
        <v>0</v>
      </c>
      <c r="E17" s="1337">
        <f t="shared" si="6"/>
        <v>0</v>
      </c>
      <c r="F17" s="1337">
        <f t="shared" si="6"/>
        <v>0</v>
      </c>
      <c r="G17" s="1337">
        <f t="shared" si="6"/>
        <v>0</v>
      </c>
      <c r="H17" s="1337">
        <f t="shared" si="6"/>
        <v>0</v>
      </c>
      <c r="I17" s="1337">
        <f t="shared" si="6"/>
        <v>0</v>
      </c>
      <c r="J17" s="1337">
        <f t="shared" si="6"/>
        <v>0</v>
      </c>
      <c r="K17" s="1301">
        <f t="shared" si="6"/>
        <v>0</v>
      </c>
      <c r="L17" s="1301">
        <f t="shared" si="6"/>
        <v>0</v>
      </c>
      <c r="M17" s="1328">
        <f t="shared" si="6"/>
        <v>0</v>
      </c>
      <c r="N17" s="1298"/>
      <c r="O17" s="1298"/>
    </row>
    <row r="18" spans="1:16" ht="30" customHeight="1" thickBot="1">
      <c r="A18" s="1302" t="s">
        <v>29</v>
      </c>
      <c r="B18" s="1330">
        <f t="shared" ref="B18:M18" si="7">B14</f>
        <v>0</v>
      </c>
      <c r="C18" s="1330">
        <f t="shared" si="7"/>
        <v>9</v>
      </c>
      <c r="D18" s="1330">
        <f t="shared" si="7"/>
        <v>9</v>
      </c>
      <c r="E18" s="1330">
        <f t="shared" si="7"/>
        <v>0</v>
      </c>
      <c r="F18" s="1330">
        <f t="shared" si="7"/>
        <v>6</v>
      </c>
      <c r="G18" s="1336">
        <f t="shared" si="7"/>
        <v>6</v>
      </c>
      <c r="H18" s="1336">
        <f t="shared" si="7"/>
        <v>0</v>
      </c>
      <c r="I18" s="1336">
        <f t="shared" si="7"/>
        <v>13</v>
      </c>
      <c r="J18" s="1336">
        <f t="shared" si="7"/>
        <v>13</v>
      </c>
      <c r="K18" s="1191">
        <f t="shared" si="7"/>
        <v>0</v>
      </c>
      <c r="L18" s="1191">
        <f t="shared" si="7"/>
        <v>28</v>
      </c>
      <c r="M18" s="1202">
        <f t="shared" si="7"/>
        <v>28</v>
      </c>
      <c r="N18" s="1333"/>
      <c r="O18" s="1333"/>
    </row>
    <row r="19" spans="1:16" ht="27" thickBot="1">
      <c r="A19" s="1302" t="s">
        <v>30</v>
      </c>
      <c r="B19" s="1330">
        <f t="shared" ref="B19:M19" si="8">B17</f>
        <v>0</v>
      </c>
      <c r="C19" s="1330">
        <f t="shared" si="8"/>
        <v>0</v>
      </c>
      <c r="D19" s="1330">
        <f t="shared" si="8"/>
        <v>0</v>
      </c>
      <c r="E19" s="1330">
        <f t="shared" si="8"/>
        <v>0</v>
      </c>
      <c r="F19" s="1330">
        <f t="shared" si="8"/>
        <v>0</v>
      </c>
      <c r="G19" s="1336">
        <f t="shared" si="8"/>
        <v>0</v>
      </c>
      <c r="H19" s="1336">
        <f t="shared" si="8"/>
        <v>0</v>
      </c>
      <c r="I19" s="1336">
        <f t="shared" si="8"/>
        <v>0</v>
      </c>
      <c r="J19" s="1336">
        <f t="shared" si="8"/>
        <v>0</v>
      </c>
      <c r="K19" s="1191">
        <f t="shared" si="8"/>
        <v>0</v>
      </c>
      <c r="L19" s="1191">
        <f t="shared" si="8"/>
        <v>0</v>
      </c>
      <c r="M19" s="1202">
        <f t="shared" si="8"/>
        <v>0</v>
      </c>
      <c r="N19" s="279"/>
      <c r="O19" s="279"/>
    </row>
    <row r="20" spans="1:16" ht="30.75" thickBot="1">
      <c r="A20" s="1338" t="s">
        <v>31</v>
      </c>
      <c r="B20" s="1339">
        <f t="shared" ref="B20:M20" si="9">SUM(B18:B19)</f>
        <v>0</v>
      </c>
      <c r="C20" s="1339">
        <f t="shared" si="9"/>
        <v>9</v>
      </c>
      <c r="D20" s="1339">
        <f t="shared" si="9"/>
        <v>9</v>
      </c>
      <c r="E20" s="1339">
        <f t="shared" si="9"/>
        <v>0</v>
      </c>
      <c r="F20" s="1339">
        <f t="shared" si="9"/>
        <v>6</v>
      </c>
      <c r="G20" s="1340">
        <f t="shared" si="9"/>
        <v>6</v>
      </c>
      <c r="H20" s="1340">
        <f t="shared" si="9"/>
        <v>0</v>
      </c>
      <c r="I20" s="1340">
        <f t="shared" si="9"/>
        <v>13</v>
      </c>
      <c r="J20" s="1340">
        <f t="shared" si="9"/>
        <v>13</v>
      </c>
      <c r="K20" s="1340">
        <f t="shared" si="9"/>
        <v>0</v>
      </c>
      <c r="L20" s="1340">
        <f t="shared" si="9"/>
        <v>28</v>
      </c>
      <c r="M20" s="1341">
        <f t="shared" si="9"/>
        <v>28</v>
      </c>
      <c r="N20" s="279"/>
      <c r="O20" s="279"/>
    </row>
    <row r="21" spans="1:16" ht="12" customHeight="1">
      <c r="A21" s="1298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</row>
    <row r="22" spans="1:16" ht="25.5" hidden="1" customHeight="1">
      <c r="A22" s="1298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</row>
    <row r="23" spans="1:16" ht="37.5" customHeight="1">
      <c r="A23" s="6066"/>
      <c r="B23" s="6066"/>
      <c r="C23" s="6066"/>
      <c r="D23" s="6066"/>
      <c r="E23" s="6066"/>
      <c r="F23" s="6066"/>
      <c r="G23" s="6066"/>
      <c r="H23" s="6066"/>
      <c r="I23" s="6066"/>
      <c r="J23" s="6066"/>
      <c r="K23" s="6066"/>
      <c r="L23" s="6066"/>
      <c r="M23" s="6066"/>
      <c r="N23" s="6066"/>
      <c r="O23" s="6066"/>
      <c r="P23" s="6066"/>
    </row>
    <row r="24" spans="1:16" ht="26.25" customHeight="1"/>
    <row r="25" spans="1:16" ht="25.5"/>
    <row r="26" spans="1:16" ht="25.5"/>
    <row r="27" spans="1:16" ht="25.5"/>
    <row r="28" spans="1:16" ht="25.5"/>
    <row r="29" spans="1:16" ht="25.5"/>
    <row r="30" spans="1:16" ht="25.5"/>
    <row r="31" spans="1:16" ht="25.5"/>
    <row r="32" spans="1:16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2">
    <mergeCell ref="A1:T1"/>
    <mergeCell ref="A2:P2"/>
    <mergeCell ref="A3:M3"/>
    <mergeCell ref="B5:D5"/>
    <mergeCell ref="E5:G5"/>
    <mergeCell ref="H5:J5"/>
    <mergeCell ref="B6:D6"/>
    <mergeCell ref="E6:G6"/>
    <mergeCell ref="H6:J6"/>
    <mergeCell ref="A23:P23"/>
    <mergeCell ref="A5:A7"/>
    <mergeCell ref="K5:M6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34"/>
  <sheetViews>
    <sheetView zoomScale="50" zoomScaleNormal="50" workbookViewId="0">
      <selection activeCell="H19" sqref="H19"/>
    </sheetView>
  </sheetViews>
  <sheetFormatPr defaultColWidth="9.140625" defaultRowHeight="25.5"/>
  <cols>
    <col min="1" max="1" width="88.7109375" style="265" customWidth="1"/>
    <col min="2" max="2" width="14.140625" style="265" customWidth="1"/>
    <col min="3" max="3" width="12.7109375" style="265" customWidth="1"/>
    <col min="4" max="4" width="12.28515625" style="265" customWidth="1"/>
    <col min="5" max="5" width="14.5703125" style="265" customWidth="1"/>
    <col min="6" max="6" width="12.7109375" style="265" customWidth="1"/>
    <col min="7" max="7" width="11" style="265" customWidth="1"/>
    <col min="8" max="8" width="14.28515625" style="265" customWidth="1"/>
    <col min="9" max="9" width="15.5703125" style="265" customWidth="1"/>
    <col min="10" max="10" width="12.28515625" style="265" customWidth="1"/>
    <col min="11" max="11" width="13.85546875" style="265" customWidth="1"/>
    <col min="12" max="12" width="11.85546875" style="265" customWidth="1"/>
    <col min="13" max="13" width="12" style="265" customWidth="1"/>
    <col min="14" max="14" width="13.7109375" style="265" customWidth="1"/>
    <col min="15" max="15" width="12.7109375" style="265" customWidth="1"/>
    <col min="16" max="16" width="14.5703125" style="265" customWidth="1"/>
    <col min="17" max="18" width="10.7109375" style="265" customWidth="1"/>
    <col min="19" max="19" width="9.140625" style="265"/>
    <col min="20" max="20" width="12.7109375" style="265" customWidth="1"/>
    <col min="21" max="21" width="36.7109375" style="265" customWidth="1"/>
    <col min="22" max="23" width="9.140625" style="265"/>
    <col min="24" max="24" width="10.5703125" style="265" customWidth="1"/>
    <col min="25" max="25" width="11.28515625" style="265" customWidth="1"/>
    <col min="26" max="257" width="9.140625" style="265"/>
    <col min="258" max="16384" width="9.140625" style="266"/>
  </cols>
  <sheetData>
    <row r="1" spans="1:21" ht="39.75" customHeight="1">
      <c r="A1" s="6121" t="s">
        <v>228</v>
      </c>
      <c r="B1" s="6121"/>
      <c r="C1" s="6121"/>
      <c r="D1" s="6121"/>
      <c r="E1" s="6121"/>
      <c r="F1" s="6121"/>
      <c r="G1" s="6121"/>
      <c r="H1" s="6121"/>
      <c r="I1" s="6121"/>
      <c r="J1" s="6121"/>
      <c r="K1" s="6121"/>
      <c r="L1" s="6121"/>
      <c r="M1" s="6121"/>
      <c r="N1" s="6121"/>
      <c r="O1" s="6121"/>
      <c r="P1" s="6121"/>
      <c r="Q1" s="648"/>
      <c r="R1" s="648"/>
      <c r="S1" s="648"/>
      <c r="T1" s="648"/>
    </row>
    <row r="2" spans="1:21" ht="19.5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21" ht="27" customHeight="1">
      <c r="A3" s="6121" t="s">
        <v>382</v>
      </c>
      <c r="B3" s="6121"/>
      <c r="C3" s="6121"/>
      <c r="D3" s="6121"/>
      <c r="E3" s="6121"/>
      <c r="F3" s="6121"/>
      <c r="G3" s="6121"/>
      <c r="H3" s="6121"/>
      <c r="I3" s="6121"/>
      <c r="J3" s="6121"/>
      <c r="K3" s="6121"/>
      <c r="L3" s="6121"/>
      <c r="M3" s="6121"/>
      <c r="N3" s="6121"/>
      <c r="O3" s="6121"/>
      <c r="P3" s="6121"/>
      <c r="Q3" s="3764"/>
      <c r="R3" s="3764"/>
    </row>
    <row r="4" spans="1:21" ht="18" customHeight="1" thickBot="1">
      <c r="A4" s="638"/>
    </row>
    <row r="5" spans="1:21" ht="33" customHeight="1" thickBot="1">
      <c r="A5" s="6124" t="s">
        <v>1</v>
      </c>
      <c r="B5" s="6125" t="s">
        <v>2</v>
      </c>
      <c r="C5" s="6125"/>
      <c r="D5" s="6125"/>
      <c r="E5" s="6126" t="s">
        <v>3</v>
      </c>
      <c r="F5" s="6126"/>
      <c r="G5" s="6126"/>
      <c r="H5" s="6126" t="s">
        <v>4</v>
      </c>
      <c r="I5" s="6126"/>
      <c r="J5" s="6126"/>
      <c r="K5" s="6125" t="s">
        <v>5</v>
      </c>
      <c r="L5" s="6125"/>
      <c r="M5" s="6125"/>
      <c r="N5" s="6127" t="s">
        <v>22</v>
      </c>
      <c r="O5" s="6127"/>
      <c r="P5" s="6127"/>
      <c r="Q5" s="3765"/>
      <c r="R5" s="3765"/>
    </row>
    <row r="6" spans="1:21" ht="11.25" customHeight="1" thickBot="1">
      <c r="A6" s="6124"/>
      <c r="B6" s="6125"/>
      <c r="C6" s="6125"/>
      <c r="D6" s="6125"/>
      <c r="E6" s="6126"/>
      <c r="F6" s="6126"/>
      <c r="G6" s="6126"/>
      <c r="H6" s="6126"/>
      <c r="I6" s="6126"/>
      <c r="J6" s="6126"/>
      <c r="K6" s="6125"/>
      <c r="L6" s="6125"/>
      <c r="M6" s="6125"/>
      <c r="N6" s="6127"/>
      <c r="O6" s="6127"/>
      <c r="P6" s="6127"/>
      <c r="Q6" s="3765"/>
      <c r="R6" s="3765"/>
    </row>
    <row r="7" spans="1:21" ht="91.5" customHeight="1" thickBot="1">
      <c r="A7" s="6124"/>
      <c r="B7" s="1284" t="s">
        <v>7</v>
      </c>
      <c r="C7" s="1285" t="s">
        <v>8</v>
      </c>
      <c r="D7" s="1287" t="s">
        <v>9</v>
      </c>
      <c r="E7" s="1284" t="s">
        <v>7</v>
      </c>
      <c r="F7" s="1285" t="s">
        <v>8</v>
      </c>
      <c r="G7" s="1287" t="s">
        <v>9</v>
      </c>
      <c r="H7" s="1284" t="s">
        <v>7</v>
      </c>
      <c r="I7" s="1285" t="s">
        <v>8</v>
      </c>
      <c r="J7" s="1287" t="s">
        <v>9</v>
      </c>
      <c r="K7" s="1284" t="s">
        <v>7</v>
      </c>
      <c r="L7" s="1285" t="s">
        <v>8</v>
      </c>
      <c r="M7" s="1287" t="s">
        <v>9</v>
      </c>
      <c r="N7" s="1284" t="s">
        <v>7</v>
      </c>
      <c r="O7" s="1285" t="s">
        <v>8</v>
      </c>
      <c r="P7" s="1287" t="s">
        <v>9</v>
      </c>
      <c r="Q7" s="3765"/>
      <c r="R7" s="3765"/>
    </row>
    <row r="8" spans="1:21" ht="28.5" customHeight="1" thickBot="1">
      <c r="A8" s="4261" t="s">
        <v>10</v>
      </c>
      <c r="B8" s="4262"/>
      <c r="C8" s="4262"/>
      <c r="D8" s="4262"/>
      <c r="E8" s="4262"/>
      <c r="F8" s="4262"/>
      <c r="G8" s="4263"/>
      <c r="H8" s="4264"/>
      <c r="I8" s="4262"/>
      <c r="J8" s="4262"/>
      <c r="K8" s="4262"/>
      <c r="L8" s="4262"/>
      <c r="M8" s="4263"/>
      <c r="N8" s="4262"/>
      <c r="O8" s="4262"/>
      <c r="P8" s="4263"/>
      <c r="Q8" s="3765"/>
      <c r="R8" s="3765"/>
    </row>
    <row r="9" spans="1:21" s="265" customFormat="1" ht="28.5" customHeight="1">
      <c r="A9" s="4265" t="s">
        <v>184</v>
      </c>
      <c r="B9" s="4266">
        <v>0</v>
      </c>
      <c r="C9" s="4267">
        <v>0</v>
      </c>
      <c r="D9" s="4266">
        <v>0</v>
      </c>
      <c r="E9" s="4266">
        <v>35</v>
      </c>
      <c r="F9" s="4267">
        <v>0</v>
      </c>
      <c r="G9" s="4266">
        <v>35</v>
      </c>
      <c r="H9" s="4266">
        <v>9</v>
      </c>
      <c r="I9" s="4319">
        <v>0</v>
      </c>
      <c r="J9" s="4287">
        <v>9</v>
      </c>
      <c r="K9" s="4323">
        <v>24</v>
      </c>
      <c r="L9" s="4267">
        <v>0</v>
      </c>
      <c r="M9" s="4266">
        <v>24</v>
      </c>
      <c r="N9" s="4268">
        <f>B9+E9+H9+K9</f>
        <v>68</v>
      </c>
      <c r="O9" s="4269">
        <f>SUM(C9)+F9+I9+L9</f>
        <v>0</v>
      </c>
      <c r="P9" s="4270">
        <f>SUM(N9:O9)</f>
        <v>68</v>
      </c>
      <c r="Q9" s="3765"/>
      <c r="R9" s="6122"/>
      <c r="S9" s="6122"/>
      <c r="T9" s="6122"/>
      <c r="U9" s="6122"/>
    </row>
    <row r="10" spans="1:21" s="265" customFormat="1" ht="33.75" customHeight="1">
      <c r="A10" s="4271" t="s">
        <v>186</v>
      </c>
      <c r="B10" s="4272">
        <v>0</v>
      </c>
      <c r="C10" s="4273">
        <v>0</v>
      </c>
      <c r="D10" s="4272">
        <v>0</v>
      </c>
      <c r="E10" s="4272">
        <v>0</v>
      </c>
      <c r="F10" s="4273">
        <v>0</v>
      </c>
      <c r="G10" s="4272">
        <v>0</v>
      </c>
      <c r="H10" s="4272">
        <v>4</v>
      </c>
      <c r="I10" s="4330">
        <v>0</v>
      </c>
      <c r="J10" s="4329">
        <v>4</v>
      </c>
      <c r="K10" s="4335">
        <v>19</v>
      </c>
      <c r="L10" s="4273">
        <v>0</v>
      </c>
      <c r="M10" s="4272">
        <v>19</v>
      </c>
      <c r="N10" s="4274">
        <f>B10+E10+H10+K10</f>
        <v>23</v>
      </c>
      <c r="O10" s="4275">
        <f>C10+F291+I10+L10+F10</f>
        <v>0</v>
      </c>
      <c r="P10" s="4276">
        <f>SUM(N10:O10)</f>
        <v>23</v>
      </c>
      <c r="Q10" s="3765"/>
      <c r="R10" s="3765"/>
    </row>
    <row r="11" spans="1:21" s="265" customFormat="1" ht="35.25" customHeight="1">
      <c r="A11" s="4271" t="s">
        <v>185</v>
      </c>
      <c r="B11" s="4272">
        <v>26</v>
      </c>
      <c r="C11" s="4273">
        <v>0</v>
      </c>
      <c r="D11" s="4272">
        <v>26</v>
      </c>
      <c r="E11" s="4272">
        <v>18</v>
      </c>
      <c r="F11" s="4273">
        <v>0</v>
      </c>
      <c r="G11" s="4272">
        <v>18</v>
      </c>
      <c r="H11" s="4272">
        <v>8</v>
      </c>
      <c r="I11" s="4330">
        <v>0</v>
      </c>
      <c r="J11" s="4329">
        <v>8</v>
      </c>
      <c r="K11" s="4335">
        <v>17</v>
      </c>
      <c r="L11" s="4273">
        <v>0</v>
      </c>
      <c r="M11" s="4272">
        <v>17</v>
      </c>
      <c r="N11" s="4274">
        <f>B11+E11+H11+K11</f>
        <v>69</v>
      </c>
      <c r="O11" s="4275">
        <f>C11+F292+I11+L11+F11</f>
        <v>0</v>
      </c>
      <c r="P11" s="4276">
        <f>SUM(N11:O11)</f>
        <v>69</v>
      </c>
      <c r="Q11" s="3765"/>
      <c r="R11" s="3765"/>
    </row>
    <row r="12" spans="1:21" s="265" customFormat="1" ht="33" customHeight="1" thickBot="1">
      <c r="A12" s="4271" t="s">
        <v>92</v>
      </c>
      <c r="B12" s="1248">
        <v>0</v>
      </c>
      <c r="C12" s="4277">
        <v>0</v>
      </c>
      <c r="D12" s="1248">
        <v>0</v>
      </c>
      <c r="E12" s="1248">
        <v>0</v>
      </c>
      <c r="F12" s="4277">
        <v>0</v>
      </c>
      <c r="G12" s="1248">
        <v>0</v>
      </c>
      <c r="H12" s="1248">
        <v>0</v>
      </c>
      <c r="I12" s="4331">
        <v>0</v>
      </c>
      <c r="J12" s="4341">
        <v>0</v>
      </c>
      <c r="K12" s="4336">
        <v>24</v>
      </c>
      <c r="L12" s="4277">
        <v>0</v>
      </c>
      <c r="M12" s="1248">
        <v>24</v>
      </c>
      <c r="N12" s="4278">
        <f>B12+E12+H12+K12</f>
        <v>24</v>
      </c>
      <c r="O12" s="4279">
        <f>C12+F293+I12+L12+F12</f>
        <v>0</v>
      </c>
      <c r="P12" s="4276">
        <f>SUM(N12:O12)</f>
        <v>24</v>
      </c>
      <c r="Q12" s="3765"/>
      <c r="R12" s="3765"/>
    </row>
    <row r="13" spans="1:21" s="265" customFormat="1" ht="33" customHeight="1" thickBot="1">
      <c r="A13" s="4280" t="s">
        <v>27</v>
      </c>
      <c r="B13" s="4281">
        <f t="shared" ref="B13:H13" si="0">SUM(B9:B12)</f>
        <v>26</v>
      </c>
      <c r="C13" s="4282">
        <f t="shared" si="0"/>
        <v>0</v>
      </c>
      <c r="D13" s="4281">
        <f t="shared" si="0"/>
        <v>26</v>
      </c>
      <c r="E13" s="4281">
        <f t="shared" si="0"/>
        <v>53</v>
      </c>
      <c r="F13" s="4282">
        <f t="shared" si="0"/>
        <v>0</v>
      </c>
      <c r="G13" s="4281">
        <f t="shared" si="0"/>
        <v>53</v>
      </c>
      <c r="H13" s="4281">
        <f t="shared" si="0"/>
        <v>21</v>
      </c>
      <c r="I13" s="4332">
        <v>0</v>
      </c>
      <c r="J13" s="4283">
        <f t="shared" ref="J13:P13" si="1">SUM(J9:J12)</f>
        <v>21</v>
      </c>
      <c r="K13" s="4337">
        <f t="shared" si="1"/>
        <v>84</v>
      </c>
      <c r="L13" s="4282">
        <f t="shared" si="1"/>
        <v>0</v>
      </c>
      <c r="M13" s="4283">
        <f t="shared" si="1"/>
        <v>84</v>
      </c>
      <c r="N13" s="4284">
        <f t="shared" si="1"/>
        <v>184</v>
      </c>
      <c r="O13" s="4284">
        <f t="shared" si="1"/>
        <v>0</v>
      </c>
      <c r="P13" s="4285">
        <f t="shared" si="1"/>
        <v>184</v>
      </c>
      <c r="Q13" s="3765"/>
      <c r="R13" s="3765"/>
    </row>
    <row r="14" spans="1:21" s="265" customFormat="1" ht="31.5" customHeight="1" thickBot="1">
      <c r="A14" s="4286" t="s">
        <v>15</v>
      </c>
      <c r="B14" s="4266"/>
      <c r="C14" s="4267"/>
      <c r="D14" s="4287"/>
      <c r="E14" s="4266"/>
      <c r="F14" s="4267"/>
      <c r="G14" s="4287"/>
      <c r="H14" s="4266"/>
      <c r="I14" s="4319"/>
      <c r="J14" s="4287"/>
      <c r="K14" s="4323"/>
      <c r="L14" s="4267"/>
      <c r="M14" s="4287"/>
      <c r="N14" s="4288"/>
      <c r="O14" s="4288"/>
      <c r="P14" s="4289"/>
      <c r="Q14" s="3765"/>
      <c r="R14" s="3765"/>
    </row>
    <row r="15" spans="1:21" s="265" customFormat="1" ht="24.95" customHeight="1" thickBot="1">
      <c r="A15" s="4290" t="s">
        <v>16</v>
      </c>
      <c r="B15" s="4266"/>
      <c r="C15" s="4267"/>
      <c r="D15" s="4287"/>
      <c r="E15" s="4266"/>
      <c r="F15" s="4267"/>
      <c r="G15" s="4287"/>
      <c r="H15" s="4266"/>
      <c r="I15" s="4319"/>
      <c r="J15" s="4287"/>
      <c r="K15" s="4323"/>
      <c r="L15" s="4267"/>
      <c r="M15" s="4287"/>
      <c r="N15" s="4291"/>
      <c r="O15" s="4292"/>
      <c r="P15" s="4293"/>
      <c r="Q15" s="274"/>
      <c r="R15" s="274"/>
    </row>
    <row r="16" spans="1:21" s="265" customFormat="1" ht="24.95" customHeight="1">
      <c r="A16" s="4271" t="s">
        <v>184</v>
      </c>
      <c r="B16" s="4266">
        <v>0</v>
      </c>
      <c r="C16" s="4267">
        <v>0</v>
      </c>
      <c r="D16" s="4287">
        <v>0</v>
      </c>
      <c r="E16" s="4266">
        <v>34</v>
      </c>
      <c r="F16" s="4267">
        <v>0</v>
      </c>
      <c r="G16" s="4287">
        <v>34</v>
      </c>
      <c r="H16" s="4266">
        <v>8</v>
      </c>
      <c r="I16" s="4319">
        <v>0</v>
      </c>
      <c r="J16" s="4287">
        <v>8</v>
      </c>
      <c r="K16" s="4323">
        <v>24</v>
      </c>
      <c r="L16" s="4267">
        <v>0</v>
      </c>
      <c r="M16" s="4266">
        <v>24</v>
      </c>
      <c r="N16" s="4274">
        <f t="shared" ref="N16:O19" si="2">B16+E16+H16+K16</f>
        <v>66</v>
      </c>
      <c r="O16" s="4275">
        <f t="shared" si="2"/>
        <v>0</v>
      </c>
      <c r="P16" s="4294">
        <f>SUM(N16:O16)</f>
        <v>66</v>
      </c>
      <c r="Q16" s="647"/>
      <c r="R16" s="647"/>
    </row>
    <row r="17" spans="1:19" s="265" customFormat="1" ht="30.75" customHeight="1">
      <c r="A17" s="4271" t="s">
        <v>186</v>
      </c>
      <c r="B17" s="4272">
        <v>0</v>
      </c>
      <c r="C17" s="4273">
        <v>0</v>
      </c>
      <c r="D17" s="4272">
        <v>0</v>
      </c>
      <c r="E17" s="4272">
        <v>0</v>
      </c>
      <c r="F17" s="4273">
        <v>0</v>
      </c>
      <c r="G17" s="4272">
        <v>0</v>
      </c>
      <c r="H17" s="4272">
        <v>4</v>
      </c>
      <c r="I17" s="4330">
        <v>0</v>
      </c>
      <c r="J17" s="4329">
        <v>4</v>
      </c>
      <c r="K17" s="4335">
        <v>18</v>
      </c>
      <c r="L17" s="4273">
        <v>0</v>
      </c>
      <c r="M17" s="4295">
        <v>18</v>
      </c>
      <c r="N17" s="4274">
        <f t="shared" si="2"/>
        <v>22</v>
      </c>
      <c r="O17" s="4275">
        <f t="shared" si="2"/>
        <v>0</v>
      </c>
      <c r="P17" s="4294">
        <f>SUM(N17:O17)</f>
        <v>22</v>
      </c>
      <c r="Q17" s="647"/>
      <c r="R17" s="647"/>
    </row>
    <row r="18" spans="1:19" s="265" customFormat="1" ht="32.25" customHeight="1">
      <c r="A18" s="4271" t="s">
        <v>185</v>
      </c>
      <c r="B18" s="4272">
        <v>26</v>
      </c>
      <c r="C18" s="4273">
        <v>0</v>
      </c>
      <c r="D18" s="4272">
        <v>26</v>
      </c>
      <c r="E18" s="4272">
        <v>18</v>
      </c>
      <c r="F18" s="4273">
        <v>0</v>
      </c>
      <c r="G18" s="4272">
        <v>18</v>
      </c>
      <c r="H18" s="4272">
        <v>8</v>
      </c>
      <c r="I18" s="4330">
        <v>0</v>
      </c>
      <c r="J18" s="4329">
        <v>8</v>
      </c>
      <c r="K18" s="4335">
        <v>17</v>
      </c>
      <c r="L18" s="4273">
        <v>0</v>
      </c>
      <c r="M18" s="4272">
        <v>17</v>
      </c>
      <c r="N18" s="4274">
        <f t="shared" si="2"/>
        <v>69</v>
      </c>
      <c r="O18" s="4275">
        <f t="shared" si="2"/>
        <v>0</v>
      </c>
      <c r="P18" s="4294">
        <f>SUM(N18:O18)</f>
        <v>69</v>
      </c>
      <c r="Q18" s="647"/>
      <c r="R18" s="647"/>
    </row>
    <row r="19" spans="1:19" s="265" customFormat="1" ht="29.25" customHeight="1" thickBot="1">
      <c r="A19" s="4296" t="s">
        <v>92</v>
      </c>
      <c r="B19" s="1248">
        <v>0</v>
      </c>
      <c r="C19" s="4277">
        <v>0</v>
      </c>
      <c r="D19" s="1248">
        <v>0</v>
      </c>
      <c r="E19" s="1248">
        <v>0</v>
      </c>
      <c r="F19" s="4277">
        <v>0</v>
      </c>
      <c r="G19" s="1248">
        <v>0</v>
      </c>
      <c r="H19" s="1248">
        <v>0</v>
      </c>
      <c r="I19" s="4331">
        <v>0</v>
      </c>
      <c r="J19" s="4341">
        <v>0</v>
      </c>
      <c r="K19" s="4336">
        <v>24</v>
      </c>
      <c r="L19" s="4277">
        <v>0</v>
      </c>
      <c r="M19" s="1248">
        <v>24</v>
      </c>
      <c r="N19" s="4274">
        <f t="shared" si="2"/>
        <v>24</v>
      </c>
      <c r="O19" s="4275">
        <f t="shared" si="2"/>
        <v>0</v>
      </c>
      <c r="P19" s="4294">
        <f>SUM(N19:O19)</f>
        <v>24</v>
      </c>
      <c r="Q19" s="647"/>
      <c r="R19" s="647"/>
    </row>
    <row r="20" spans="1:19" s="265" customFormat="1" ht="28.5" customHeight="1" thickBot="1">
      <c r="A20" s="4297" t="s">
        <v>17</v>
      </c>
      <c r="B20" s="4298">
        <f t="shared" ref="B20:H20" si="3">SUM(B16:B19)</f>
        <v>26</v>
      </c>
      <c r="C20" s="4299">
        <f t="shared" si="3"/>
        <v>0</v>
      </c>
      <c r="D20" s="4300">
        <f t="shared" si="3"/>
        <v>26</v>
      </c>
      <c r="E20" s="4298">
        <f t="shared" si="3"/>
        <v>52</v>
      </c>
      <c r="F20" s="4299">
        <f t="shared" si="3"/>
        <v>0</v>
      </c>
      <c r="G20" s="4300">
        <f t="shared" si="3"/>
        <v>52</v>
      </c>
      <c r="H20" s="4298">
        <f t="shared" si="3"/>
        <v>20</v>
      </c>
      <c r="I20" s="4333">
        <v>0</v>
      </c>
      <c r="J20" s="4300">
        <f t="shared" ref="J20:P20" si="4">SUM(J16:J19)</f>
        <v>20</v>
      </c>
      <c r="K20" s="4338">
        <f t="shared" si="4"/>
        <v>83</v>
      </c>
      <c r="L20" s="4299">
        <f t="shared" si="4"/>
        <v>0</v>
      </c>
      <c r="M20" s="4300">
        <f t="shared" si="4"/>
        <v>83</v>
      </c>
      <c r="N20" s="4301">
        <f t="shared" si="4"/>
        <v>181</v>
      </c>
      <c r="O20" s="4301">
        <f t="shared" si="4"/>
        <v>0</v>
      </c>
      <c r="P20" s="4302">
        <f t="shared" si="4"/>
        <v>181</v>
      </c>
      <c r="Q20" s="275"/>
      <c r="R20" s="275"/>
    </row>
    <row r="21" spans="1:19" s="265" customFormat="1" ht="41.25" customHeight="1" thickBot="1">
      <c r="A21" s="4303" t="s">
        <v>18</v>
      </c>
      <c r="B21" s="4304"/>
      <c r="C21" s="4305"/>
      <c r="D21" s="4306"/>
      <c r="E21" s="4304"/>
      <c r="F21" s="4305"/>
      <c r="G21" s="4306"/>
      <c r="H21" s="4304"/>
      <c r="I21" s="4334"/>
      <c r="J21" s="4306"/>
      <c r="K21" s="4339"/>
      <c r="L21" s="4305"/>
      <c r="M21" s="4306"/>
      <c r="N21" s="4304"/>
      <c r="O21" s="4305"/>
      <c r="P21" s="4306"/>
      <c r="Q21" s="647"/>
      <c r="R21" s="647"/>
    </row>
    <row r="22" spans="1:19" s="265" customFormat="1" ht="29.25" customHeight="1">
      <c r="A22" s="4265" t="s">
        <v>184</v>
      </c>
      <c r="B22" s="4266">
        <v>0</v>
      </c>
      <c r="C22" s="4267">
        <v>0</v>
      </c>
      <c r="D22" s="4319">
        <v>0</v>
      </c>
      <c r="E22" s="4266">
        <v>1</v>
      </c>
      <c r="F22" s="4267">
        <v>0</v>
      </c>
      <c r="G22" s="4287">
        <v>1</v>
      </c>
      <c r="H22" s="4323">
        <v>1</v>
      </c>
      <c r="I22" s="4319">
        <v>0</v>
      </c>
      <c r="J22" s="4287">
        <v>1</v>
      </c>
      <c r="K22" s="4323">
        <v>0</v>
      </c>
      <c r="L22" s="4267">
        <v>0</v>
      </c>
      <c r="M22" s="4287">
        <v>0</v>
      </c>
      <c r="N22" s="4268">
        <f t="shared" ref="N22:O25" si="5">B22+E22+H22+K22</f>
        <v>2</v>
      </c>
      <c r="O22" s="4269">
        <f t="shared" si="5"/>
        <v>0</v>
      </c>
      <c r="P22" s="4307">
        <f>SUM(N22:O22)</f>
        <v>2</v>
      </c>
      <c r="Q22" s="647"/>
      <c r="R22" s="647"/>
    </row>
    <row r="23" spans="1:19" s="265" customFormat="1" ht="30.75" customHeight="1">
      <c r="A23" s="4271" t="s">
        <v>186</v>
      </c>
      <c r="B23" s="4272">
        <v>0</v>
      </c>
      <c r="C23" s="4273">
        <v>0</v>
      </c>
      <c r="D23" s="4320">
        <v>0</v>
      </c>
      <c r="E23" s="4327">
        <v>0</v>
      </c>
      <c r="F23" s="4328">
        <v>0</v>
      </c>
      <c r="G23" s="4329">
        <v>0</v>
      </c>
      <c r="H23" s="4324">
        <v>0</v>
      </c>
      <c r="I23" s="4330">
        <v>0</v>
      </c>
      <c r="J23" s="4329">
        <v>0</v>
      </c>
      <c r="K23" s="4335">
        <v>1</v>
      </c>
      <c r="L23" s="4273">
        <v>0</v>
      </c>
      <c r="M23" s="4295">
        <v>1</v>
      </c>
      <c r="N23" s="4274">
        <f t="shared" si="5"/>
        <v>1</v>
      </c>
      <c r="O23" s="4275">
        <f t="shared" si="5"/>
        <v>0</v>
      </c>
      <c r="P23" s="4294">
        <f>SUM(N23:O23)</f>
        <v>1</v>
      </c>
      <c r="Q23" s="647"/>
      <c r="R23" s="647"/>
    </row>
    <row r="24" spans="1:19" s="265" customFormat="1" ht="29.25" customHeight="1">
      <c r="A24" s="4271" t="s">
        <v>185</v>
      </c>
      <c r="B24" s="4272">
        <v>0</v>
      </c>
      <c r="C24" s="4273">
        <v>0</v>
      </c>
      <c r="D24" s="4320">
        <v>0</v>
      </c>
      <c r="E24" s="4327">
        <v>0</v>
      </c>
      <c r="F24" s="4328">
        <v>0</v>
      </c>
      <c r="G24" s="4329">
        <v>0</v>
      </c>
      <c r="H24" s="4324">
        <v>0</v>
      </c>
      <c r="I24" s="4330">
        <v>0</v>
      </c>
      <c r="J24" s="4329">
        <v>0</v>
      </c>
      <c r="K24" s="4335">
        <v>0</v>
      </c>
      <c r="L24" s="4273">
        <v>0</v>
      </c>
      <c r="M24" s="4295">
        <v>0</v>
      </c>
      <c r="N24" s="4274">
        <f t="shared" si="5"/>
        <v>0</v>
      </c>
      <c r="O24" s="4275">
        <f t="shared" si="5"/>
        <v>0</v>
      </c>
      <c r="P24" s="4294">
        <f>SUM(N24:O24)</f>
        <v>0</v>
      </c>
      <c r="Q24" s="647"/>
      <c r="R24" s="647"/>
    </row>
    <row r="25" spans="1:19" s="265" customFormat="1" ht="33" customHeight="1" thickBot="1">
      <c r="A25" s="4311" t="s">
        <v>92</v>
      </c>
      <c r="B25" s="4316">
        <v>0</v>
      </c>
      <c r="C25" s="4317">
        <v>0</v>
      </c>
      <c r="D25" s="4321">
        <v>0</v>
      </c>
      <c r="E25" s="4316">
        <v>0</v>
      </c>
      <c r="F25" s="4317">
        <v>0</v>
      </c>
      <c r="G25" s="4318">
        <v>0</v>
      </c>
      <c r="H25" s="4325">
        <v>0</v>
      </c>
      <c r="I25" s="4321">
        <v>0</v>
      </c>
      <c r="J25" s="4318">
        <v>0</v>
      </c>
      <c r="K25" s="4325">
        <v>0</v>
      </c>
      <c r="L25" s="4317">
        <v>0</v>
      </c>
      <c r="M25" s="4318">
        <v>0</v>
      </c>
      <c r="N25" s="4274">
        <f t="shared" si="5"/>
        <v>0</v>
      </c>
      <c r="O25" s="4275">
        <f t="shared" si="5"/>
        <v>0</v>
      </c>
      <c r="P25" s="4294">
        <f>SUM(N25:O25)</f>
        <v>0</v>
      </c>
      <c r="Q25" s="274"/>
      <c r="R25" s="274"/>
    </row>
    <row r="26" spans="1:19" s="265" customFormat="1" ht="30" customHeight="1" thickBot="1">
      <c r="A26" s="4261" t="s">
        <v>19</v>
      </c>
      <c r="B26" s="4312">
        <f>SUM(B22:B25)</f>
        <v>0</v>
      </c>
      <c r="C26" s="4312">
        <f>SUM(C22:C25)</f>
        <v>0</v>
      </c>
      <c r="D26" s="4322">
        <f>SUM(D22:D25)</f>
        <v>0</v>
      </c>
      <c r="E26" s="4313">
        <f>SUM(E22:E25)</f>
        <v>1</v>
      </c>
      <c r="F26" s="4314">
        <f>SUM(F22:F25)</f>
        <v>0</v>
      </c>
      <c r="G26" s="4315">
        <v>1</v>
      </c>
      <c r="H26" s="4326">
        <v>1</v>
      </c>
      <c r="I26" s="4322">
        <v>0</v>
      </c>
      <c r="J26" s="4342">
        <v>1</v>
      </c>
      <c r="K26" s="4340">
        <f t="shared" ref="K26:M26" si="6">SUM(K22:K25)</f>
        <v>1</v>
      </c>
      <c r="L26" s="4314">
        <f t="shared" si="6"/>
        <v>0</v>
      </c>
      <c r="M26" s="4315">
        <f t="shared" si="6"/>
        <v>1</v>
      </c>
      <c r="N26" s="4284">
        <f>SUM(N22:N25)</f>
        <v>3</v>
      </c>
      <c r="O26" s="4284">
        <f>SUM(O22:O25)</f>
        <v>0</v>
      </c>
      <c r="P26" s="4285">
        <f>SUM(P22:P25)</f>
        <v>3</v>
      </c>
      <c r="Q26" s="647"/>
      <c r="R26" s="647"/>
    </row>
    <row r="27" spans="1:19" s="265" customFormat="1" ht="29.25" customHeight="1" thickBot="1">
      <c r="A27" s="4308" t="s">
        <v>29</v>
      </c>
      <c r="B27" s="4298">
        <v>26</v>
      </c>
      <c r="C27" s="4338">
        <f t="shared" ref="C27:J27" si="7">C20</f>
        <v>0</v>
      </c>
      <c r="D27" s="4338">
        <f t="shared" si="7"/>
        <v>26</v>
      </c>
      <c r="E27" s="4338">
        <f t="shared" si="7"/>
        <v>52</v>
      </c>
      <c r="F27" s="4338">
        <f t="shared" si="7"/>
        <v>0</v>
      </c>
      <c r="G27" s="4338">
        <f t="shared" si="7"/>
        <v>52</v>
      </c>
      <c r="H27" s="4338">
        <f t="shared" si="7"/>
        <v>20</v>
      </c>
      <c r="I27" s="4338">
        <f t="shared" si="7"/>
        <v>0</v>
      </c>
      <c r="J27" s="4338">
        <f t="shared" si="7"/>
        <v>20</v>
      </c>
      <c r="K27" s="4338">
        <f t="shared" ref="K27:P27" si="8">K20</f>
        <v>83</v>
      </c>
      <c r="L27" s="4299">
        <f t="shared" si="8"/>
        <v>0</v>
      </c>
      <c r="M27" s="4300">
        <f t="shared" si="8"/>
        <v>83</v>
      </c>
      <c r="N27" s="4301">
        <f t="shared" si="8"/>
        <v>181</v>
      </c>
      <c r="O27" s="4301">
        <f t="shared" si="8"/>
        <v>0</v>
      </c>
      <c r="P27" s="4302">
        <f t="shared" si="8"/>
        <v>181</v>
      </c>
      <c r="Q27" s="652"/>
      <c r="R27" s="652"/>
    </row>
    <row r="28" spans="1:19" s="265" customFormat="1" ht="41.25" customHeight="1" thickBot="1">
      <c r="A28" s="4308" t="s">
        <v>30</v>
      </c>
      <c r="B28" s="4298">
        <v>0</v>
      </c>
      <c r="C28" s="4299">
        <v>0</v>
      </c>
      <c r="D28" s="4300">
        <v>0</v>
      </c>
      <c r="E28" s="4298">
        <v>1</v>
      </c>
      <c r="F28" s="4299">
        <v>0</v>
      </c>
      <c r="G28" s="4300">
        <v>1</v>
      </c>
      <c r="H28" s="4298">
        <v>1</v>
      </c>
      <c r="I28" s="4333">
        <v>0</v>
      </c>
      <c r="J28" s="4300">
        <v>1</v>
      </c>
      <c r="K28" s="4338">
        <f t="shared" ref="K28:P28" si="9">K26</f>
        <v>1</v>
      </c>
      <c r="L28" s="4299">
        <f t="shared" si="9"/>
        <v>0</v>
      </c>
      <c r="M28" s="4300">
        <f t="shared" si="9"/>
        <v>1</v>
      </c>
      <c r="N28" s="4284">
        <f t="shared" si="9"/>
        <v>3</v>
      </c>
      <c r="O28" s="4284">
        <f t="shared" si="9"/>
        <v>0</v>
      </c>
      <c r="P28" s="4285">
        <f t="shared" si="9"/>
        <v>3</v>
      </c>
      <c r="Q28" s="268"/>
      <c r="R28" s="268"/>
    </row>
    <row r="29" spans="1:19" s="265" customFormat="1" ht="34.5" customHeight="1" thickBot="1">
      <c r="A29" s="4286" t="s">
        <v>31</v>
      </c>
      <c r="B29" s="4337">
        <f t="shared" ref="B29:J29" si="10">SUM(B27:B28)</f>
        <v>26</v>
      </c>
      <c r="C29" s="4337">
        <f t="shared" si="10"/>
        <v>0</v>
      </c>
      <c r="D29" s="4337">
        <f t="shared" si="10"/>
        <v>26</v>
      </c>
      <c r="E29" s="4337">
        <f t="shared" si="10"/>
        <v>53</v>
      </c>
      <c r="F29" s="4337">
        <f t="shared" si="10"/>
        <v>0</v>
      </c>
      <c r="G29" s="4337">
        <f t="shared" si="10"/>
        <v>53</v>
      </c>
      <c r="H29" s="4337">
        <f t="shared" si="10"/>
        <v>21</v>
      </c>
      <c r="I29" s="4337">
        <f t="shared" si="10"/>
        <v>0</v>
      </c>
      <c r="J29" s="4337">
        <f t="shared" si="10"/>
        <v>21</v>
      </c>
      <c r="K29" s="4337">
        <f t="shared" ref="K29:P29" si="11">SUM(K27:K28)</f>
        <v>84</v>
      </c>
      <c r="L29" s="4282">
        <f t="shared" si="11"/>
        <v>0</v>
      </c>
      <c r="M29" s="4283">
        <f t="shared" si="11"/>
        <v>84</v>
      </c>
      <c r="N29" s="4309">
        <f t="shared" si="11"/>
        <v>184</v>
      </c>
      <c r="O29" s="4309">
        <f t="shared" si="11"/>
        <v>0</v>
      </c>
      <c r="P29" s="4310">
        <f t="shared" si="11"/>
        <v>184</v>
      </c>
      <c r="Q29" s="268"/>
      <c r="R29" s="268"/>
    </row>
    <row r="30" spans="1:19" ht="12" hidden="1" customHeight="1">
      <c r="A30" s="647"/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</row>
    <row r="31" spans="1:19" ht="25.5" hidden="1" customHeight="1">
      <c r="A31" s="647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9"/>
    </row>
    <row r="32" spans="1:19" ht="30.75" customHeight="1">
      <c r="A32" s="647"/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</row>
    <row r="33" spans="1:19">
      <c r="A33" s="6123"/>
      <c r="B33" s="6123"/>
      <c r="C33" s="6123"/>
      <c r="D33" s="6123"/>
      <c r="E33" s="6123"/>
      <c r="F33" s="6123"/>
      <c r="G33" s="6123"/>
      <c r="H33" s="6123"/>
      <c r="I33" s="6123"/>
      <c r="J33" s="6123"/>
      <c r="K33" s="6123"/>
      <c r="L33" s="6123"/>
      <c r="M33" s="6123"/>
      <c r="N33" s="6123"/>
      <c r="O33" s="6123"/>
      <c r="P33" s="6123"/>
      <c r="Q33" s="6123"/>
      <c r="R33" s="6123"/>
      <c r="S33" s="6123"/>
    </row>
    <row r="34" spans="1:19" ht="45" customHeight="1">
      <c r="A34" s="647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</row>
  </sheetData>
  <mergeCells count="10">
    <mergeCell ref="A1:P1"/>
    <mergeCell ref="A3:P3"/>
    <mergeCell ref="R9:U9"/>
    <mergeCell ref="A33:S33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36"/>
  <sheetViews>
    <sheetView zoomScale="45" zoomScaleNormal="45" workbookViewId="0">
      <selection activeCell="H38" sqref="H38"/>
    </sheetView>
  </sheetViews>
  <sheetFormatPr defaultColWidth="9.140625" defaultRowHeight="25.5"/>
  <cols>
    <col min="1" max="1" width="3" style="265" customWidth="1"/>
    <col min="2" max="2" width="79.28515625" style="265" customWidth="1"/>
    <col min="3" max="3" width="17.140625" style="265" customWidth="1"/>
    <col min="4" max="4" width="12.7109375" style="265" customWidth="1"/>
    <col min="5" max="5" width="14.5703125" style="265" customWidth="1"/>
    <col min="6" max="6" width="15.7109375" style="265" customWidth="1"/>
    <col min="7" max="7" width="15" style="265" customWidth="1"/>
    <col min="8" max="8" width="12.28515625" style="265" customWidth="1"/>
    <col min="9" max="9" width="16.5703125" style="265" customWidth="1"/>
    <col min="10" max="10" width="13.85546875" style="265" customWidth="1"/>
    <col min="11" max="11" width="14.28515625" style="265" customWidth="1"/>
    <col min="12" max="12" width="15.28515625" style="265" customWidth="1"/>
    <col min="13" max="13" width="12.42578125" style="265" customWidth="1"/>
    <col min="14" max="14" width="12" style="265" customWidth="1"/>
    <col min="15" max="15" width="16.42578125" style="265" customWidth="1"/>
    <col min="16" max="16" width="13" style="265" customWidth="1"/>
    <col min="17" max="17" width="13.85546875" style="265" customWidth="1"/>
    <col min="18" max="18" width="15.42578125" style="265" customWidth="1"/>
    <col min="19" max="19" width="15.140625" style="265" customWidth="1"/>
    <col min="20" max="20" width="17" style="265" customWidth="1"/>
    <col min="21" max="21" width="14.28515625" style="265" customWidth="1"/>
    <col min="22" max="22" width="10.5703125" style="265" customWidth="1"/>
    <col min="23" max="23" width="23" style="265" customWidth="1"/>
    <col min="24" max="257" width="9.140625" style="265"/>
    <col min="258" max="16384" width="9.140625" style="266"/>
  </cols>
  <sheetData>
    <row r="1" spans="1:24" ht="25.5" customHeight="1">
      <c r="A1" s="6121" t="s">
        <v>228</v>
      </c>
      <c r="B1" s="6121"/>
      <c r="C1" s="6121"/>
      <c r="D1" s="6121"/>
      <c r="E1" s="6121"/>
      <c r="F1" s="6121"/>
      <c r="G1" s="6121"/>
      <c r="H1" s="6121"/>
      <c r="I1" s="6121"/>
      <c r="J1" s="6121"/>
      <c r="K1" s="6121"/>
      <c r="L1" s="6121"/>
      <c r="M1" s="6121"/>
      <c r="N1" s="6121"/>
      <c r="O1" s="6121"/>
      <c r="P1" s="6121"/>
      <c r="Q1" s="6121"/>
      <c r="R1" s="6121"/>
      <c r="S1" s="6121"/>
      <c r="T1" s="6121"/>
    </row>
    <row r="2" spans="1:24" ht="17.25" customHeight="1">
      <c r="A2" s="6128"/>
      <c r="B2" s="6128"/>
      <c r="C2" s="6128"/>
      <c r="D2" s="6128"/>
      <c r="E2" s="6128"/>
      <c r="F2" s="6128"/>
      <c r="G2" s="6128"/>
      <c r="H2" s="6128"/>
      <c r="I2" s="6128"/>
      <c r="J2" s="6128"/>
      <c r="K2" s="6128"/>
      <c r="L2" s="6128"/>
      <c r="M2" s="6128"/>
      <c r="N2" s="6128"/>
      <c r="O2" s="6128"/>
      <c r="P2" s="6128"/>
      <c r="Q2" s="6128"/>
      <c r="R2" s="6128"/>
      <c r="S2" s="6128"/>
      <c r="T2" s="6128"/>
    </row>
    <row r="3" spans="1:24" ht="24" customHeight="1">
      <c r="A3" s="6121" t="s">
        <v>383</v>
      </c>
      <c r="B3" s="6121"/>
      <c r="C3" s="6121"/>
      <c r="D3" s="6121"/>
      <c r="E3" s="6121"/>
      <c r="F3" s="6121"/>
      <c r="G3" s="6121"/>
      <c r="H3" s="6121"/>
      <c r="I3" s="6121"/>
      <c r="J3" s="6121"/>
      <c r="K3" s="6121"/>
      <c r="L3" s="6121"/>
      <c r="M3" s="6121"/>
      <c r="N3" s="6121"/>
      <c r="O3" s="6121"/>
      <c r="P3" s="6121"/>
      <c r="Q3" s="6121"/>
      <c r="R3" s="6121"/>
      <c r="S3" s="6121"/>
      <c r="T3" s="6121"/>
    </row>
    <row r="4" spans="1:24" ht="27" customHeight="1" thickBot="1">
      <c r="A4" s="265">
        <v>2</v>
      </c>
      <c r="B4" s="638"/>
      <c r="W4" s="269"/>
      <c r="X4" s="269"/>
    </row>
    <row r="5" spans="1:24" ht="33" customHeight="1">
      <c r="B5" s="6129" t="s">
        <v>1</v>
      </c>
      <c r="C5" s="6132" t="s">
        <v>2</v>
      </c>
      <c r="D5" s="6133"/>
      <c r="E5" s="6134"/>
      <c r="F5" s="6132" t="s">
        <v>3</v>
      </c>
      <c r="G5" s="6133"/>
      <c r="H5" s="6134"/>
      <c r="I5" s="6132" t="s">
        <v>4</v>
      </c>
      <c r="J5" s="6133"/>
      <c r="K5" s="6134"/>
      <c r="L5" s="6132" t="s">
        <v>5</v>
      </c>
      <c r="M5" s="6133"/>
      <c r="N5" s="6134"/>
      <c r="O5" s="6132">
        <v>5</v>
      </c>
      <c r="P5" s="6133"/>
      <c r="Q5" s="6134"/>
      <c r="R5" s="6138" t="s">
        <v>22</v>
      </c>
      <c r="S5" s="6139"/>
      <c r="T5" s="6140"/>
      <c r="W5" s="269"/>
      <c r="X5" s="269"/>
    </row>
    <row r="6" spans="1:24" ht="18" customHeight="1" thickBot="1">
      <c r="B6" s="6130"/>
      <c r="C6" s="6135"/>
      <c r="D6" s="6136"/>
      <c r="E6" s="6137"/>
      <c r="F6" s="6135"/>
      <c r="G6" s="6136"/>
      <c r="H6" s="6137"/>
      <c r="I6" s="6135"/>
      <c r="J6" s="6136"/>
      <c r="K6" s="6137"/>
      <c r="L6" s="6135"/>
      <c r="M6" s="6136"/>
      <c r="N6" s="6137"/>
      <c r="O6" s="6135"/>
      <c r="P6" s="6136"/>
      <c r="Q6" s="6137"/>
      <c r="R6" s="6141"/>
      <c r="S6" s="6142"/>
      <c r="T6" s="6143"/>
      <c r="W6" s="269"/>
      <c r="X6" s="269"/>
    </row>
    <row r="7" spans="1:24" ht="83.25" customHeight="1" thickBot="1">
      <c r="B7" s="6131"/>
      <c r="C7" s="639" t="s">
        <v>7</v>
      </c>
      <c r="D7" s="640" t="s">
        <v>8</v>
      </c>
      <c r="E7" s="641" t="s">
        <v>9</v>
      </c>
      <c r="F7" s="639" t="s">
        <v>7</v>
      </c>
      <c r="G7" s="640" t="s">
        <v>8</v>
      </c>
      <c r="H7" s="641" t="s">
        <v>9</v>
      </c>
      <c r="I7" s="639" t="s">
        <v>7</v>
      </c>
      <c r="J7" s="640" t="s">
        <v>8</v>
      </c>
      <c r="K7" s="641" t="s">
        <v>9</v>
      </c>
      <c r="L7" s="639" t="s">
        <v>7</v>
      </c>
      <c r="M7" s="640" t="s">
        <v>8</v>
      </c>
      <c r="N7" s="641" t="s">
        <v>9</v>
      </c>
      <c r="O7" s="639" t="s">
        <v>7</v>
      </c>
      <c r="P7" s="640" t="s">
        <v>8</v>
      </c>
      <c r="Q7" s="641" t="s">
        <v>9</v>
      </c>
      <c r="R7" s="639" t="s">
        <v>7</v>
      </c>
      <c r="S7" s="640" t="s">
        <v>8</v>
      </c>
      <c r="T7" s="641" t="s">
        <v>9</v>
      </c>
      <c r="W7" s="269"/>
      <c r="X7" s="269"/>
    </row>
    <row r="8" spans="1:24" ht="34.5" customHeight="1" thickBot="1">
      <c r="B8" s="642" t="s">
        <v>10</v>
      </c>
      <c r="C8" s="643"/>
      <c r="D8" s="643"/>
      <c r="E8" s="644"/>
      <c r="F8" s="643"/>
      <c r="G8" s="643"/>
      <c r="H8" s="644"/>
      <c r="I8" s="643"/>
      <c r="J8" s="643"/>
      <c r="K8" s="644"/>
      <c r="L8" s="643"/>
      <c r="M8" s="643"/>
      <c r="N8" s="644"/>
      <c r="O8" s="645"/>
      <c r="P8" s="645"/>
      <c r="Q8" s="644"/>
      <c r="R8" s="646"/>
      <c r="S8" s="646"/>
      <c r="T8" s="646"/>
      <c r="W8" s="269"/>
      <c r="X8" s="269"/>
    </row>
    <row r="9" spans="1:24" s="265" customFormat="1" ht="34.5" customHeight="1">
      <c r="B9" s="1261" t="s">
        <v>184</v>
      </c>
      <c r="C9" s="1262">
        <v>25</v>
      </c>
      <c r="D9" s="1262">
        <v>6</v>
      </c>
      <c r="E9" s="1262">
        <v>31</v>
      </c>
      <c r="F9" s="1262">
        <v>0</v>
      </c>
      <c r="G9" s="1262">
        <v>0</v>
      </c>
      <c r="H9" s="1262">
        <v>0</v>
      </c>
      <c r="I9" s="1262">
        <v>10</v>
      </c>
      <c r="J9" s="4344">
        <v>6</v>
      </c>
      <c r="K9" s="4344">
        <f>SUM(I9:J9)</f>
        <v>16</v>
      </c>
      <c r="L9" s="1262">
        <v>1</v>
      </c>
      <c r="M9" s="1262">
        <v>2</v>
      </c>
      <c r="N9" s="1262">
        <f>SUM(L9:M9)</f>
        <v>3</v>
      </c>
      <c r="O9" s="1262">
        <v>5</v>
      </c>
      <c r="P9" s="1262">
        <v>6</v>
      </c>
      <c r="Q9" s="1262">
        <f>SUM(O9:P9)</f>
        <v>11</v>
      </c>
      <c r="R9" s="1263">
        <f t="shared" ref="R9:S12" si="0">C9+F9+I9+L9+O9</f>
        <v>41</v>
      </c>
      <c r="S9" s="1263">
        <f t="shared" si="0"/>
        <v>20</v>
      </c>
      <c r="T9" s="1263">
        <f>SUM(R9:S9)</f>
        <v>61</v>
      </c>
      <c r="W9" s="270"/>
      <c r="X9" s="269"/>
    </row>
    <row r="10" spans="1:24" s="265" customFormat="1" ht="31.5" customHeight="1">
      <c r="B10" s="1264" t="s">
        <v>186</v>
      </c>
      <c r="C10" s="1265">
        <v>0</v>
      </c>
      <c r="D10" s="1265">
        <v>0</v>
      </c>
      <c r="E10" s="1265">
        <v>0</v>
      </c>
      <c r="F10" s="1265">
        <v>0</v>
      </c>
      <c r="G10" s="1265">
        <v>0</v>
      </c>
      <c r="H10" s="1265">
        <v>0</v>
      </c>
      <c r="I10" s="1265">
        <v>9</v>
      </c>
      <c r="J10" s="4345">
        <v>3</v>
      </c>
      <c r="K10" s="4345">
        <f>SUM(I10:J10)</f>
        <v>12</v>
      </c>
      <c r="L10" s="1265">
        <v>0</v>
      </c>
      <c r="M10" s="1265">
        <v>0</v>
      </c>
      <c r="N10" s="1265">
        <f>SUM(L10:M10)</f>
        <v>0</v>
      </c>
      <c r="O10" s="1265">
        <v>14</v>
      </c>
      <c r="P10" s="1265">
        <v>0</v>
      </c>
      <c r="Q10" s="1265">
        <f>SUM(O10:P10)</f>
        <v>14</v>
      </c>
      <c r="R10" s="1266">
        <f t="shared" si="0"/>
        <v>23</v>
      </c>
      <c r="S10" s="1266">
        <f t="shared" si="0"/>
        <v>3</v>
      </c>
      <c r="T10" s="1266">
        <f>SUM(R10:S10)</f>
        <v>26</v>
      </c>
      <c r="W10" s="271"/>
      <c r="X10" s="269"/>
    </row>
    <row r="11" spans="1:24" s="265" customFormat="1" ht="57" customHeight="1">
      <c r="A11" s="265">
        <v>0</v>
      </c>
      <c r="B11" s="1264" t="s">
        <v>185</v>
      </c>
      <c r="C11" s="1265">
        <v>0</v>
      </c>
      <c r="D11" s="1265">
        <v>0</v>
      </c>
      <c r="E11" s="1265">
        <v>0</v>
      </c>
      <c r="F11" s="1265">
        <v>0</v>
      </c>
      <c r="G11" s="1265">
        <v>0</v>
      </c>
      <c r="H11" s="1265">
        <v>0</v>
      </c>
      <c r="I11" s="1265">
        <v>10</v>
      </c>
      <c r="J11" s="4345">
        <v>4</v>
      </c>
      <c r="K11" s="4345">
        <f>SUM(I11:J11)</f>
        <v>14</v>
      </c>
      <c r="L11" s="1265">
        <v>10</v>
      </c>
      <c r="M11" s="1265">
        <v>6</v>
      </c>
      <c r="N11" s="1265">
        <f>SUM(L11:M11)</f>
        <v>16</v>
      </c>
      <c r="O11" s="1265">
        <v>10</v>
      </c>
      <c r="P11" s="1265">
        <v>3</v>
      </c>
      <c r="Q11" s="1265">
        <f>SUM(O11:P11)</f>
        <v>13</v>
      </c>
      <c r="R11" s="1266">
        <f t="shared" si="0"/>
        <v>30</v>
      </c>
      <c r="S11" s="1266">
        <f t="shared" si="0"/>
        <v>13</v>
      </c>
      <c r="T11" s="1266">
        <f>SUM(R11:S11)</f>
        <v>43</v>
      </c>
      <c r="W11" s="272"/>
      <c r="X11" s="269"/>
    </row>
    <row r="12" spans="1:24" s="265" customFormat="1" ht="39" customHeight="1" thickBot="1">
      <c r="B12" s="1267" t="s">
        <v>92</v>
      </c>
      <c r="C12" s="1268">
        <v>0</v>
      </c>
      <c r="D12" s="1268">
        <v>0</v>
      </c>
      <c r="E12" s="1268">
        <v>0</v>
      </c>
      <c r="F12" s="1268">
        <v>0</v>
      </c>
      <c r="G12" s="1268">
        <v>22</v>
      </c>
      <c r="H12" s="1268">
        <v>22</v>
      </c>
      <c r="I12" s="1268">
        <v>0</v>
      </c>
      <c r="J12" s="1268">
        <v>7</v>
      </c>
      <c r="K12" s="1268">
        <v>7</v>
      </c>
      <c r="L12" s="1268">
        <v>0</v>
      </c>
      <c r="M12" s="1268">
        <v>8</v>
      </c>
      <c r="N12" s="1268">
        <v>8</v>
      </c>
      <c r="O12" s="1268">
        <v>0</v>
      </c>
      <c r="P12" s="1268">
        <v>5</v>
      </c>
      <c r="Q12" s="1268">
        <f>SUM(O12:P12)</f>
        <v>5</v>
      </c>
      <c r="R12" s="1269">
        <f t="shared" si="0"/>
        <v>0</v>
      </c>
      <c r="S12" s="1269">
        <f t="shared" si="0"/>
        <v>42</v>
      </c>
      <c r="T12" s="1269">
        <f>SUM(R12:S12)</f>
        <v>42</v>
      </c>
      <c r="W12" s="272"/>
      <c r="X12" s="269"/>
    </row>
    <row r="13" spans="1:24" ht="34.5" customHeight="1" thickBot="1">
      <c r="B13" s="1256" t="s">
        <v>14</v>
      </c>
      <c r="C13" s="1252">
        <f>SUM(C9:C12)</f>
        <v>25</v>
      </c>
      <c r="D13" s="1252">
        <v>6</v>
      </c>
      <c r="E13" s="1252">
        <f>SUM(E9:E12)</f>
        <v>31</v>
      </c>
      <c r="F13" s="1252">
        <f>SUM(F9:F12)</f>
        <v>0</v>
      </c>
      <c r="G13" s="1252">
        <v>22</v>
      </c>
      <c r="H13" s="1252">
        <f>SUM(H9:H12)</f>
        <v>22</v>
      </c>
      <c r="I13" s="1252">
        <f t="shared" ref="I13:T13" si="1">SUM(I9:I12)</f>
        <v>29</v>
      </c>
      <c r="J13" s="4302">
        <f t="shared" si="1"/>
        <v>20</v>
      </c>
      <c r="K13" s="4302">
        <f t="shared" si="1"/>
        <v>49</v>
      </c>
      <c r="L13" s="1252">
        <f t="shared" si="1"/>
        <v>11</v>
      </c>
      <c r="M13" s="1252">
        <f t="shared" si="1"/>
        <v>16</v>
      </c>
      <c r="N13" s="1252">
        <f t="shared" si="1"/>
        <v>27</v>
      </c>
      <c r="O13" s="1249">
        <f t="shared" si="1"/>
        <v>29</v>
      </c>
      <c r="P13" s="1249">
        <f t="shared" si="1"/>
        <v>14</v>
      </c>
      <c r="Q13" s="1249">
        <f t="shared" si="1"/>
        <v>43</v>
      </c>
      <c r="R13" s="1249">
        <f t="shared" si="1"/>
        <v>94</v>
      </c>
      <c r="S13" s="1249">
        <f t="shared" si="1"/>
        <v>78</v>
      </c>
      <c r="T13" s="1249">
        <f t="shared" si="1"/>
        <v>172</v>
      </c>
      <c r="W13" s="269"/>
      <c r="X13" s="269"/>
    </row>
    <row r="14" spans="1:24" ht="30.75" customHeight="1" thickBot="1">
      <c r="B14" s="1257" t="s">
        <v>15</v>
      </c>
      <c r="C14" s="1255"/>
      <c r="D14" s="1255"/>
      <c r="E14" s="1255"/>
      <c r="F14" s="1255"/>
      <c r="G14" s="1255"/>
      <c r="H14" s="1255"/>
      <c r="I14" s="1255"/>
      <c r="J14" s="4343"/>
      <c r="K14" s="4343"/>
      <c r="L14" s="1255"/>
      <c r="M14" s="1255"/>
      <c r="N14" s="1255"/>
      <c r="O14" s="1249"/>
      <c r="P14" s="1249"/>
      <c r="Q14" s="1249"/>
      <c r="R14" s="1249"/>
      <c r="S14" s="1249"/>
      <c r="T14" s="1249"/>
      <c r="W14" s="269"/>
      <c r="X14" s="269"/>
    </row>
    <row r="15" spans="1:24" ht="30.75" customHeight="1" thickBot="1">
      <c r="B15" s="1251" t="s">
        <v>16</v>
      </c>
      <c r="C15" s="1270"/>
      <c r="D15" s="1270"/>
      <c r="E15" s="1270"/>
      <c r="F15" s="1270"/>
      <c r="G15" s="1270"/>
      <c r="H15" s="1270"/>
      <c r="I15" s="1270"/>
      <c r="J15" s="4343"/>
      <c r="K15" s="4343"/>
      <c r="L15" s="1270"/>
      <c r="M15" s="1270"/>
      <c r="N15" s="1270"/>
      <c r="O15" s="1271"/>
      <c r="P15" s="1271"/>
      <c r="Q15" s="1272"/>
      <c r="R15" s="1272"/>
      <c r="S15" s="1272"/>
      <c r="T15" s="1272"/>
      <c r="W15" s="269"/>
      <c r="X15" s="269"/>
    </row>
    <row r="16" spans="1:24" ht="30" customHeight="1">
      <c r="B16" s="1261" t="s">
        <v>184</v>
      </c>
      <c r="C16" s="1262">
        <v>24</v>
      </c>
      <c r="D16" s="1262">
        <v>6</v>
      </c>
      <c r="E16" s="1262">
        <v>30</v>
      </c>
      <c r="F16" s="1262">
        <v>0</v>
      </c>
      <c r="G16" s="1262">
        <v>0</v>
      </c>
      <c r="H16" s="1262">
        <v>0</v>
      </c>
      <c r="I16" s="4344">
        <v>10</v>
      </c>
      <c r="J16" s="4344">
        <v>6</v>
      </c>
      <c r="K16" s="4344">
        <f>SUM(I16:J16)</f>
        <v>16</v>
      </c>
      <c r="L16" s="1262">
        <v>1</v>
      </c>
      <c r="M16" s="1262">
        <v>2</v>
      </c>
      <c r="N16" s="1262">
        <f>SUM(L16:M16)</f>
        <v>3</v>
      </c>
      <c r="O16" s="1262">
        <v>5</v>
      </c>
      <c r="P16" s="1262">
        <v>6</v>
      </c>
      <c r="Q16" s="1262">
        <f>SUM(O16:P16)</f>
        <v>11</v>
      </c>
      <c r="R16" s="1263">
        <f t="shared" ref="R16:S19" si="2">C16+F16+I16+L16+O16</f>
        <v>40</v>
      </c>
      <c r="S16" s="1263">
        <f t="shared" si="2"/>
        <v>20</v>
      </c>
      <c r="T16" s="1263">
        <f>SUM(R16:S16)</f>
        <v>60</v>
      </c>
      <c r="W16" s="269"/>
      <c r="X16" s="269"/>
    </row>
    <row r="17" spans="2:24" ht="36" customHeight="1">
      <c r="B17" s="1264" t="s">
        <v>186</v>
      </c>
      <c r="C17" s="1265">
        <v>0</v>
      </c>
      <c r="D17" s="1265">
        <v>0</v>
      </c>
      <c r="E17" s="1265">
        <v>0</v>
      </c>
      <c r="F17" s="1265">
        <v>0</v>
      </c>
      <c r="G17" s="1265">
        <v>0</v>
      </c>
      <c r="H17" s="1265">
        <v>0</v>
      </c>
      <c r="I17" s="4345">
        <v>9</v>
      </c>
      <c r="J17" s="4345">
        <v>3</v>
      </c>
      <c r="K17" s="4345">
        <f>SUM(I17:J17)</f>
        <v>12</v>
      </c>
      <c r="L17" s="1265">
        <v>0</v>
      </c>
      <c r="M17" s="1265">
        <v>0</v>
      </c>
      <c r="N17" s="1265">
        <v>0</v>
      </c>
      <c r="O17" s="1265">
        <v>14</v>
      </c>
      <c r="P17" s="1265">
        <v>0</v>
      </c>
      <c r="Q17" s="1265">
        <v>14</v>
      </c>
      <c r="R17" s="1266">
        <f t="shared" si="2"/>
        <v>23</v>
      </c>
      <c r="S17" s="1266">
        <f t="shared" si="2"/>
        <v>3</v>
      </c>
      <c r="T17" s="1266">
        <f>SUM(R17:S17)</f>
        <v>26</v>
      </c>
      <c r="W17" s="269"/>
      <c r="X17" s="269"/>
    </row>
    <row r="18" spans="2:24" ht="57.75" customHeight="1">
      <c r="B18" s="1264" t="s">
        <v>185</v>
      </c>
      <c r="C18" s="1265">
        <v>0</v>
      </c>
      <c r="D18" s="1265">
        <v>0</v>
      </c>
      <c r="E18" s="1265">
        <v>0</v>
      </c>
      <c r="F18" s="1265">
        <v>0</v>
      </c>
      <c r="G18" s="1265">
        <v>0</v>
      </c>
      <c r="H18" s="1265">
        <v>0</v>
      </c>
      <c r="I18" s="4345">
        <v>10</v>
      </c>
      <c r="J18" s="4345">
        <v>4</v>
      </c>
      <c r="K18" s="4345">
        <f>SUM(I18:J18)</f>
        <v>14</v>
      </c>
      <c r="L18" s="1265">
        <v>10</v>
      </c>
      <c r="M18" s="1265">
        <v>6</v>
      </c>
      <c r="N18" s="1265">
        <f>SUM(L18:M18)</f>
        <v>16</v>
      </c>
      <c r="O18" s="1265">
        <v>10</v>
      </c>
      <c r="P18" s="1265">
        <v>3</v>
      </c>
      <c r="Q18" s="1265">
        <f>SUM(O18:P18)</f>
        <v>13</v>
      </c>
      <c r="R18" s="1266">
        <f t="shared" si="2"/>
        <v>30</v>
      </c>
      <c r="S18" s="1266">
        <f t="shared" si="2"/>
        <v>13</v>
      </c>
      <c r="T18" s="1266">
        <f>SUM(R18:S18)</f>
        <v>43</v>
      </c>
    </row>
    <row r="19" spans="2:24" ht="31.5" customHeight="1" thickBot="1">
      <c r="B19" s="1267" t="s">
        <v>92</v>
      </c>
      <c r="C19" s="1268">
        <v>0</v>
      </c>
      <c r="D19" s="1268">
        <v>0</v>
      </c>
      <c r="E19" s="1268">
        <v>0</v>
      </c>
      <c r="F19" s="1268">
        <v>0</v>
      </c>
      <c r="G19" s="1268">
        <v>22</v>
      </c>
      <c r="H19" s="1268">
        <v>22</v>
      </c>
      <c r="I19" s="1268">
        <v>0</v>
      </c>
      <c r="J19" s="1268">
        <v>7</v>
      </c>
      <c r="K19" s="1268">
        <v>7</v>
      </c>
      <c r="L19" s="1268">
        <v>0</v>
      </c>
      <c r="M19" s="1268">
        <v>8</v>
      </c>
      <c r="N19" s="1268">
        <f>SUM(L19:M19)</f>
        <v>8</v>
      </c>
      <c r="O19" s="1268">
        <v>0</v>
      </c>
      <c r="P19" s="1268">
        <v>5</v>
      </c>
      <c r="Q19" s="1268">
        <v>5</v>
      </c>
      <c r="R19" s="1269">
        <f t="shared" si="2"/>
        <v>0</v>
      </c>
      <c r="S19" s="1269">
        <f t="shared" si="2"/>
        <v>42</v>
      </c>
      <c r="T19" s="1269">
        <f>SUM(R19:S19)</f>
        <v>42</v>
      </c>
    </row>
    <row r="20" spans="2:24" ht="35.25" customHeight="1" thickBot="1">
      <c r="B20" s="1258" t="s">
        <v>17</v>
      </c>
      <c r="C20" s="1252">
        <f>SUM(C16:C19)</f>
        <v>24</v>
      </c>
      <c r="D20" s="1252">
        <v>6</v>
      </c>
      <c r="E20" s="1252">
        <v>30</v>
      </c>
      <c r="F20" s="1252">
        <f>SUM(F16:F19)</f>
        <v>0</v>
      </c>
      <c r="G20" s="1252">
        <f>SUM(G16:G19)</f>
        <v>22</v>
      </c>
      <c r="H20" s="1252">
        <f>SUM(H16:H19)</f>
        <v>22</v>
      </c>
      <c r="I20" s="1252">
        <f t="shared" ref="I20:T20" si="3">SUM(I16:I19)</f>
        <v>29</v>
      </c>
      <c r="J20" s="4302">
        <f t="shared" si="3"/>
        <v>20</v>
      </c>
      <c r="K20" s="4302">
        <f t="shared" si="3"/>
        <v>49</v>
      </c>
      <c r="L20" s="1252">
        <f t="shared" si="3"/>
        <v>11</v>
      </c>
      <c r="M20" s="1252">
        <f t="shared" si="3"/>
        <v>16</v>
      </c>
      <c r="N20" s="1252">
        <f t="shared" si="3"/>
        <v>27</v>
      </c>
      <c r="O20" s="1249">
        <f t="shared" si="3"/>
        <v>29</v>
      </c>
      <c r="P20" s="1249">
        <f t="shared" si="3"/>
        <v>14</v>
      </c>
      <c r="Q20" s="1249">
        <f t="shared" si="3"/>
        <v>43</v>
      </c>
      <c r="R20" s="1249">
        <f t="shared" si="3"/>
        <v>93</v>
      </c>
      <c r="S20" s="1249">
        <f t="shared" si="3"/>
        <v>78</v>
      </c>
      <c r="T20" s="1249">
        <f t="shared" si="3"/>
        <v>171</v>
      </c>
    </row>
    <row r="21" spans="2:24" ht="57.75" customHeight="1" thickBot="1">
      <c r="B21" s="1253" t="s">
        <v>18</v>
      </c>
      <c r="C21" s="1270"/>
      <c r="D21" s="1270"/>
      <c r="E21" s="1270"/>
      <c r="F21" s="1270"/>
      <c r="G21" s="1270"/>
      <c r="H21" s="1270"/>
      <c r="I21" s="1270"/>
      <c r="J21" s="4343"/>
      <c r="K21" s="4343"/>
      <c r="L21" s="1270"/>
      <c r="M21" s="1270"/>
      <c r="N21" s="1270"/>
      <c r="O21" s="1271"/>
      <c r="P21" s="1271"/>
      <c r="Q21" s="1271"/>
      <c r="R21" s="1271"/>
      <c r="S21" s="1271"/>
      <c r="T21" s="1271"/>
    </row>
    <row r="22" spans="2:24" ht="35.25" customHeight="1">
      <c r="B22" s="1261" t="s">
        <v>184</v>
      </c>
      <c r="C22" s="1262">
        <v>1</v>
      </c>
      <c r="D22" s="1262">
        <v>0</v>
      </c>
      <c r="E22" s="1262">
        <v>1</v>
      </c>
      <c r="F22" s="1262">
        <v>0</v>
      </c>
      <c r="G22" s="4344">
        <v>0</v>
      </c>
      <c r="H22" s="4344">
        <v>0</v>
      </c>
      <c r="I22" s="4344">
        <v>0</v>
      </c>
      <c r="J22" s="4344">
        <v>0</v>
      </c>
      <c r="K22" s="4344">
        <v>0</v>
      </c>
      <c r="L22" s="1262">
        <v>0</v>
      </c>
      <c r="M22" s="1262">
        <v>0</v>
      </c>
      <c r="N22" s="1262">
        <v>0</v>
      </c>
      <c r="O22" s="1262">
        <v>0</v>
      </c>
      <c r="P22" s="1262">
        <v>0</v>
      </c>
      <c r="Q22" s="1262">
        <v>0</v>
      </c>
      <c r="R22" s="1263">
        <v>1</v>
      </c>
      <c r="S22" s="1263">
        <v>0</v>
      </c>
      <c r="T22" s="1263">
        <v>1</v>
      </c>
    </row>
    <row r="23" spans="2:24" ht="30.75" customHeight="1">
      <c r="B23" s="1264" t="s">
        <v>186</v>
      </c>
      <c r="C23" s="1265">
        <v>0</v>
      </c>
      <c r="D23" s="1265">
        <v>0</v>
      </c>
      <c r="E23" s="1265">
        <v>0</v>
      </c>
      <c r="F23" s="1265">
        <v>0</v>
      </c>
      <c r="G23" s="4345">
        <v>0</v>
      </c>
      <c r="H23" s="4345">
        <v>0</v>
      </c>
      <c r="I23" s="4345">
        <v>0</v>
      </c>
      <c r="J23" s="4345">
        <v>0</v>
      </c>
      <c r="K23" s="4345">
        <f>SUM(I23:J23)</f>
        <v>0</v>
      </c>
      <c r="L23" s="1265">
        <v>0</v>
      </c>
      <c r="M23" s="1265">
        <v>0</v>
      </c>
      <c r="N23" s="1265">
        <v>0</v>
      </c>
      <c r="O23" s="1265">
        <v>0</v>
      </c>
      <c r="P23" s="1265">
        <v>0</v>
      </c>
      <c r="Q23" s="1265">
        <v>0</v>
      </c>
      <c r="R23" s="1265">
        <v>0</v>
      </c>
      <c r="S23" s="1265">
        <v>0</v>
      </c>
      <c r="T23" s="1265">
        <f>SUM(R23:S23)</f>
        <v>0</v>
      </c>
    </row>
    <row r="24" spans="2:24" ht="54" customHeight="1">
      <c r="B24" s="1264" t="s">
        <v>185</v>
      </c>
      <c r="C24" s="1265">
        <v>0</v>
      </c>
      <c r="D24" s="1265">
        <v>0</v>
      </c>
      <c r="E24" s="1265">
        <v>0</v>
      </c>
      <c r="F24" s="1265">
        <v>0</v>
      </c>
      <c r="G24" s="4345">
        <v>0</v>
      </c>
      <c r="H24" s="4345">
        <v>0</v>
      </c>
      <c r="I24" s="4345">
        <v>0</v>
      </c>
      <c r="J24" s="4345">
        <v>0</v>
      </c>
      <c r="K24" s="4345">
        <v>0</v>
      </c>
      <c r="L24" s="1265">
        <v>0</v>
      </c>
      <c r="M24" s="1265">
        <v>0</v>
      </c>
      <c r="N24" s="1265">
        <v>0</v>
      </c>
      <c r="O24" s="1265">
        <v>0</v>
      </c>
      <c r="P24" s="1265">
        <v>0</v>
      </c>
      <c r="Q24" s="1265">
        <v>0</v>
      </c>
      <c r="R24" s="1265">
        <v>0</v>
      </c>
      <c r="S24" s="1265">
        <v>0</v>
      </c>
      <c r="T24" s="1265">
        <v>0</v>
      </c>
    </row>
    <row r="25" spans="2:24" ht="32.25" customHeight="1" thickBot="1">
      <c r="B25" s="1267" t="s">
        <v>92</v>
      </c>
      <c r="C25" s="1268">
        <v>0</v>
      </c>
      <c r="D25" s="1268">
        <v>0</v>
      </c>
      <c r="E25" s="1268">
        <v>0</v>
      </c>
      <c r="F25" s="1268">
        <v>0</v>
      </c>
      <c r="G25" s="1268">
        <v>0</v>
      </c>
      <c r="H25" s="1268">
        <v>0</v>
      </c>
      <c r="I25" s="1268">
        <v>0</v>
      </c>
      <c r="J25" s="1268">
        <v>0</v>
      </c>
      <c r="K25" s="1268">
        <v>0</v>
      </c>
      <c r="L25" s="1268">
        <v>0</v>
      </c>
      <c r="M25" s="1268">
        <v>0</v>
      </c>
      <c r="N25" s="1268">
        <v>0</v>
      </c>
      <c r="O25" s="1268">
        <v>0</v>
      </c>
      <c r="P25" s="1268">
        <v>0</v>
      </c>
      <c r="Q25" s="1268">
        <v>0</v>
      </c>
      <c r="R25" s="1269">
        <v>0</v>
      </c>
      <c r="S25" s="1269">
        <v>0</v>
      </c>
      <c r="T25" s="1269">
        <v>0</v>
      </c>
    </row>
    <row r="26" spans="2:24" ht="34.5" customHeight="1" thickBot="1">
      <c r="B26" s="1259" t="s">
        <v>19</v>
      </c>
      <c r="C26" s="1252">
        <f>SUM(C22:C25)</f>
        <v>1</v>
      </c>
      <c r="D26" s="1252">
        <v>0</v>
      </c>
      <c r="E26" s="1252">
        <v>1</v>
      </c>
      <c r="F26" s="1255">
        <v>0</v>
      </c>
      <c r="G26" s="1255">
        <v>0</v>
      </c>
      <c r="H26" s="1255">
        <v>0</v>
      </c>
      <c r="I26" s="1252">
        <f>SUM(I22:I25)</f>
        <v>0</v>
      </c>
      <c r="J26" s="4302">
        <f>SUM(J22:J25)</f>
        <v>0</v>
      </c>
      <c r="K26" s="4302">
        <f>SUM(K22:K25)</f>
        <v>0</v>
      </c>
      <c r="L26" s="1255">
        <v>0</v>
      </c>
      <c r="M26" s="1255">
        <v>0</v>
      </c>
      <c r="N26" s="1255">
        <v>0</v>
      </c>
      <c r="O26" s="1255">
        <v>0</v>
      </c>
      <c r="P26" s="1255">
        <v>1</v>
      </c>
      <c r="Q26" s="1255">
        <v>1</v>
      </c>
      <c r="R26" s="1249">
        <v>1</v>
      </c>
      <c r="S26" s="1249">
        <f>SUM(S22:S25)</f>
        <v>0</v>
      </c>
      <c r="T26" s="1249">
        <v>1</v>
      </c>
    </row>
    <row r="27" spans="2:24" ht="30.75" customHeight="1" thickBot="1">
      <c r="B27" s="1254" t="s">
        <v>229</v>
      </c>
      <c r="C27" s="1252">
        <v>24</v>
      </c>
      <c r="D27" s="1252">
        <v>6</v>
      </c>
      <c r="E27" s="1252">
        <v>30</v>
      </c>
      <c r="F27" s="1252">
        <f>SUM(F23:F26)</f>
        <v>0</v>
      </c>
      <c r="G27" s="1252">
        <v>22</v>
      </c>
      <c r="H27" s="1252">
        <v>22</v>
      </c>
      <c r="I27" s="1252">
        <v>29</v>
      </c>
      <c r="J27" s="4302">
        <v>20</v>
      </c>
      <c r="K27" s="4302">
        <v>49</v>
      </c>
      <c r="L27" s="1252">
        <v>11</v>
      </c>
      <c r="M27" s="1252">
        <v>16</v>
      </c>
      <c r="N27" s="1252">
        <v>27</v>
      </c>
      <c r="O27" s="1249">
        <v>29</v>
      </c>
      <c r="P27" s="1249">
        <v>13</v>
      </c>
      <c r="Q27" s="1249">
        <v>42</v>
      </c>
      <c r="R27" s="1249">
        <v>93</v>
      </c>
      <c r="S27" s="1249">
        <v>78</v>
      </c>
      <c r="T27" s="1249">
        <v>171</v>
      </c>
    </row>
    <row r="28" spans="2:24" ht="36.75" thickBot="1">
      <c r="B28" s="1254" t="s">
        <v>34</v>
      </c>
      <c r="C28" s="1255">
        <v>1</v>
      </c>
      <c r="D28" s="1255">
        <v>0</v>
      </c>
      <c r="E28" s="1255">
        <v>1</v>
      </c>
      <c r="F28" s="1255">
        <v>0</v>
      </c>
      <c r="G28" s="1255">
        <v>0</v>
      </c>
      <c r="H28" s="1255">
        <v>0</v>
      </c>
      <c r="I28" s="1252">
        <v>0</v>
      </c>
      <c r="J28" s="1252">
        <v>0</v>
      </c>
      <c r="K28" s="1252">
        <v>0</v>
      </c>
      <c r="L28" s="1255">
        <v>0</v>
      </c>
      <c r="M28" s="1255">
        <v>0</v>
      </c>
      <c r="N28" s="1255">
        <v>0</v>
      </c>
      <c r="O28" s="1255">
        <v>0</v>
      </c>
      <c r="P28" s="1255">
        <v>1</v>
      </c>
      <c r="Q28" s="1255">
        <v>1</v>
      </c>
      <c r="R28" s="1260">
        <v>1</v>
      </c>
      <c r="S28" s="1260">
        <v>0</v>
      </c>
      <c r="T28" s="1260">
        <v>1</v>
      </c>
    </row>
    <row r="29" spans="2:24" ht="36" customHeight="1" thickBot="1">
      <c r="B29" s="1250" t="s">
        <v>35</v>
      </c>
      <c r="C29" s="4346">
        <f t="shared" ref="C29:T29" si="4">SUM(C27:C28)</f>
        <v>25</v>
      </c>
      <c r="D29" s="4346">
        <f t="shared" si="4"/>
        <v>6</v>
      </c>
      <c r="E29" s="4346">
        <f t="shared" si="4"/>
        <v>31</v>
      </c>
      <c r="F29" s="4346">
        <f t="shared" si="4"/>
        <v>0</v>
      </c>
      <c r="G29" s="4346">
        <f t="shared" si="4"/>
        <v>22</v>
      </c>
      <c r="H29" s="4346">
        <f t="shared" si="4"/>
        <v>22</v>
      </c>
      <c r="I29" s="4346">
        <f t="shared" si="4"/>
        <v>29</v>
      </c>
      <c r="J29" s="4347">
        <f>SUM(J27:J28)</f>
        <v>20</v>
      </c>
      <c r="K29" s="4347">
        <f>SUM(K27:K28)</f>
        <v>49</v>
      </c>
      <c r="L29" s="4346">
        <f t="shared" si="4"/>
        <v>11</v>
      </c>
      <c r="M29" s="4346">
        <f t="shared" si="4"/>
        <v>16</v>
      </c>
      <c r="N29" s="4346">
        <f t="shared" si="4"/>
        <v>27</v>
      </c>
      <c r="O29" s="4348">
        <f t="shared" si="4"/>
        <v>29</v>
      </c>
      <c r="P29" s="4348">
        <f t="shared" si="4"/>
        <v>14</v>
      </c>
      <c r="Q29" s="4348">
        <f t="shared" si="4"/>
        <v>43</v>
      </c>
      <c r="R29" s="4349">
        <f t="shared" si="4"/>
        <v>94</v>
      </c>
      <c r="S29" s="4349">
        <f t="shared" si="4"/>
        <v>78</v>
      </c>
      <c r="T29" s="4349">
        <f t="shared" si="4"/>
        <v>172</v>
      </c>
    </row>
    <row r="30" spans="2:24">
      <c r="B30" s="647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</row>
    <row r="31" spans="2:24">
      <c r="B31" s="647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</row>
    <row r="32" spans="2:24">
      <c r="B32" s="6123"/>
      <c r="C32" s="6123"/>
      <c r="D32" s="6123"/>
      <c r="E32" s="6123"/>
      <c r="F32" s="6123"/>
      <c r="G32" s="6123"/>
      <c r="H32" s="6123"/>
      <c r="I32" s="6123"/>
      <c r="J32" s="6123"/>
      <c r="K32" s="6123"/>
      <c r="L32" s="6123"/>
      <c r="M32" s="6123"/>
      <c r="N32" s="6123"/>
      <c r="O32" s="6123"/>
      <c r="P32" s="6123"/>
      <c r="Q32" s="6123"/>
      <c r="R32" s="6123"/>
      <c r="S32" s="6123"/>
      <c r="T32" s="6123"/>
    </row>
    <row r="33" spans="2:20">
      <c r="B33" s="647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</row>
    <row r="35" spans="2:20">
      <c r="B35" s="269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</row>
    <row r="36" spans="2:20"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</row>
  </sheetData>
  <mergeCells count="11">
    <mergeCell ref="A1:T1"/>
    <mergeCell ref="A2:T2"/>
    <mergeCell ref="A3:T3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27"/>
  <sheetViews>
    <sheetView zoomScale="50" zoomScaleNormal="50" workbookViewId="0">
      <selection activeCell="G32" sqref="G32"/>
    </sheetView>
  </sheetViews>
  <sheetFormatPr defaultColWidth="9.140625" defaultRowHeight="25.5"/>
  <cols>
    <col min="1" max="1" width="3" style="265" customWidth="1"/>
    <col min="2" max="2" width="74.140625" style="265" customWidth="1"/>
    <col min="3" max="3" width="15.28515625" style="265" customWidth="1"/>
    <col min="4" max="4" width="12.7109375" style="265" customWidth="1"/>
    <col min="5" max="5" width="12.28515625" style="265" customWidth="1"/>
    <col min="6" max="6" width="14.85546875" style="265" customWidth="1"/>
    <col min="7" max="7" width="16.140625" style="265" customWidth="1"/>
    <col min="8" max="8" width="11" style="265" customWidth="1"/>
    <col min="9" max="9" width="14.85546875" style="265" customWidth="1"/>
    <col min="10" max="10" width="14.42578125" style="265" customWidth="1"/>
    <col min="11" max="11" width="14.28515625" style="265" customWidth="1"/>
    <col min="12" max="12" width="15" style="265" customWidth="1"/>
    <col min="13" max="13" width="12.42578125" style="265" customWidth="1"/>
    <col min="14" max="14" width="12" style="265" customWidth="1"/>
    <col min="15" max="15" width="13.7109375" style="265" customWidth="1"/>
    <col min="16" max="17" width="12" style="265" customWidth="1"/>
    <col min="18" max="18" width="14.5703125" style="265" customWidth="1"/>
    <col min="19" max="19" width="13" style="265" customWidth="1"/>
    <col min="20" max="20" width="12.28515625" style="265" customWidth="1"/>
    <col min="21" max="21" width="14.28515625" style="265" customWidth="1"/>
    <col min="22" max="22" width="10.5703125" style="265" customWidth="1"/>
    <col min="23" max="23" width="23" style="265" customWidth="1"/>
    <col min="24" max="257" width="9.140625" style="265"/>
    <col min="258" max="16384" width="9.140625" style="266"/>
  </cols>
  <sheetData>
    <row r="1" spans="1:24">
      <c r="A1" s="6121" t="s">
        <v>228</v>
      </c>
      <c r="B1" s="6121"/>
      <c r="C1" s="6121"/>
      <c r="D1" s="6121"/>
      <c r="E1" s="6121"/>
      <c r="F1" s="6121"/>
      <c r="G1" s="6121"/>
      <c r="H1" s="6121"/>
      <c r="I1" s="6121"/>
      <c r="J1" s="6121"/>
      <c r="K1" s="6121"/>
      <c r="L1" s="6121"/>
      <c r="M1" s="6121"/>
      <c r="N1" s="6121"/>
      <c r="O1" s="6121"/>
      <c r="P1" s="6121"/>
      <c r="Q1" s="6121"/>
      <c r="R1" s="6121"/>
      <c r="S1" s="6121"/>
      <c r="T1" s="6121"/>
    </row>
    <row r="2" spans="1:24">
      <c r="A2" s="6128"/>
      <c r="B2" s="6128"/>
      <c r="C2" s="6128"/>
      <c r="D2" s="6128"/>
      <c r="E2" s="6128"/>
      <c r="F2" s="6128"/>
      <c r="G2" s="6128"/>
      <c r="H2" s="6128"/>
      <c r="I2" s="6128"/>
      <c r="J2" s="6128"/>
      <c r="K2" s="6128"/>
      <c r="L2" s="6128"/>
      <c r="M2" s="6128"/>
      <c r="N2" s="6128"/>
      <c r="O2" s="6128"/>
      <c r="P2" s="6128"/>
      <c r="Q2" s="6128"/>
      <c r="R2" s="6128"/>
      <c r="S2" s="6128"/>
      <c r="T2" s="6128"/>
    </row>
    <row r="3" spans="1:24">
      <c r="A3" s="6121" t="s">
        <v>384</v>
      </c>
      <c r="B3" s="6121"/>
      <c r="C3" s="6121"/>
      <c r="D3" s="6121"/>
      <c r="E3" s="6121"/>
      <c r="F3" s="6121"/>
      <c r="G3" s="6121"/>
      <c r="H3" s="6121"/>
      <c r="I3" s="6121"/>
      <c r="J3" s="6121"/>
      <c r="K3" s="6121"/>
      <c r="L3" s="6121"/>
      <c r="M3" s="6121"/>
      <c r="N3" s="6121"/>
      <c r="O3" s="6121"/>
      <c r="P3" s="6121"/>
      <c r="Q3" s="6121"/>
      <c r="R3" s="6121"/>
      <c r="S3" s="6121"/>
      <c r="T3" s="6121"/>
    </row>
    <row r="4" spans="1:24" ht="26.25" thickBot="1">
      <c r="A4" s="265">
        <v>2</v>
      </c>
      <c r="B4" s="638"/>
      <c r="W4" s="269"/>
      <c r="X4" s="269"/>
    </row>
    <row r="5" spans="1:24" ht="26.25" thickBot="1">
      <c r="B5" s="6144" t="s">
        <v>1</v>
      </c>
      <c r="C5" s="6145" t="s">
        <v>2</v>
      </c>
      <c r="D5" s="6145"/>
      <c r="E5" s="6145"/>
      <c r="F5" s="6146" t="s">
        <v>3</v>
      </c>
      <c r="G5" s="6146"/>
      <c r="H5" s="6146"/>
      <c r="I5" s="6147" t="s">
        <v>4</v>
      </c>
      <c r="J5" s="6147"/>
      <c r="K5" s="6147"/>
      <c r="L5" s="6148" t="s">
        <v>5</v>
      </c>
      <c r="M5" s="6148"/>
      <c r="N5" s="6148"/>
      <c r="O5" s="6145">
        <v>5</v>
      </c>
      <c r="P5" s="6145"/>
      <c r="Q5" s="6145"/>
      <c r="R5" s="6149" t="s">
        <v>22</v>
      </c>
      <c r="S5" s="6149"/>
      <c r="T5" s="6149"/>
      <c r="W5" s="269"/>
      <c r="X5" s="269"/>
    </row>
    <row r="6" spans="1:24" ht="26.25" thickBot="1">
      <c r="B6" s="6144"/>
      <c r="C6" s="6145"/>
      <c r="D6" s="6145"/>
      <c r="E6" s="6145"/>
      <c r="F6" s="6146"/>
      <c r="G6" s="6146"/>
      <c r="H6" s="6146"/>
      <c r="I6" s="6147"/>
      <c r="J6" s="6147"/>
      <c r="K6" s="6147"/>
      <c r="L6" s="6148"/>
      <c r="M6" s="6148"/>
      <c r="N6" s="6148"/>
      <c r="O6" s="6145"/>
      <c r="P6" s="6145"/>
      <c r="Q6" s="6145"/>
      <c r="R6" s="6149"/>
      <c r="S6" s="6149"/>
      <c r="T6" s="6149"/>
      <c r="W6" s="269"/>
      <c r="X6" s="269"/>
    </row>
    <row r="7" spans="1:24" ht="98.25" customHeight="1" thickBot="1">
      <c r="B7" s="6144"/>
      <c r="C7" s="1273" t="s">
        <v>7</v>
      </c>
      <c r="D7" s="1274" t="s">
        <v>8</v>
      </c>
      <c r="E7" s="1275" t="s">
        <v>9</v>
      </c>
      <c r="F7" s="1273" t="s">
        <v>7</v>
      </c>
      <c r="G7" s="1274" t="s">
        <v>8</v>
      </c>
      <c r="H7" s="1275" t="s">
        <v>9</v>
      </c>
      <c r="I7" s="1273" t="s">
        <v>7</v>
      </c>
      <c r="J7" s="1274" t="s">
        <v>8</v>
      </c>
      <c r="K7" s="1275" t="s">
        <v>9</v>
      </c>
      <c r="L7" s="1273" t="s">
        <v>7</v>
      </c>
      <c r="M7" s="1274" t="s">
        <v>8</v>
      </c>
      <c r="N7" s="1275" t="s">
        <v>9</v>
      </c>
      <c r="O7" s="1273" t="s">
        <v>7</v>
      </c>
      <c r="P7" s="1274" t="s">
        <v>8</v>
      </c>
      <c r="Q7" s="1275" t="s">
        <v>9</v>
      </c>
      <c r="R7" s="1273" t="s">
        <v>7</v>
      </c>
      <c r="S7" s="1274" t="s">
        <v>8</v>
      </c>
      <c r="T7" s="1275" t="s">
        <v>9</v>
      </c>
      <c r="W7" s="269"/>
      <c r="X7" s="269"/>
    </row>
    <row r="8" spans="1:24" ht="27" thickBot="1">
      <c r="B8" s="1256" t="s">
        <v>10</v>
      </c>
      <c r="C8" s="1276"/>
      <c r="D8" s="1276"/>
      <c r="E8" s="1255"/>
      <c r="F8" s="1276"/>
      <c r="G8" s="1276"/>
      <c r="H8" s="1255"/>
      <c r="I8" s="1276"/>
      <c r="J8" s="1276"/>
      <c r="K8" s="1255"/>
      <c r="L8" s="1276"/>
      <c r="M8" s="1276"/>
      <c r="N8" s="1255"/>
      <c r="O8" s="1277"/>
      <c r="P8" s="1277"/>
      <c r="Q8" s="1255"/>
      <c r="R8" s="1249"/>
      <c r="S8" s="1249"/>
      <c r="T8" s="1249"/>
      <c r="W8" s="269"/>
      <c r="X8" s="269"/>
    </row>
    <row r="9" spans="1:24" s="265" customFormat="1" ht="27" thickBot="1">
      <c r="B9" s="1247" t="s">
        <v>92</v>
      </c>
      <c r="C9" s="1255">
        <v>0</v>
      </c>
      <c r="D9" s="1255">
        <v>13</v>
      </c>
      <c r="E9" s="1255">
        <v>13</v>
      </c>
      <c r="F9" s="1255">
        <v>0</v>
      </c>
      <c r="G9" s="1255">
        <v>0</v>
      </c>
      <c r="H9" s="1255">
        <v>0</v>
      </c>
      <c r="I9" s="1255">
        <v>0</v>
      </c>
      <c r="J9" s="1255">
        <v>0</v>
      </c>
      <c r="K9" s="1255">
        <v>0</v>
      </c>
      <c r="L9" s="1255">
        <v>0</v>
      </c>
      <c r="M9" s="1255">
        <v>0</v>
      </c>
      <c r="N9" s="1255">
        <v>0</v>
      </c>
      <c r="O9" s="1255">
        <v>0</v>
      </c>
      <c r="P9" s="1255">
        <v>0</v>
      </c>
      <c r="Q9" s="1255">
        <v>0</v>
      </c>
      <c r="R9" s="1249">
        <v>0</v>
      </c>
      <c r="S9" s="1249">
        <v>13</v>
      </c>
      <c r="T9" s="1249">
        <v>13</v>
      </c>
      <c r="W9" s="272"/>
      <c r="X9" s="269"/>
    </row>
    <row r="10" spans="1:24" ht="27" thickBot="1">
      <c r="B10" s="1256" t="s">
        <v>14</v>
      </c>
      <c r="C10" s="1255">
        <v>0</v>
      </c>
      <c r="D10" s="1255">
        <v>13</v>
      </c>
      <c r="E10" s="1255">
        <v>13</v>
      </c>
      <c r="F10" s="1255">
        <v>0</v>
      </c>
      <c r="G10" s="1255">
        <v>0</v>
      </c>
      <c r="H10" s="1255">
        <v>0</v>
      </c>
      <c r="I10" s="1255">
        <v>0</v>
      </c>
      <c r="J10" s="1255">
        <v>0</v>
      </c>
      <c r="K10" s="1255">
        <v>0</v>
      </c>
      <c r="L10" s="1255">
        <v>0</v>
      </c>
      <c r="M10" s="1255">
        <v>0</v>
      </c>
      <c r="N10" s="1255">
        <v>0</v>
      </c>
      <c r="O10" s="1255">
        <v>0</v>
      </c>
      <c r="P10" s="1255">
        <v>0</v>
      </c>
      <c r="Q10" s="1255">
        <v>0</v>
      </c>
      <c r="R10" s="1249">
        <v>0</v>
      </c>
      <c r="S10" s="1249">
        <v>13</v>
      </c>
      <c r="T10" s="1249">
        <v>13</v>
      </c>
      <c r="W10" s="269"/>
      <c r="X10" s="269"/>
    </row>
    <row r="11" spans="1:24" ht="27" thickBot="1">
      <c r="B11" s="1257" t="s">
        <v>15</v>
      </c>
      <c r="C11" s="1255"/>
      <c r="D11" s="1255"/>
      <c r="E11" s="1255"/>
      <c r="F11" s="1255"/>
      <c r="G11" s="1255"/>
      <c r="H11" s="1255"/>
      <c r="I11" s="1255"/>
      <c r="J11" s="1255"/>
      <c r="K11" s="1255"/>
      <c r="L11" s="1255"/>
      <c r="M11" s="1255"/>
      <c r="N11" s="1255"/>
      <c r="O11" s="1249"/>
      <c r="P11" s="1249"/>
      <c r="Q11" s="1249"/>
      <c r="R11" s="1249"/>
      <c r="S11" s="1249"/>
      <c r="T11" s="1249"/>
      <c r="W11" s="269"/>
      <c r="X11" s="269"/>
    </row>
    <row r="12" spans="1:24" ht="27" thickBot="1">
      <c r="B12" s="1251" t="s">
        <v>16</v>
      </c>
      <c r="C12" s="1255"/>
      <c r="D12" s="1255"/>
      <c r="E12" s="1255"/>
      <c r="F12" s="1255"/>
      <c r="G12" s="1255"/>
      <c r="H12" s="1255"/>
      <c r="I12" s="1255"/>
      <c r="J12" s="1255"/>
      <c r="K12" s="1255"/>
      <c r="L12" s="1255"/>
      <c r="M12" s="1255"/>
      <c r="N12" s="1255"/>
      <c r="O12" s="1255"/>
      <c r="P12" s="1255"/>
      <c r="Q12" s="1255"/>
      <c r="R12" s="1249"/>
      <c r="S12" s="1249"/>
      <c r="T12" s="1249"/>
      <c r="W12" s="269"/>
      <c r="X12" s="269"/>
    </row>
    <row r="13" spans="1:24" ht="27" thickBot="1">
      <c r="B13" s="1247" t="s">
        <v>92</v>
      </c>
      <c r="C13" s="1255">
        <v>0</v>
      </c>
      <c r="D13" s="1255">
        <v>12</v>
      </c>
      <c r="E13" s="1255">
        <v>12</v>
      </c>
      <c r="F13" s="1255">
        <v>0</v>
      </c>
      <c r="G13" s="1255">
        <v>0</v>
      </c>
      <c r="H13" s="1255">
        <v>0</v>
      </c>
      <c r="I13" s="1255">
        <v>0</v>
      </c>
      <c r="J13" s="1255">
        <v>0</v>
      </c>
      <c r="K13" s="1255">
        <v>0</v>
      </c>
      <c r="L13" s="1255">
        <v>0</v>
      </c>
      <c r="M13" s="1255">
        <v>0</v>
      </c>
      <c r="N13" s="1255">
        <v>0</v>
      </c>
      <c r="O13" s="1255">
        <v>0</v>
      </c>
      <c r="P13" s="1255">
        <v>0</v>
      </c>
      <c r="Q13" s="1255">
        <v>0</v>
      </c>
      <c r="R13" s="1249">
        <v>0</v>
      </c>
      <c r="S13" s="1249">
        <v>12</v>
      </c>
      <c r="T13" s="1249">
        <v>12</v>
      </c>
    </row>
    <row r="14" spans="1:24" ht="27" thickBot="1">
      <c r="B14" s="1258" t="s">
        <v>17</v>
      </c>
      <c r="C14" s="1255">
        <v>0</v>
      </c>
      <c r="D14" s="1255">
        <v>12</v>
      </c>
      <c r="E14" s="1255">
        <v>12</v>
      </c>
      <c r="F14" s="1255">
        <v>0</v>
      </c>
      <c r="G14" s="1255">
        <v>0</v>
      </c>
      <c r="H14" s="1255">
        <v>0</v>
      </c>
      <c r="I14" s="1255">
        <v>0</v>
      </c>
      <c r="J14" s="1255">
        <v>0</v>
      </c>
      <c r="K14" s="1255">
        <v>0</v>
      </c>
      <c r="L14" s="1255">
        <v>0</v>
      </c>
      <c r="M14" s="1255">
        <v>0</v>
      </c>
      <c r="N14" s="1255">
        <v>0</v>
      </c>
      <c r="O14" s="1255">
        <v>0</v>
      </c>
      <c r="P14" s="1255">
        <v>0</v>
      </c>
      <c r="Q14" s="1255">
        <v>0</v>
      </c>
      <c r="R14" s="1249">
        <v>0</v>
      </c>
      <c r="S14" s="1249">
        <v>12</v>
      </c>
      <c r="T14" s="1249">
        <v>12</v>
      </c>
    </row>
    <row r="15" spans="1:24" ht="51.75" thickBot="1">
      <c r="B15" s="1253" t="s">
        <v>18</v>
      </c>
      <c r="C15" s="1255"/>
      <c r="D15" s="1255"/>
      <c r="E15" s="1255"/>
      <c r="F15" s="1255"/>
      <c r="G15" s="1255"/>
      <c r="H15" s="1255"/>
      <c r="I15" s="1255"/>
      <c r="J15" s="1255"/>
      <c r="K15" s="1255"/>
      <c r="L15" s="1255"/>
      <c r="M15" s="1255"/>
      <c r="N15" s="1255"/>
      <c r="O15" s="1255"/>
      <c r="P15" s="1255"/>
      <c r="Q15" s="1255"/>
      <c r="R15" s="1249"/>
      <c r="S15" s="1249"/>
      <c r="T15" s="1249"/>
    </row>
    <row r="16" spans="1:24" ht="27" thickBot="1">
      <c r="B16" s="1247" t="s">
        <v>92</v>
      </c>
      <c r="C16" s="1255">
        <v>0</v>
      </c>
      <c r="D16" s="1255">
        <v>1</v>
      </c>
      <c r="E16" s="1255">
        <v>1</v>
      </c>
      <c r="F16" s="1255">
        <v>0</v>
      </c>
      <c r="G16" s="1255">
        <v>0</v>
      </c>
      <c r="H16" s="1255">
        <v>0</v>
      </c>
      <c r="I16" s="1255">
        <v>0</v>
      </c>
      <c r="J16" s="1255">
        <v>0</v>
      </c>
      <c r="K16" s="1255">
        <v>0</v>
      </c>
      <c r="L16" s="1255">
        <v>0</v>
      </c>
      <c r="M16" s="1255">
        <v>0</v>
      </c>
      <c r="N16" s="1255">
        <v>0</v>
      </c>
      <c r="O16" s="1255">
        <v>0</v>
      </c>
      <c r="P16" s="1255">
        <v>0</v>
      </c>
      <c r="Q16" s="1255">
        <v>0</v>
      </c>
      <c r="R16" s="1249">
        <v>0</v>
      </c>
      <c r="S16" s="1249">
        <v>1</v>
      </c>
      <c r="T16" s="1249">
        <v>1</v>
      </c>
    </row>
    <row r="17" spans="2:20" ht="51.75" thickBot="1">
      <c r="B17" s="1259" t="s">
        <v>19</v>
      </c>
      <c r="C17" s="1255">
        <v>0</v>
      </c>
      <c r="D17" s="1255">
        <v>1</v>
      </c>
      <c r="E17" s="1255">
        <v>1</v>
      </c>
      <c r="F17" s="1255">
        <v>0</v>
      </c>
      <c r="G17" s="1255">
        <v>0</v>
      </c>
      <c r="H17" s="1255">
        <v>0</v>
      </c>
      <c r="I17" s="1255">
        <v>0</v>
      </c>
      <c r="J17" s="1255">
        <v>0</v>
      </c>
      <c r="K17" s="1255">
        <v>0</v>
      </c>
      <c r="L17" s="1255">
        <v>0</v>
      </c>
      <c r="M17" s="1255">
        <v>0</v>
      </c>
      <c r="N17" s="1255">
        <v>0</v>
      </c>
      <c r="O17" s="1255">
        <v>0</v>
      </c>
      <c r="P17" s="1255">
        <v>0</v>
      </c>
      <c r="Q17" s="1255">
        <v>0</v>
      </c>
      <c r="R17" s="1249">
        <v>0</v>
      </c>
      <c r="S17" s="1249">
        <v>1</v>
      </c>
      <c r="T17" s="1249">
        <v>1</v>
      </c>
    </row>
    <row r="18" spans="2:20" ht="27" thickBot="1">
      <c r="B18" s="1254" t="s">
        <v>229</v>
      </c>
      <c r="C18" s="1255">
        <v>0</v>
      </c>
      <c r="D18" s="1255">
        <v>12</v>
      </c>
      <c r="E18" s="1255">
        <v>12</v>
      </c>
      <c r="F18" s="1255">
        <v>0</v>
      </c>
      <c r="G18" s="1255">
        <v>0</v>
      </c>
      <c r="H18" s="1255">
        <v>0</v>
      </c>
      <c r="I18" s="1255">
        <v>0</v>
      </c>
      <c r="J18" s="1255">
        <v>0</v>
      </c>
      <c r="K18" s="1255">
        <v>0</v>
      </c>
      <c r="L18" s="1255">
        <v>0</v>
      </c>
      <c r="M18" s="1255">
        <v>0</v>
      </c>
      <c r="N18" s="1255">
        <v>0</v>
      </c>
      <c r="O18" s="1255">
        <v>0</v>
      </c>
      <c r="P18" s="1255">
        <v>0</v>
      </c>
      <c r="Q18" s="1255">
        <v>0</v>
      </c>
      <c r="R18" s="1249">
        <v>0</v>
      </c>
      <c r="S18" s="1249">
        <v>12</v>
      </c>
      <c r="T18" s="1249">
        <v>12</v>
      </c>
    </row>
    <row r="19" spans="2:20" ht="36.75" thickBot="1">
      <c r="B19" s="1254" t="s">
        <v>34</v>
      </c>
      <c r="C19" s="1255">
        <v>0</v>
      </c>
      <c r="D19" s="1255">
        <v>1</v>
      </c>
      <c r="E19" s="1255">
        <v>1</v>
      </c>
      <c r="F19" s="1255">
        <v>0</v>
      </c>
      <c r="G19" s="1255">
        <v>0</v>
      </c>
      <c r="H19" s="1255">
        <v>0</v>
      </c>
      <c r="I19" s="1255">
        <v>0</v>
      </c>
      <c r="J19" s="1255">
        <v>0</v>
      </c>
      <c r="K19" s="1255">
        <v>0</v>
      </c>
      <c r="L19" s="1255">
        <v>0</v>
      </c>
      <c r="M19" s="1255">
        <v>0</v>
      </c>
      <c r="N19" s="1255">
        <v>0</v>
      </c>
      <c r="O19" s="1255">
        <v>0</v>
      </c>
      <c r="P19" s="1255">
        <v>0</v>
      </c>
      <c r="Q19" s="1255">
        <v>0</v>
      </c>
      <c r="R19" s="1249">
        <v>0</v>
      </c>
      <c r="S19" s="1249">
        <v>1</v>
      </c>
      <c r="T19" s="1249">
        <v>1</v>
      </c>
    </row>
    <row r="20" spans="2:20" ht="51.75" thickBot="1">
      <c r="B20" s="1250" t="s">
        <v>35</v>
      </c>
      <c r="C20" s="1255">
        <v>0</v>
      </c>
      <c r="D20" s="1255">
        <v>13</v>
      </c>
      <c r="E20" s="1255">
        <v>13</v>
      </c>
      <c r="F20" s="1255">
        <v>0</v>
      </c>
      <c r="G20" s="1255">
        <v>0</v>
      </c>
      <c r="H20" s="1255">
        <v>0</v>
      </c>
      <c r="I20" s="1255">
        <v>0</v>
      </c>
      <c r="J20" s="1255">
        <v>0</v>
      </c>
      <c r="K20" s="1255">
        <v>0</v>
      </c>
      <c r="L20" s="1255">
        <v>0</v>
      </c>
      <c r="M20" s="1255">
        <v>0</v>
      </c>
      <c r="N20" s="1255">
        <v>0</v>
      </c>
      <c r="O20" s="1255">
        <v>0</v>
      </c>
      <c r="P20" s="1255">
        <v>0</v>
      </c>
      <c r="Q20" s="1255">
        <v>0</v>
      </c>
      <c r="R20" s="1249">
        <v>0</v>
      </c>
      <c r="S20" s="1249">
        <v>13</v>
      </c>
      <c r="T20" s="1249">
        <v>13</v>
      </c>
    </row>
    <row r="21" spans="2:20">
      <c r="B21" s="647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</row>
    <row r="22" spans="2:20">
      <c r="B22" s="647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</row>
    <row r="23" spans="2:20">
      <c r="B23" s="6123"/>
      <c r="C23" s="6123"/>
      <c r="D23" s="6123"/>
      <c r="E23" s="6123"/>
      <c r="F23" s="6123"/>
      <c r="G23" s="6123"/>
      <c r="H23" s="6123"/>
      <c r="I23" s="6123"/>
      <c r="J23" s="6123"/>
      <c r="K23" s="6123"/>
      <c r="L23" s="6123"/>
      <c r="M23" s="6123"/>
      <c r="N23" s="6123"/>
      <c r="O23" s="6123"/>
      <c r="P23" s="6123"/>
      <c r="Q23" s="6123"/>
      <c r="R23" s="6123"/>
      <c r="S23" s="6123"/>
      <c r="T23" s="6123"/>
    </row>
    <row r="24" spans="2:20">
      <c r="B24" s="647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</row>
    <row r="26" spans="2:20">
      <c r="B26" s="269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</row>
    <row r="27" spans="2:20"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3"/>
  <sheetViews>
    <sheetView zoomScale="50" zoomScaleNormal="50" workbookViewId="0">
      <selection activeCell="D13" sqref="D13"/>
    </sheetView>
  </sheetViews>
  <sheetFormatPr defaultRowHeight="20.25"/>
  <cols>
    <col min="1" max="1" width="73.42578125" style="2429" customWidth="1"/>
    <col min="2" max="2" width="12.42578125" style="2429" customWidth="1"/>
    <col min="3" max="3" width="12.85546875" style="2429" customWidth="1"/>
    <col min="4" max="4" width="12.28515625" style="2429" customWidth="1"/>
    <col min="5" max="5" width="10.28515625" style="2429" customWidth="1"/>
    <col min="6" max="6" width="10" style="2429" customWidth="1"/>
    <col min="7" max="7" width="11" style="2429" customWidth="1"/>
    <col min="8" max="8" width="10.7109375" style="2429" customWidth="1"/>
    <col min="9" max="9" width="10.42578125" style="2429" customWidth="1"/>
    <col min="10" max="10" width="12.28515625" style="2429" customWidth="1"/>
    <col min="11" max="11" width="10.85546875" style="2429" customWidth="1"/>
    <col min="12" max="12" width="9.5703125" style="2429" customWidth="1"/>
    <col min="13" max="13" width="11.28515625" style="2429" customWidth="1"/>
    <col min="14" max="14" width="12.5703125" style="2429" customWidth="1"/>
    <col min="15" max="15" width="12.42578125" style="2429" customWidth="1"/>
    <col min="16" max="16" width="10.85546875" style="2429" customWidth="1"/>
    <col min="17" max="256" width="9.140625" style="2429"/>
    <col min="257" max="257" width="73.42578125" style="2429" customWidth="1"/>
    <col min="258" max="258" width="12.42578125" style="2429" customWidth="1"/>
    <col min="259" max="259" width="12.85546875" style="2429" customWidth="1"/>
    <col min="260" max="260" width="12.28515625" style="2429" customWidth="1"/>
    <col min="261" max="261" width="10.28515625" style="2429" customWidth="1"/>
    <col min="262" max="262" width="10" style="2429" customWidth="1"/>
    <col min="263" max="263" width="11" style="2429" customWidth="1"/>
    <col min="264" max="264" width="10.7109375" style="2429" customWidth="1"/>
    <col min="265" max="265" width="10.42578125" style="2429" customWidth="1"/>
    <col min="266" max="266" width="12.28515625" style="2429" customWidth="1"/>
    <col min="267" max="267" width="10.85546875" style="2429" customWidth="1"/>
    <col min="268" max="268" width="9.5703125" style="2429" customWidth="1"/>
    <col min="269" max="269" width="11.28515625" style="2429" customWidth="1"/>
    <col min="270" max="270" width="12.5703125" style="2429" customWidth="1"/>
    <col min="271" max="271" width="12.42578125" style="2429" customWidth="1"/>
    <col min="272" max="272" width="10.85546875" style="2429" customWidth="1"/>
    <col min="273" max="512" width="9.140625" style="2429"/>
    <col min="513" max="513" width="73.42578125" style="2429" customWidth="1"/>
    <col min="514" max="514" width="12.42578125" style="2429" customWidth="1"/>
    <col min="515" max="515" width="12.85546875" style="2429" customWidth="1"/>
    <col min="516" max="516" width="12.28515625" style="2429" customWidth="1"/>
    <col min="517" max="517" width="10.28515625" style="2429" customWidth="1"/>
    <col min="518" max="518" width="10" style="2429" customWidth="1"/>
    <col min="519" max="519" width="11" style="2429" customWidth="1"/>
    <col min="520" max="520" width="10.7109375" style="2429" customWidth="1"/>
    <col min="521" max="521" width="10.42578125" style="2429" customWidth="1"/>
    <col min="522" max="522" width="12.28515625" style="2429" customWidth="1"/>
    <col min="523" max="523" width="10.85546875" style="2429" customWidth="1"/>
    <col min="524" max="524" width="9.5703125" style="2429" customWidth="1"/>
    <col min="525" max="525" width="11.28515625" style="2429" customWidth="1"/>
    <col min="526" max="526" width="12.5703125" style="2429" customWidth="1"/>
    <col min="527" max="527" width="12.42578125" style="2429" customWidth="1"/>
    <col min="528" max="528" width="10.85546875" style="2429" customWidth="1"/>
    <col min="529" max="768" width="9.140625" style="2429"/>
    <col min="769" max="769" width="73.42578125" style="2429" customWidth="1"/>
    <col min="770" max="770" width="12.42578125" style="2429" customWidth="1"/>
    <col min="771" max="771" width="12.85546875" style="2429" customWidth="1"/>
    <col min="772" max="772" width="12.28515625" style="2429" customWidth="1"/>
    <col min="773" max="773" width="10.28515625" style="2429" customWidth="1"/>
    <col min="774" max="774" width="10" style="2429" customWidth="1"/>
    <col min="775" max="775" width="11" style="2429" customWidth="1"/>
    <col min="776" max="776" width="10.7109375" style="2429" customWidth="1"/>
    <col min="777" max="777" width="10.42578125" style="2429" customWidth="1"/>
    <col min="778" max="778" width="12.28515625" style="2429" customWidth="1"/>
    <col min="779" max="779" width="10.85546875" style="2429" customWidth="1"/>
    <col min="780" max="780" width="9.5703125" style="2429" customWidth="1"/>
    <col min="781" max="781" width="11.28515625" style="2429" customWidth="1"/>
    <col min="782" max="782" width="12.5703125" style="2429" customWidth="1"/>
    <col min="783" max="783" width="12.42578125" style="2429" customWidth="1"/>
    <col min="784" max="784" width="10.85546875" style="2429" customWidth="1"/>
    <col min="785" max="1024" width="9.140625" style="2429"/>
    <col min="1025" max="1025" width="73.42578125" style="2429" customWidth="1"/>
    <col min="1026" max="1026" width="12.42578125" style="2429" customWidth="1"/>
    <col min="1027" max="1027" width="12.85546875" style="2429" customWidth="1"/>
    <col min="1028" max="1028" width="12.28515625" style="2429" customWidth="1"/>
    <col min="1029" max="1029" width="10.28515625" style="2429" customWidth="1"/>
    <col min="1030" max="1030" width="10" style="2429" customWidth="1"/>
    <col min="1031" max="1031" width="11" style="2429" customWidth="1"/>
    <col min="1032" max="1032" width="10.7109375" style="2429" customWidth="1"/>
    <col min="1033" max="1033" width="10.42578125" style="2429" customWidth="1"/>
    <col min="1034" max="1034" width="12.28515625" style="2429" customWidth="1"/>
    <col min="1035" max="1035" width="10.85546875" style="2429" customWidth="1"/>
    <col min="1036" max="1036" width="9.5703125" style="2429" customWidth="1"/>
    <col min="1037" max="1037" width="11.28515625" style="2429" customWidth="1"/>
    <col min="1038" max="1038" width="12.5703125" style="2429" customWidth="1"/>
    <col min="1039" max="1039" width="12.42578125" style="2429" customWidth="1"/>
    <col min="1040" max="1040" width="10.85546875" style="2429" customWidth="1"/>
    <col min="1041" max="1280" width="9.140625" style="2429"/>
    <col min="1281" max="1281" width="73.42578125" style="2429" customWidth="1"/>
    <col min="1282" max="1282" width="12.42578125" style="2429" customWidth="1"/>
    <col min="1283" max="1283" width="12.85546875" style="2429" customWidth="1"/>
    <col min="1284" max="1284" width="12.28515625" style="2429" customWidth="1"/>
    <col min="1285" max="1285" width="10.28515625" style="2429" customWidth="1"/>
    <col min="1286" max="1286" width="10" style="2429" customWidth="1"/>
    <col min="1287" max="1287" width="11" style="2429" customWidth="1"/>
    <col min="1288" max="1288" width="10.7109375" style="2429" customWidth="1"/>
    <col min="1289" max="1289" width="10.42578125" style="2429" customWidth="1"/>
    <col min="1290" max="1290" width="12.28515625" style="2429" customWidth="1"/>
    <col min="1291" max="1291" width="10.85546875" style="2429" customWidth="1"/>
    <col min="1292" max="1292" width="9.5703125" style="2429" customWidth="1"/>
    <col min="1293" max="1293" width="11.28515625" style="2429" customWidth="1"/>
    <col min="1294" max="1294" width="12.5703125" style="2429" customWidth="1"/>
    <col min="1295" max="1295" width="12.42578125" style="2429" customWidth="1"/>
    <col min="1296" max="1296" width="10.85546875" style="2429" customWidth="1"/>
    <col min="1297" max="1536" width="9.140625" style="2429"/>
    <col min="1537" max="1537" width="73.42578125" style="2429" customWidth="1"/>
    <col min="1538" max="1538" width="12.42578125" style="2429" customWidth="1"/>
    <col min="1539" max="1539" width="12.85546875" style="2429" customWidth="1"/>
    <col min="1540" max="1540" width="12.28515625" style="2429" customWidth="1"/>
    <col min="1541" max="1541" width="10.28515625" style="2429" customWidth="1"/>
    <col min="1542" max="1542" width="10" style="2429" customWidth="1"/>
    <col min="1543" max="1543" width="11" style="2429" customWidth="1"/>
    <col min="1544" max="1544" width="10.7109375" style="2429" customWidth="1"/>
    <col min="1545" max="1545" width="10.42578125" style="2429" customWidth="1"/>
    <col min="1546" max="1546" width="12.28515625" style="2429" customWidth="1"/>
    <col min="1547" max="1547" width="10.85546875" style="2429" customWidth="1"/>
    <col min="1548" max="1548" width="9.5703125" style="2429" customWidth="1"/>
    <col min="1549" max="1549" width="11.28515625" style="2429" customWidth="1"/>
    <col min="1550" max="1550" width="12.5703125" style="2429" customWidth="1"/>
    <col min="1551" max="1551" width="12.42578125" style="2429" customWidth="1"/>
    <col min="1552" max="1552" width="10.85546875" style="2429" customWidth="1"/>
    <col min="1553" max="1792" width="9.140625" style="2429"/>
    <col min="1793" max="1793" width="73.42578125" style="2429" customWidth="1"/>
    <col min="1794" max="1794" width="12.42578125" style="2429" customWidth="1"/>
    <col min="1795" max="1795" width="12.85546875" style="2429" customWidth="1"/>
    <col min="1796" max="1796" width="12.28515625" style="2429" customWidth="1"/>
    <col min="1797" max="1797" width="10.28515625" style="2429" customWidth="1"/>
    <col min="1798" max="1798" width="10" style="2429" customWidth="1"/>
    <col min="1799" max="1799" width="11" style="2429" customWidth="1"/>
    <col min="1800" max="1800" width="10.7109375" style="2429" customWidth="1"/>
    <col min="1801" max="1801" width="10.42578125" style="2429" customWidth="1"/>
    <col min="1802" max="1802" width="12.28515625" style="2429" customWidth="1"/>
    <col min="1803" max="1803" width="10.85546875" style="2429" customWidth="1"/>
    <col min="1804" max="1804" width="9.5703125" style="2429" customWidth="1"/>
    <col min="1805" max="1805" width="11.28515625" style="2429" customWidth="1"/>
    <col min="1806" max="1806" width="12.5703125" style="2429" customWidth="1"/>
    <col min="1807" max="1807" width="12.42578125" style="2429" customWidth="1"/>
    <col min="1808" max="1808" width="10.85546875" style="2429" customWidth="1"/>
    <col min="1809" max="2048" width="9.140625" style="2429"/>
    <col min="2049" max="2049" width="73.42578125" style="2429" customWidth="1"/>
    <col min="2050" max="2050" width="12.42578125" style="2429" customWidth="1"/>
    <col min="2051" max="2051" width="12.85546875" style="2429" customWidth="1"/>
    <col min="2052" max="2052" width="12.28515625" style="2429" customWidth="1"/>
    <col min="2053" max="2053" width="10.28515625" style="2429" customWidth="1"/>
    <col min="2054" max="2054" width="10" style="2429" customWidth="1"/>
    <col min="2055" max="2055" width="11" style="2429" customWidth="1"/>
    <col min="2056" max="2056" width="10.7109375" style="2429" customWidth="1"/>
    <col min="2057" max="2057" width="10.42578125" style="2429" customWidth="1"/>
    <col min="2058" max="2058" width="12.28515625" style="2429" customWidth="1"/>
    <col min="2059" max="2059" width="10.85546875" style="2429" customWidth="1"/>
    <col min="2060" max="2060" width="9.5703125" style="2429" customWidth="1"/>
    <col min="2061" max="2061" width="11.28515625" style="2429" customWidth="1"/>
    <col min="2062" max="2062" width="12.5703125" style="2429" customWidth="1"/>
    <col min="2063" max="2063" width="12.42578125" style="2429" customWidth="1"/>
    <col min="2064" max="2064" width="10.85546875" style="2429" customWidth="1"/>
    <col min="2065" max="2304" width="9.140625" style="2429"/>
    <col min="2305" max="2305" width="73.42578125" style="2429" customWidth="1"/>
    <col min="2306" max="2306" width="12.42578125" style="2429" customWidth="1"/>
    <col min="2307" max="2307" width="12.85546875" style="2429" customWidth="1"/>
    <col min="2308" max="2308" width="12.28515625" style="2429" customWidth="1"/>
    <col min="2309" max="2309" width="10.28515625" style="2429" customWidth="1"/>
    <col min="2310" max="2310" width="10" style="2429" customWidth="1"/>
    <col min="2311" max="2311" width="11" style="2429" customWidth="1"/>
    <col min="2312" max="2312" width="10.7109375" style="2429" customWidth="1"/>
    <col min="2313" max="2313" width="10.42578125" style="2429" customWidth="1"/>
    <col min="2314" max="2314" width="12.28515625" style="2429" customWidth="1"/>
    <col min="2315" max="2315" width="10.85546875" style="2429" customWidth="1"/>
    <col min="2316" max="2316" width="9.5703125" style="2429" customWidth="1"/>
    <col min="2317" max="2317" width="11.28515625" style="2429" customWidth="1"/>
    <col min="2318" max="2318" width="12.5703125" style="2429" customWidth="1"/>
    <col min="2319" max="2319" width="12.42578125" style="2429" customWidth="1"/>
    <col min="2320" max="2320" width="10.85546875" style="2429" customWidth="1"/>
    <col min="2321" max="2560" width="9.140625" style="2429"/>
    <col min="2561" max="2561" width="73.42578125" style="2429" customWidth="1"/>
    <col min="2562" max="2562" width="12.42578125" style="2429" customWidth="1"/>
    <col min="2563" max="2563" width="12.85546875" style="2429" customWidth="1"/>
    <col min="2564" max="2564" width="12.28515625" style="2429" customWidth="1"/>
    <col min="2565" max="2565" width="10.28515625" style="2429" customWidth="1"/>
    <col min="2566" max="2566" width="10" style="2429" customWidth="1"/>
    <col min="2567" max="2567" width="11" style="2429" customWidth="1"/>
    <col min="2568" max="2568" width="10.7109375" style="2429" customWidth="1"/>
    <col min="2569" max="2569" width="10.42578125" style="2429" customWidth="1"/>
    <col min="2570" max="2570" width="12.28515625" style="2429" customWidth="1"/>
    <col min="2571" max="2571" width="10.85546875" style="2429" customWidth="1"/>
    <col min="2572" max="2572" width="9.5703125" style="2429" customWidth="1"/>
    <col min="2573" max="2573" width="11.28515625" style="2429" customWidth="1"/>
    <col min="2574" max="2574" width="12.5703125" style="2429" customWidth="1"/>
    <col min="2575" max="2575" width="12.42578125" style="2429" customWidth="1"/>
    <col min="2576" max="2576" width="10.85546875" style="2429" customWidth="1"/>
    <col min="2577" max="2816" width="9.140625" style="2429"/>
    <col min="2817" max="2817" width="73.42578125" style="2429" customWidth="1"/>
    <col min="2818" max="2818" width="12.42578125" style="2429" customWidth="1"/>
    <col min="2819" max="2819" width="12.85546875" style="2429" customWidth="1"/>
    <col min="2820" max="2820" width="12.28515625" style="2429" customWidth="1"/>
    <col min="2821" max="2821" width="10.28515625" style="2429" customWidth="1"/>
    <col min="2822" max="2822" width="10" style="2429" customWidth="1"/>
    <col min="2823" max="2823" width="11" style="2429" customWidth="1"/>
    <col min="2824" max="2824" width="10.7109375" style="2429" customWidth="1"/>
    <col min="2825" max="2825" width="10.42578125" style="2429" customWidth="1"/>
    <col min="2826" max="2826" width="12.28515625" style="2429" customWidth="1"/>
    <col min="2827" max="2827" width="10.85546875" style="2429" customWidth="1"/>
    <col min="2828" max="2828" width="9.5703125" style="2429" customWidth="1"/>
    <col min="2829" max="2829" width="11.28515625" style="2429" customWidth="1"/>
    <col min="2830" max="2830" width="12.5703125" style="2429" customWidth="1"/>
    <col min="2831" max="2831" width="12.42578125" style="2429" customWidth="1"/>
    <col min="2832" max="2832" width="10.85546875" style="2429" customWidth="1"/>
    <col min="2833" max="3072" width="9.140625" style="2429"/>
    <col min="3073" max="3073" width="73.42578125" style="2429" customWidth="1"/>
    <col min="3074" max="3074" width="12.42578125" style="2429" customWidth="1"/>
    <col min="3075" max="3075" width="12.85546875" style="2429" customWidth="1"/>
    <col min="3076" max="3076" width="12.28515625" style="2429" customWidth="1"/>
    <col min="3077" max="3077" width="10.28515625" style="2429" customWidth="1"/>
    <col min="3078" max="3078" width="10" style="2429" customWidth="1"/>
    <col min="3079" max="3079" width="11" style="2429" customWidth="1"/>
    <col min="3080" max="3080" width="10.7109375" style="2429" customWidth="1"/>
    <col min="3081" max="3081" width="10.42578125" style="2429" customWidth="1"/>
    <col min="3082" max="3082" width="12.28515625" style="2429" customWidth="1"/>
    <col min="3083" max="3083" width="10.85546875" style="2429" customWidth="1"/>
    <col min="3084" max="3084" width="9.5703125" style="2429" customWidth="1"/>
    <col min="3085" max="3085" width="11.28515625" style="2429" customWidth="1"/>
    <col min="3086" max="3086" width="12.5703125" style="2429" customWidth="1"/>
    <col min="3087" max="3087" width="12.42578125" style="2429" customWidth="1"/>
    <col min="3088" max="3088" width="10.85546875" style="2429" customWidth="1"/>
    <col min="3089" max="3328" width="9.140625" style="2429"/>
    <col min="3329" max="3329" width="73.42578125" style="2429" customWidth="1"/>
    <col min="3330" max="3330" width="12.42578125" style="2429" customWidth="1"/>
    <col min="3331" max="3331" width="12.85546875" style="2429" customWidth="1"/>
    <col min="3332" max="3332" width="12.28515625" style="2429" customWidth="1"/>
    <col min="3333" max="3333" width="10.28515625" style="2429" customWidth="1"/>
    <col min="3334" max="3334" width="10" style="2429" customWidth="1"/>
    <col min="3335" max="3335" width="11" style="2429" customWidth="1"/>
    <col min="3336" max="3336" width="10.7109375" style="2429" customWidth="1"/>
    <col min="3337" max="3337" width="10.42578125" style="2429" customWidth="1"/>
    <col min="3338" max="3338" width="12.28515625" style="2429" customWidth="1"/>
    <col min="3339" max="3339" width="10.85546875" style="2429" customWidth="1"/>
    <col min="3340" max="3340" width="9.5703125" style="2429" customWidth="1"/>
    <col min="3341" max="3341" width="11.28515625" style="2429" customWidth="1"/>
    <col min="3342" max="3342" width="12.5703125" style="2429" customWidth="1"/>
    <col min="3343" max="3343" width="12.42578125" style="2429" customWidth="1"/>
    <col min="3344" max="3344" width="10.85546875" style="2429" customWidth="1"/>
    <col min="3345" max="3584" width="9.140625" style="2429"/>
    <col min="3585" max="3585" width="73.42578125" style="2429" customWidth="1"/>
    <col min="3586" max="3586" width="12.42578125" style="2429" customWidth="1"/>
    <col min="3587" max="3587" width="12.85546875" style="2429" customWidth="1"/>
    <col min="3588" max="3588" width="12.28515625" style="2429" customWidth="1"/>
    <col min="3589" max="3589" width="10.28515625" style="2429" customWidth="1"/>
    <col min="3590" max="3590" width="10" style="2429" customWidth="1"/>
    <col min="3591" max="3591" width="11" style="2429" customWidth="1"/>
    <col min="3592" max="3592" width="10.7109375" style="2429" customWidth="1"/>
    <col min="3593" max="3593" width="10.42578125" style="2429" customWidth="1"/>
    <col min="3594" max="3594" width="12.28515625" style="2429" customWidth="1"/>
    <col min="3595" max="3595" width="10.85546875" style="2429" customWidth="1"/>
    <col min="3596" max="3596" width="9.5703125" style="2429" customWidth="1"/>
    <col min="3597" max="3597" width="11.28515625" style="2429" customWidth="1"/>
    <col min="3598" max="3598" width="12.5703125" style="2429" customWidth="1"/>
    <col min="3599" max="3599" width="12.42578125" style="2429" customWidth="1"/>
    <col min="3600" max="3600" width="10.85546875" style="2429" customWidth="1"/>
    <col min="3601" max="3840" width="9.140625" style="2429"/>
    <col min="3841" max="3841" width="73.42578125" style="2429" customWidth="1"/>
    <col min="3842" max="3842" width="12.42578125" style="2429" customWidth="1"/>
    <col min="3843" max="3843" width="12.85546875" style="2429" customWidth="1"/>
    <col min="3844" max="3844" width="12.28515625" style="2429" customWidth="1"/>
    <col min="3845" max="3845" width="10.28515625" style="2429" customWidth="1"/>
    <col min="3846" max="3846" width="10" style="2429" customWidth="1"/>
    <col min="3847" max="3847" width="11" style="2429" customWidth="1"/>
    <col min="3848" max="3848" width="10.7109375" style="2429" customWidth="1"/>
    <col min="3849" max="3849" width="10.42578125" style="2429" customWidth="1"/>
    <col min="3850" max="3850" width="12.28515625" style="2429" customWidth="1"/>
    <col min="3851" max="3851" width="10.85546875" style="2429" customWidth="1"/>
    <col min="3852" max="3852" width="9.5703125" style="2429" customWidth="1"/>
    <col min="3853" max="3853" width="11.28515625" style="2429" customWidth="1"/>
    <col min="3854" max="3854" width="12.5703125" style="2429" customWidth="1"/>
    <col min="3855" max="3855" width="12.42578125" style="2429" customWidth="1"/>
    <col min="3856" max="3856" width="10.85546875" style="2429" customWidth="1"/>
    <col min="3857" max="4096" width="9.140625" style="2429"/>
    <col min="4097" max="4097" width="73.42578125" style="2429" customWidth="1"/>
    <col min="4098" max="4098" width="12.42578125" style="2429" customWidth="1"/>
    <col min="4099" max="4099" width="12.85546875" style="2429" customWidth="1"/>
    <col min="4100" max="4100" width="12.28515625" style="2429" customWidth="1"/>
    <col min="4101" max="4101" width="10.28515625" style="2429" customWidth="1"/>
    <col min="4102" max="4102" width="10" style="2429" customWidth="1"/>
    <col min="4103" max="4103" width="11" style="2429" customWidth="1"/>
    <col min="4104" max="4104" width="10.7109375" style="2429" customWidth="1"/>
    <col min="4105" max="4105" width="10.42578125" style="2429" customWidth="1"/>
    <col min="4106" max="4106" width="12.28515625" style="2429" customWidth="1"/>
    <col min="4107" max="4107" width="10.85546875" style="2429" customWidth="1"/>
    <col min="4108" max="4108" width="9.5703125" style="2429" customWidth="1"/>
    <col min="4109" max="4109" width="11.28515625" style="2429" customWidth="1"/>
    <col min="4110" max="4110" width="12.5703125" style="2429" customWidth="1"/>
    <col min="4111" max="4111" width="12.42578125" style="2429" customWidth="1"/>
    <col min="4112" max="4112" width="10.85546875" style="2429" customWidth="1"/>
    <col min="4113" max="4352" width="9.140625" style="2429"/>
    <col min="4353" max="4353" width="73.42578125" style="2429" customWidth="1"/>
    <col min="4354" max="4354" width="12.42578125" style="2429" customWidth="1"/>
    <col min="4355" max="4355" width="12.85546875" style="2429" customWidth="1"/>
    <col min="4356" max="4356" width="12.28515625" style="2429" customWidth="1"/>
    <col min="4357" max="4357" width="10.28515625" style="2429" customWidth="1"/>
    <col min="4358" max="4358" width="10" style="2429" customWidth="1"/>
    <col min="4359" max="4359" width="11" style="2429" customWidth="1"/>
    <col min="4360" max="4360" width="10.7109375" style="2429" customWidth="1"/>
    <col min="4361" max="4361" width="10.42578125" style="2429" customWidth="1"/>
    <col min="4362" max="4362" width="12.28515625" style="2429" customWidth="1"/>
    <col min="4363" max="4363" width="10.85546875" style="2429" customWidth="1"/>
    <col min="4364" max="4364" width="9.5703125" style="2429" customWidth="1"/>
    <col min="4365" max="4365" width="11.28515625" style="2429" customWidth="1"/>
    <col min="4366" max="4366" width="12.5703125" style="2429" customWidth="1"/>
    <col min="4367" max="4367" width="12.42578125" style="2429" customWidth="1"/>
    <col min="4368" max="4368" width="10.85546875" style="2429" customWidth="1"/>
    <col min="4369" max="4608" width="9.140625" style="2429"/>
    <col min="4609" max="4609" width="73.42578125" style="2429" customWidth="1"/>
    <col min="4610" max="4610" width="12.42578125" style="2429" customWidth="1"/>
    <col min="4611" max="4611" width="12.85546875" style="2429" customWidth="1"/>
    <col min="4612" max="4612" width="12.28515625" style="2429" customWidth="1"/>
    <col min="4613" max="4613" width="10.28515625" style="2429" customWidth="1"/>
    <col min="4614" max="4614" width="10" style="2429" customWidth="1"/>
    <col min="4615" max="4615" width="11" style="2429" customWidth="1"/>
    <col min="4616" max="4616" width="10.7109375" style="2429" customWidth="1"/>
    <col min="4617" max="4617" width="10.42578125" style="2429" customWidth="1"/>
    <col min="4618" max="4618" width="12.28515625" style="2429" customWidth="1"/>
    <col min="4619" max="4619" width="10.85546875" style="2429" customWidth="1"/>
    <col min="4620" max="4620" width="9.5703125" style="2429" customWidth="1"/>
    <col min="4621" max="4621" width="11.28515625" style="2429" customWidth="1"/>
    <col min="4622" max="4622" width="12.5703125" style="2429" customWidth="1"/>
    <col min="4623" max="4623" width="12.42578125" style="2429" customWidth="1"/>
    <col min="4624" max="4624" width="10.85546875" style="2429" customWidth="1"/>
    <col min="4625" max="4864" width="9.140625" style="2429"/>
    <col min="4865" max="4865" width="73.42578125" style="2429" customWidth="1"/>
    <col min="4866" max="4866" width="12.42578125" style="2429" customWidth="1"/>
    <col min="4867" max="4867" width="12.85546875" style="2429" customWidth="1"/>
    <col min="4868" max="4868" width="12.28515625" style="2429" customWidth="1"/>
    <col min="4869" max="4869" width="10.28515625" style="2429" customWidth="1"/>
    <col min="4870" max="4870" width="10" style="2429" customWidth="1"/>
    <col min="4871" max="4871" width="11" style="2429" customWidth="1"/>
    <col min="4872" max="4872" width="10.7109375" style="2429" customWidth="1"/>
    <col min="4873" max="4873" width="10.42578125" style="2429" customWidth="1"/>
    <col min="4874" max="4874" width="12.28515625" style="2429" customWidth="1"/>
    <col min="4875" max="4875" width="10.85546875" style="2429" customWidth="1"/>
    <col min="4876" max="4876" width="9.5703125" style="2429" customWidth="1"/>
    <col min="4877" max="4877" width="11.28515625" style="2429" customWidth="1"/>
    <col min="4878" max="4878" width="12.5703125" style="2429" customWidth="1"/>
    <col min="4879" max="4879" width="12.42578125" style="2429" customWidth="1"/>
    <col min="4880" max="4880" width="10.85546875" style="2429" customWidth="1"/>
    <col min="4881" max="5120" width="9.140625" style="2429"/>
    <col min="5121" max="5121" width="73.42578125" style="2429" customWidth="1"/>
    <col min="5122" max="5122" width="12.42578125" style="2429" customWidth="1"/>
    <col min="5123" max="5123" width="12.85546875" style="2429" customWidth="1"/>
    <col min="5124" max="5124" width="12.28515625" style="2429" customWidth="1"/>
    <col min="5125" max="5125" width="10.28515625" style="2429" customWidth="1"/>
    <col min="5126" max="5126" width="10" style="2429" customWidth="1"/>
    <col min="5127" max="5127" width="11" style="2429" customWidth="1"/>
    <col min="5128" max="5128" width="10.7109375" style="2429" customWidth="1"/>
    <col min="5129" max="5129" width="10.42578125" style="2429" customWidth="1"/>
    <col min="5130" max="5130" width="12.28515625" style="2429" customWidth="1"/>
    <col min="5131" max="5131" width="10.85546875" style="2429" customWidth="1"/>
    <col min="5132" max="5132" width="9.5703125" style="2429" customWidth="1"/>
    <col min="5133" max="5133" width="11.28515625" style="2429" customWidth="1"/>
    <col min="5134" max="5134" width="12.5703125" style="2429" customWidth="1"/>
    <col min="5135" max="5135" width="12.42578125" style="2429" customWidth="1"/>
    <col min="5136" max="5136" width="10.85546875" style="2429" customWidth="1"/>
    <col min="5137" max="5376" width="9.140625" style="2429"/>
    <col min="5377" max="5377" width="73.42578125" style="2429" customWidth="1"/>
    <col min="5378" max="5378" width="12.42578125" style="2429" customWidth="1"/>
    <col min="5379" max="5379" width="12.85546875" style="2429" customWidth="1"/>
    <col min="5380" max="5380" width="12.28515625" style="2429" customWidth="1"/>
    <col min="5381" max="5381" width="10.28515625" style="2429" customWidth="1"/>
    <col min="5382" max="5382" width="10" style="2429" customWidth="1"/>
    <col min="5383" max="5383" width="11" style="2429" customWidth="1"/>
    <col min="5384" max="5384" width="10.7109375" style="2429" customWidth="1"/>
    <col min="5385" max="5385" width="10.42578125" style="2429" customWidth="1"/>
    <col min="5386" max="5386" width="12.28515625" style="2429" customWidth="1"/>
    <col min="5387" max="5387" width="10.85546875" style="2429" customWidth="1"/>
    <col min="5388" max="5388" width="9.5703125" style="2429" customWidth="1"/>
    <col min="5389" max="5389" width="11.28515625" style="2429" customWidth="1"/>
    <col min="5390" max="5390" width="12.5703125" style="2429" customWidth="1"/>
    <col min="5391" max="5391" width="12.42578125" style="2429" customWidth="1"/>
    <col min="5392" max="5392" width="10.85546875" style="2429" customWidth="1"/>
    <col min="5393" max="5632" width="9.140625" style="2429"/>
    <col min="5633" max="5633" width="73.42578125" style="2429" customWidth="1"/>
    <col min="5634" max="5634" width="12.42578125" style="2429" customWidth="1"/>
    <col min="5635" max="5635" width="12.85546875" style="2429" customWidth="1"/>
    <col min="5636" max="5636" width="12.28515625" style="2429" customWidth="1"/>
    <col min="5637" max="5637" width="10.28515625" style="2429" customWidth="1"/>
    <col min="5638" max="5638" width="10" style="2429" customWidth="1"/>
    <col min="5639" max="5639" width="11" style="2429" customWidth="1"/>
    <col min="5640" max="5640" width="10.7109375" style="2429" customWidth="1"/>
    <col min="5641" max="5641" width="10.42578125" style="2429" customWidth="1"/>
    <col min="5642" max="5642" width="12.28515625" style="2429" customWidth="1"/>
    <col min="5643" max="5643" width="10.85546875" style="2429" customWidth="1"/>
    <col min="5644" max="5644" width="9.5703125" style="2429" customWidth="1"/>
    <col min="5645" max="5645" width="11.28515625" style="2429" customWidth="1"/>
    <col min="5646" max="5646" width="12.5703125" style="2429" customWidth="1"/>
    <col min="5647" max="5647" width="12.42578125" style="2429" customWidth="1"/>
    <col min="5648" max="5648" width="10.85546875" style="2429" customWidth="1"/>
    <col min="5649" max="5888" width="9.140625" style="2429"/>
    <col min="5889" max="5889" width="73.42578125" style="2429" customWidth="1"/>
    <col min="5890" max="5890" width="12.42578125" style="2429" customWidth="1"/>
    <col min="5891" max="5891" width="12.85546875" style="2429" customWidth="1"/>
    <col min="5892" max="5892" width="12.28515625" style="2429" customWidth="1"/>
    <col min="5893" max="5893" width="10.28515625" style="2429" customWidth="1"/>
    <col min="5894" max="5894" width="10" style="2429" customWidth="1"/>
    <col min="5895" max="5895" width="11" style="2429" customWidth="1"/>
    <col min="5896" max="5896" width="10.7109375" style="2429" customWidth="1"/>
    <col min="5897" max="5897" width="10.42578125" style="2429" customWidth="1"/>
    <col min="5898" max="5898" width="12.28515625" style="2429" customWidth="1"/>
    <col min="5899" max="5899" width="10.85546875" style="2429" customWidth="1"/>
    <col min="5900" max="5900" width="9.5703125" style="2429" customWidth="1"/>
    <col min="5901" max="5901" width="11.28515625" style="2429" customWidth="1"/>
    <col min="5902" max="5902" width="12.5703125" style="2429" customWidth="1"/>
    <col min="5903" max="5903" width="12.42578125" style="2429" customWidth="1"/>
    <col min="5904" max="5904" width="10.85546875" style="2429" customWidth="1"/>
    <col min="5905" max="6144" width="9.140625" style="2429"/>
    <col min="6145" max="6145" width="73.42578125" style="2429" customWidth="1"/>
    <col min="6146" max="6146" width="12.42578125" style="2429" customWidth="1"/>
    <col min="6147" max="6147" width="12.85546875" style="2429" customWidth="1"/>
    <col min="6148" max="6148" width="12.28515625" style="2429" customWidth="1"/>
    <col min="6149" max="6149" width="10.28515625" style="2429" customWidth="1"/>
    <col min="6150" max="6150" width="10" style="2429" customWidth="1"/>
    <col min="6151" max="6151" width="11" style="2429" customWidth="1"/>
    <col min="6152" max="6152" width="10.7109375" style="2429" customWidth="1"/>
    <col min="6153" max="6153" width="10.42578125" style="2429" customWidth="1"/>
    <col min="6154" max="6154" width="12.28515625" style="2429" customWidth="1"/>
    <col min="6155" max="6155" width="10.85546875" style="2429" customWidth="1"/>
    <col min="6156" max="6156" width="9.5703125" style="2429" customWidth="1"/>
    <col min="6157" max="6157" width="11.28515625" style="2429" customWidth="1"/>
    <col min="6158" max="6158" width="12.5703125" style="2429" customWidth="1"/>
    <col min="6159" max="6159" width="12.42578125" style="2429" customWidth="1"/>
    <col min="6160" max="6160" width="10.85546875" style="2429" customWidth="1"/>
    <col min="6161" max="6400" width="9.140625" style="2429"/>
    <col min="6401" max="6401" width="73.42578125" style="2429" customWidth="1"/>
    <col min="6402" max="6402" width="12.42578125" style="2429" customWidth="1"/>
    <col min="6403" max="6403" width="12.85546875" style="2429" customWidth="1"/>
    <col min="6404" max="6404" width="12.28515625" style="2429" customWidth="1"/>
    <col min="6405" max="6405" width="10.28515625" style="2429" customWidth="1"/>
    <col min="6406" max="6406" width="10" style="2429" customWidth="1"/>
    <col min="6407" max="6407" width="11" style="2429" customWidth="1"/>
    <col min="6408" max="6408" width="10.7109375" style="2429" customWidth="1"/>
    <col min="6409" max="6409" width="10.42578125" style="2429" customWidth="1"/>
    <col min="6410" max="6410" width="12.28515625" style="2429" customWidth="1"/>
    <col min="6411" max="6411" width="10.85546875" style="2429" customWidth="1"/>
    <col min="6412" max="6412" width="9.5703125" style="2429" customWidth="1"/>
    <col min="6413" max="6413" width="11.28515625" style="2429" customWidth="1"/>
    <col min="6414" max="6414" width="12.5703125" style="2429" customWidth="1"/>
    <col min="6415" max="6415" width="12.42578125" style="2429" customWidth="1"/>
    <col min="6416" max="6416" width="10.85546875" style="2429" customWidth="1"/>
    <col min="6417" max="6656" width="9.140625" style="2429"/>
    <col min="6657" max="6657" width="73.42578125" style="2429" customWidth="1"/>
    <col min="6658" max="6658" width="12.42578125" style="2429" customWidth="1"/>
    <col min="6659" max="6659" width="12.85546875" style="2429" customWidth="1"/>
    <col min="6660" max="6660" width="12.28515625" style="2429" customWidth="1"/>
    <col min="6661" max="6661" width="10.28515625" style="2429" customWidth="1"/>
    <col min="6662" max="6662" width="10" style="2429" customWidth="1"/>
    <col min="6663" max="6663" width="11" style="2429" customWidth="1"/>
    <col min="6664" max="6664" width="10.7109375" style="2429" customWidth="1"/>
    <col min="6665" max="6665" width="10.42578125" style="2429" customWidth="1"/>
    <col min="6666" max="6666" width="12.28515625" style="2429" customWidth="1"/>
    <col min="6667" max="6667" width="10.85546875" style="2429" customWidth="1"/>
    <col min="6668" max="6668" width="9.5703125" style="2429" customWidth="1"/>
    <col min="6669" max="6669" width="11.28515625" style="2429" customWidth="1"/>
    <col min="6670" max="6670" width="12.5703125" style="2429" customWidth="1"/>
    <col min="6671" max="6671" width="12.42578125" style="2429" customWidth="1"/>
    <col min="6672" max="6672" width="10.85546875" style="2429" customWidth="1"/>
    <col min="6673" max="6912" width="9.140625" style="2429"/>
    <col min="6913" max="6913" width="73.42578125" style="2429" customWidth="1"/>
    <col min="6914" max="6914" width="12.42578125" style="2429" customWidth="1"/>
    <col min="6915" max="6915" width="12.85546875" style="2429" customWidth="1"/>
    <col min="6916" max="6916" width="12.28515625" style="2429" customWidth="1"/>
    <col min="6917" max="6917" width="10.28515625" style="2429" customWidth="1"/>
    <col min="6918" max="6918" width="10" style="2429" customWidth="1"/>
    <col min="6919" max="6919" width="11" style="2429" customWidth="1"/>
    <col min="6920" max="6920" width="10.7109375" style="2429" customWidth="1"/>
    <col min="6921" max="6921" width="10.42578125" style="2429" customWidth="1"/>
    <col min="6922" max="6922" width="12.28515625" style="2429" customWidth="1"/>
    <col min="6923" max="6923" width="10.85546875" style="2429" customWidth="1"/>
    <col min="6924" max="6924" width="9.5703125" style="2429" customWidth="1"/>
    <col min="6925" max="6925" width="11.28515625" style="2429" customWidth="1"/>
    <col min="6926" max="6926" width="12.5703125" style="2429" customWidth="1"/>
    <col min="6927" max="6927" width="12.42578125" style="2429" customWidth="1"/>
    <col min="6928" max="6928" width="10.85546875" style="2429" customWidth="1"/>
    <col min="6929" max="7168" width="9.140625" style="2429"/>
    <col min="7169" max="7169" width="73.42578125" style="2429" customWidth="1"/>
    <col min="7170" max="7170" width="12.42578125" style="2429" customWidth="1"/>
    <col min="7171" max="7171" width="12.85546875" style="2429" customWidth="1"/>
    <col min="7172" max="7172" width="12.28515625" style="2429" customWidth="1"/>
    <col min="7173" max="7173" width="10.28515625" style="2429" customWidth="1"/>
    <col min="7174" max="7174" width="10" style="2429" customWidth="1"/>
    <col min="7175" max="7175" width="11" style="2429" customWidth="1"/>
    <col min="7176" max="7176" width="10.7109375" style="2429" customWidth="1"/>
    <col min="7177" max="7177" width="10.42578125" style="2429" customWidth="1"/>
    <col min="7178" max="7178" width="12.28515625" style="2429" customWidth="1"/>
    <col min="7179" max="7179" width="10.85546875" style="2429" customWidth="1"/>
    <col min="7180" max="7180" width="9.5703125" style="2429" customWidth="1"/>
    <col min="7181" max="7181" width="11.28515625" style="2429" customWidth="1"/>
    <col min="7182" max="7182" width="12.5703125" style="2429" customWidth="1"/>
    <col min="7183" max="7183" width="12.42578125" style="2429" customWidth="1"/>
    <col min="7184" max="7184" width="10.85546875" style="2429" customWidth="1"/>
    <col min="7185" max="7424" width="9.140625" style="2429"/>
    <col min="7425" max="7425" width="73.42578125" style="2429" customWidth="1"/>
    <col min="7426" max="7426" width="12.42578125" style="2429" customWidth="1"/>
    <col min="7427" max="7427" width="12.85546875" style="2429" customWidth="1"/>
    <col min="7428" max="7428" width="12.28515625" style="2429" customWidth="1"/>
    <col min="7429" max="7429" width="10.28515625" style="2429" customWidth="1"/>
    <col min="7430" max="7430" width="10" style="2429" customWidth="1"/>
    <col min="7431" max="7431" width="11" style="2429" customWidth="1"/>
    <col min="7432" max="7432" width="10.7109375" style="2429" customWidth="1"/>
    <col min="7433" max="7433" width="10.42578125" style="2429" customWidth="1"/>
    <col min="7434" max="7434" width="12.28515625" style="2429" customWidth="1"/>
    <col min="7435" max="7435" width="10.85546875" style="2429" customWidth="1"/>
    <col min="7436" max="7436" width="9.5703125" style="2429" customWidth="1"/>
    <col min="7437" max="7437" width="11.28515625" style="2429" customWidth="1"/>
    <col min="7438" max="7438" width="12.5703125" style="2429" customWidth="1"/>
    <col min="7439" max="7439" width="12.42578125" style="2429" customWidth="1"/>
    <col min="7440" max="7440" width="10.85546875" style="2429" customWidth="1"/>
    <col min="7441" max="7680" width="9.140625" style="2429"/>
    <col min="7681" max="7681" width="73.42578125" style="2429" customWidth="1"/>
    <col min="7682" max="7682" width="12.42578125" style="2429" customWidth="1"/>
    <col min="7683" max="7683" width="12.85546875" style="2429" customWidth="1"/>
    <col min="7684" max="7684" width="12.28515625" style="2429" customWidth="1"/>
    <col min="7685" max="7685" width="10.28515625" style="2429" customWidth="1"/>
    <col min="7686" max="7686" width="10" style="2429" customWidth="1"/>
    <col min="7687" max="7687" width="11" style="2429" customWidth="1"/>
    <col min="7688" max="7688" width="10.7109375" style="2429" customWidth="1"/>
    <col min="7689" max="7689" width="10.42578125" style="2429" customWidth="1"/>
    <col min="7690" max="7690" width="12.28515625" style="2429" customWidth="1"/>
    <col min="7691" max="7691" width="10.85546875" style="2429" customWidth="1"/>
    <col min="7692" max="7692" width="9.5703125" style="2429" customWidth="1"/>
    <col min="7693" max="7693" width="11.28515625" style="2429" customWidth="1"/>
    <col min="7694" max="7694" width="12.5703125" style="2429" customWidth="1"/>
    <col min="7695" max="7695" width="12.42578125" style="2429" customWidth="1"/>
    <col min="7696" max="7696" width="10.85546875" style="2429" customWidth="1"/>
    <col min="7697" max="7936" width="9.140625" style="2429"/>
    <col min="7937" max="7937" width="73.42578125" style="2429" customWidth="1"/>
    <col min="7938" max="7938" width="12.42578125" style="2429" customWidth="1"/>
    <col min="7939" max="7939" width="12.85546875" style="2429" customWidth="1"/>
    <col min="7940" max="7940" width="12.28515625" style="2429" customWidth="1"/>
    <col min="7941" max="7941" width="10.28515625" style="2429" customWidth="1"/>
    <col min="7942" max="7942" width="10" style="2429" customWidth="1"/>
    <col min="7943" max="7943" width="11" style="2429" customWidth="1"/>
    <col min="7944" max="7944" width="10.7109375" style="2429" customWidth="1"/>
    <col min="7945" max="7945" width="10.42578125" style="2429" customWidth="1"/>
    <col min="7946" max="7946" width="12.28515625" style="2429" customWidth="1"/>
    <col min="7947" max="7947" width="10.85546875" style="2429" customWidth="1"/>
    <col min="7948" max="7948" width="9.5703125" style="2429" customWidth="1"/>
    <col min="7949" max="7949" width="11.28515625" style="2429" customWidth="1"/>
    <col min="7950" max="7950" width="12.5703125" style="2429" customWidth="1"/>
    <col min="7951" max="7951" width="12.42578125" style="2429" customWidth="1"/>
    <col min="7952" max="7952" width="10.85546875" style="2429" customWidth="1"/>
    <col min="7953" max="8192" width="9.140625" style="2429"/>
    <col min="8193" max="8193" width="73.42578125" style="2429" customWidth="1"/>
    <col min="8194" max="8194" width="12.42578125" style="2429" customWidth="1"/>
    <col min="8195" max="8195" width="12.85546875" style="2429" customWidth="1"/>
    <col min="8196" max="8196" width="12.28515625" style="2429" customWidth="1"/>
    <col min="8197" max="8197" width="10.28515625" style="2429" customWidth="1"/>
    <col min="8198" max="8198" width="10" style="2429" customWidth="1"/>
    <col min="8199" max="8199" width="11" style="2429" customWidth="1"/>
    <col min="8200" max="8200" width="10.7109375" style="2429" customWidth="1"/>
    <col min="8201" max="8201" width="10.42578125" style="2429" customWidth="1"/>
    <col min="8202" max="8202" width="12.28515625" style="2429" customWidth="1"/>
    <col min="8203" max="8203" width="10.85546875" style="2429" customWidth="1"/>
    <col min="8204" max="8204" width="9.5703125" style="2429" customWidth="1"/>
    <col min="8205" max="8205" width="11.28515625" style="2429" customWidth="1"/>
    <col min="8206" max="8206" width="12.5703125" style="2429" customWidth="1"/>
    <col min="8207" max="8207" width="12.42578125" style="2429" customWidth="1"/>
    <col min="8208" max="8208" width="10.85546875" style="2429" customWidth="1"/>
    <col min="8209" max="8448" width="9.140625" style="2429"/>
    <col min="8449" max="8449" width="73.42578125" style="2429" customWidth="1"/>
    <col min="8450" max="8450" width="12.42578125" style="2429" customWidth="1"/>
    <col min="8451" max="8451" width="12.85546875" style="2429" customWidth="1"/>
    <col min="8452" max="8452" width="12.28515625" style="2429" customWidth="1"/>
    <col min="8453" max="8453" width="10.28515625" style="2429" customWidth="1"/>
    <col min="8454" max="8454" width="10" style="2429" customWidth="1"/>
    <col min="8455" max="8455" width="11" style="2429" customWidth="1"/>
    <col min="8456" max="8456" width="10.7109375" style="2429" customWidth="1"/>
    <col min="8457" max="8457" width="10.42578125" style="2429" customWidth="1"/>
    <col min="8458" max="8458" width="12.28515625" style="2429" customWidth="1"/>
    <col min="8459" max="8459" width="10.85546875" style="2429" customWidth="1"/>
    <col min="8460" max="8460" width="9.5703125" style="2429" customWidth="1"/>
    <col min="8461" max="8461" width="11.28515625" style="2429" customWidth="1"/>
    <col min="8462" max="8462" width="12.5703125" style="2429" customWidth="1"/>
    <col min="8463" max="8463" width="12.42578125" style="2429" customWidth="1"/>
    <col min="8464" max="8464" width="10.85546875" style="2429" customWidth="1"/>
    <col min="8465" max="8704" width="9.140625" style="2429"/>
    <col min="8705" max="8705" width="73.42578125" style="2429" customWidth="1"/>
    <col min="8706" max="8706" width="12.42578125" style="2429" customWidth="1"/>
    <col min="8707" max="8707" width="12.85546875" style="2429" customWidth="1"/>
    <col min="8708" max="8708" width="12.28515625" style="2429" customWidth="1"/>
    <col min="8709" max="8709" width="10.28515625" style="2429" customWidth="1"/>
    <col min="8710" max="8710" width="10" style="2429" customWidth="1"/>
    <col min="8711" max="8711" width="11" style="2429" customWidth="1"/>
    <col min="8712" max="8712" width="10.7109375" style="2429" customWidth="1"/>
    <col min="8713" max="8713" width="10.42578125" style="2429" customWidth="1"/>
    <col min="8714" max="8714" width="12.28515625" style="2429" customWidth="1"/>
    <col min="8715" max="8715" width="10.85546875" style="2429" customWidth="1"/>
    <col min="8716" max="8716" width="9.5703125" style="2429" customWidth="1"/>
    <col min="8717" max="8717" width="11.28515625" style="2429" customWidth="1"/>
    <col min="8718" max="8718" width="12.5703125" style="2429" customWidth="1"/>
    <col min="8719" max="8719" width="12.42578125" style="2429" customWidth="1"/>
    <col min="8720" max="8720" width="10.85546875" style="2429" customWidth="1"/>
    <col min="8721" max="8960" width="9.140625" style="2429"/>
    <col min="8961" max="8961" width="73.42578125" style="2429" customWidth="1"/>
    <col min="8962" max="8962" width="12.42578125" style="2429" customWidth="1"/>
    <col min="8963" max="8963" width="12.85546875" style="2429" customWidth="1"/>
    <col min="8964" max="8964" width="12.28515625" style="2429" customWidth="1"/>
    <col min="8965" max="8965" width="10.28515625" style="2429" customWidth="1"/>
    <col min="8966" max="8966" width="10" style="2429" customWidth="1"/>
    <col min="8967" max="8967" width="11" style="2429" customWidth="1"/>
    <col min="8968" max="8968" width="10.7109375" style="2429" customWidth="1"/>
    <col min="8969" max="8969" width="10.42578125" style="2429" customWidth="1"/>
    <col min="8970" max="8970" width="12.28515625" style="2429" customWidth="1"/>
    <col min="8971" max="8971" width="10.85546875" style="2429" customWidth="1"/>
    <col min="8972" max="8972" width="9.5703125" style="2429" customWidth="1"/>
    <col min="8973" max="8973" width="11.28515625" style="2429" customWidth="1"/>
    <col min="8974" max="8974" width="12.5703125" style="2429" customWidth="1"/>
    <col min="8975" max="8975" width="12.42578125" style="2429" customWidth="1"/>
    <col min="8976" max="8976" width="10.85546875" style="2429" customWidth="1"/>
    <col min="8977" max="9216" width="9.140625" style="2429"/>
    <col min="9217" max="9217" width="73.42578125" style="2429" customWidth="1"/>
    <col min="9218" max="9218" width="12.42578125" style="2429" customWidth="1"/>
    <col min="9219" max="9219" width="12.85546875" style="2429" customWidth="1"/>
    <col min="9220" max="9220" width="12.28515625" style="2429" customWidth="1"/>
    <col min="9221" max="9221" width="10.28515625" style="2429" customWidth="1"/>
    <col min="9222" max="9222" width="10" style="2429" customWidth="1"/>
    <col min="9223" max="9223" width="11" style="2429" customWidth="1"/>
    <col min="9224" max="9224" width="10.7109375" style="2429" customWidth="1"/>
    <col min="9225" max="9225" width="10.42578125" style="2429" customWidth="1"/>
    <col min="9226" max="9226" width="12.28515625" style="2429" customWidth="1"/>
    <col min="9227" max="9227" width="10.85546875" style="2429" customWidth="1"/>
    <col min="9228" max="9228" width="9.5703125" style="2429" customWidth="1"/>
    <col min="9229" max="9229" width="11.28515625" style="2429" customWidth="1"/>
    <col min="9230" max="9230" width="12.5703125" style="2429" customWidth="1"/>
    <col min="9231" max="9231" width="12.42578125" style="2429" customWidth="1"/>
    <col min="9232" max="9232" width="10.85546875" style="2429" customWidth="1"/>
    <col min="9233" max="9472" width="9.140625" style="2429"/>
    <col min="9473" max="9473" width="73.42578125" style="2429" customWidth="1"/>
    <col min="9474" max="9474" width="12.42578125" style="2429" customWidth="1"/>
    <col min="9475" max="9475" width="12.85546875" style="2429" customWidth="1"/>
    <col min="9476" max="9476" width="12.28515625" style="2429" customWidth="1"/>
    <col min="9477" max="9477" width="10.28515625" style="2429" customWidth="1"/>
    <col min="9478" max="9478" width="10" style="2429" customWidth="1"/>
    <col min="9479" max="9479" width="11" style="2429" customWidth="1"/>
    <col min="9480" max="9480" width="10.7109375" style="2429" customWidth="1"/>
    <col min="9481" max="9481" width="10.42578125" style="2429" customWidth="1"/>
    <col min="9482" max="9482" width="12.28515625" style="2429" customWidth="1"/>
    <col min="9483" max="9483" width="10.85546875" style="2429" customWidth="1"/>
    <col min="9484" max="9484" width="9.5703125" style="2429" customWidth="1"/>
    <col min="9485" max="9485" width="11.28515625" style="2429" customWidth="1"/>
    <col min="9486" max="9486" width="12.5703125" style="2429" customWidth="1"/>
    <col min="9487" max="9487" width="12.42578125" style="2429" customWidth="1"/>
    <col min="9488" max="9488" width="10.85546875" style="2429" customWidth="1"/>
    <col min="9489" max="9728" width="9.140625" style="2429"/>
    <col min="9729" max="9729" width="73.42578125" style="2429" customWidth="1"/>
    <col min="9730" max="9730" width="12.42578125" style="2429" customWidth="1"/>
    <col min="9731" max="9731" width="12.85546875" style="2429" customWidth="1"/>
    <col min="9732" max="9732" width="12.28515625" style="2429" customWidth="1"/>
    <col min="9733" max="9733" width="10.28515625" style="2429" customWidth="1"/>
    <col min="9734" max="9734" width="10" style="2429" customWidth="1"/>
    <col min="9735" max="9735" width="11" style="2429" customWidth="1"/>
    <col min="9736" max="9736" width="10.7109375" style="2429" customWidth="1"/>
    <col min="9737" max="9737" width="10.42578125" style="2429" customWidth="1"/>
    <col min="9738" max="9738" width="12.28515625" style="2429" customWidth="1"/>
    <col min="9739" max="9739" width="10.85546875" style="2429" customWidth="1"/>
    <col min="9740" max="9740" width="9.5703125" style="2429" customWidth="1"/>
    <col min="9741" max="9741" width="11.28515625" style="2429" customWidth="1"/>
    <col min="9742" max="9742" width="12.5703125" style="2429" customWidth="1"/>
    <col min="9743" max="9743" width="12.42578125" style="2429" customWidth="1"/>
    <col min="9744" max="9744" width="10.85546875" style="2429" customWidth="1"/>
    <col min="9745" max="9984" width="9.140625" style="2429"/>
    <col min="9985" max="9985" width="73.42578125" style="2429" customWidth="1"/>
    <col min="9986" max="9986" width="12.42578125" style="2429" customWidth="1"/>
    <col min="9987" max="9987" width="12.85546875" style="2429" customWidth="1"/>
    <col min="9988" max="9988" width="12.28515625" style="2429" customWidth="1"/>
    <col min="9989" max="9989" width="10.28515625" style="2429" customWidth="1"/>
    <col min="9990" max="9990" width="10" style="2429" customWidth="1"/>
    <col min="9991" max="9991" width="11" style="2429" customWidth="1"/>
    <col min="9992" max="9992" width="10.7109375" style="2429" customWidth="1"/>
    <col min="9993" max="9993" width="10.42578125" style="2429" customWidth="1"/>
    <col min="9994" max="9994" width="12.28515625" style="2429" customWidth="1"/>
    <col min="9995" max="9995" width="10.85546875" style="2429" customWidth="1"/>
    <col min="9996" max="9996" width="9.5703125" style="2429" customWidth="1"/>
    <col min="9997" max="9997" width="11.28515625" style="2429" customWidth="1"/>
    <col min="9998" max="9998" width="12.5703125" style="2429" customWidth="1"/>
    <col min="9999" max="9999" width="12.42578125" style="2429" customWidth="1"/>
    <col min="10000" max="10000" width="10.85546875" style="2429" customWidth="1"/>
    <col min="10001" max="10240" width="9.140625" style="2429"/>
    <col min="10241" max="10241" width="73.42578125" style="2429" customWidth="1"/>
    <col min="10242" max="10242" width="12.42578125" style="2429" customWidth="1"/>
    <col min="10243" max="10243" width="12.85546875" style="2429" customWidth="1"/>
    <col min="10244" max="10244" width="12.28515625" style="2429" customWidth="1"/>
    <col min="10245" max="10245" width="10.28515625" style="2429" customWidth="1"/>
    <col min="10246" max="10246" width="10" style="2429" customWidth="1"/>
    <col min="10247" max="10247" width="11" style="2429" customWidth="1"/>
    <col min="10248" max="10248" width="10.7109375" style="2429" customWidth="1"/>
    <col min="10249" max="10249" width="10.42578125" style="2429" customWidth="1"/>
    <col min="10250" max="10250" width="12.28515625" style="2429" customWidth="1"/>
    <col min="10251" max="10251" width="10.85546875" style="2429" customWidth="1"/>
    <col min="10252" max="10252" width="9.5703125" style="2429" customWidth="1"/>
    <col min="10253" max="10253" width="11.28515625" style="2429" customWidth="1"/>
    <col min="10254" max="10254" width="12.5703125" style="2429" customWidth="1"/>
    <col min="10255" max="10255" width="12.42578125" style="2429" customWidth="1"/>
    <col min="10256" max="10256" width="10.85546875" style="2429" customWidth="1"/>
    <col min="10257" max="10496" width="9.140625" style="2429"/>
    <col min="10497" max="10497" width="73.42578125" style="2429" customWidth="1"/>
    <col min="10498" max="10498" width="12.42578125" style="2429" customWidth="1"/>
    <col min="10499" max="10499" width="12.85546875" style="2429" customWidth="1"/>
    <col min="10500" max="10500" width="12.28515625" style="2429" customWidth="1"/>
    <col min="10501" max="10501" width="10.28515625" style="2429" customWidth="1"/>
    <col min="10502" max="10502" width="10" style="2429" customWidth="1"/>
    <col min="10503" max="10503" width="11" style="2429" customWidth="1"/>
    <col min="10504" max="10504" width="10.7109375" style="2429" customWidth="1"/>
    <col min="10505" max="10505" width="10.42578125" style="2429" customWidth="1"/>
    <col min="10506" max="10506" width="12.28515625" style="2429" customWidth="1"/>
    <col min="10507" max="10507" width="10.85546875" style="2429" customWidth="1"/>
    <col min="10508" max="10508" width="9.5703125" style="2429" customWidth="1"/>
    <col min="10509" max="10509" width="11.28515625" style="2429" customWidth="1"/>
    <col min="10510" max="10510" width="12.5703125" style="2429" customWidth="1"/>
    <col min="10511" max="10511" width="12.42578125" style="2429" customWidth="1"/>
    <col min="10512" max="10512" width="10.85546875" style="2429" customWidth="1"/>
    <col min="10513" max="10752" width="9.140625" style="2429"/>
    <col min="10753" max="10753" width="73.42578125" style="2429" customWidth="1"/>
    <col min="10754" max="10754" width="12.42578125" style="2429" customWidth="1"/>
    <col min="10755" max="10755" width="12.85546875" style="2429" customWidth="1"/>
    <col min="10756" max="10756" width="12.28515625" style="2429" customWidth="1"/>
    <col min="10757" max="10757" width="10.28515625" style="2429" customWidth="1"/>
    <col min="10758" max="10758" width="10" style="2429" customWidth="1"/>
    <col min="10759" max="10759" width="11" style="2429" customWidth="1"/>
    <col min="10760" max="10760" width="10.7109375" style="2429" customWidth="1"/>
    <col min="10761" max="10761" width="10.42578125" style="2429" customWidth="1"/>
    <col min="10762" max="10762" width="12.28515625" style="2429" customWidth="1"/>
    <col min="10763" max="10763" width="10.85546875" style="2429" customWidth="1"/>
    <col min="10764" max="10764" width="9.5703125" style="2429" customWidth="1"/>
    <col min="10765" max="10765" width="11.28515625" style="2429" customWidth="1"/>
    <col min="10766" max="10766" width="12.5703125" style="2429" customWidth="1"/>
    <col min="10767" max="10767" width="12.42578125" style="2429" customWidth="1"/>
    <col min="10768" max="10768" width="10.85546875" style="2429" customWidth="1"/>
    <col min="10769" max="11008" width="9.140625" style="2429"/>
    <col min="11009" max="11009" width="73.42578125" style="2429" customWidth="1"/>
    <col min="11010" max="11010" width="12.42578125" style="2429" customWidth="1"/>
    <col min="11011" max="11011" width="12.85546875" style="2429" customWidth="1"/>
    <col min="11012" max="11012" width="12.28515625" style="2429" customWidth="1"/>
    <col min="11013" max="11013" width="10.28515625" style="2429" customWidth="1"/>
    <col min="11014" max="11014" width="10" style="2429" customWidth="1"/>
    <col min="11015" max="11015" width="11" style="2429" customWidth="1"/>
    <col min="11016" max="11016" width="10.7109375" style="2429" customWidth="1"/>
    <col min="11017" max="11017" width="10.42578125" style="2429" customWidth="1"/>
    <col min="11018" max="11018" width="12.28515625" style="2429" customWidth="1"/>
    <col min="11019" max="11019" width="10.85546875" style="2429" customWidth="1"/>
    <col min="11020" max="11020" width="9.5703125" style="2429" customWidth="1"/>
    <col min="11021" max="11021" width="11.28515625" style="2429" customWidth="1"/>
    <col min="11022" max="11022" width="12.5703125" style="2429" customWidth="1"/>
    <col min="11023" max="11023" width="12.42578125" style="2429" customWidth="1"/>
    <col min="11024" max="11024" width="10.85546875" style="2429" customWidth="1"/>
    <col min="11025" max="11264" width="9.140625" style="2429"/>
    <col min="11265" max="11265" width="73.42578125" style="2429" customWidth="1"/>
    <col min="11266" max="11266" width="12.42578125" style="2429" customWidth="1"/>
    <col min="11267" max="11267" width="12.85546875" style="2429" customWidth="1"/>
    <col min="11268" max="11268" width="12.28515625" style="2429" customWidth="1"/>
    <col min="11269" max="11269" width="10.28515625" style="2429" customWidth="1"/>
    <col min="11270" max="11270" width="10" style="2429" customWidth="1"/>
    <col min="11271" max="11271" width="11" style="2429" customWidth="1"/>
    <col min="11272" max="11272" width="10.7109375" style="2429" customWidth="1"/>
    <col min="11273" max="11273" width="10.42578125" style="2429" customWidth="1"/>
    <col min="11274" max="11274" width="12.28515625" style="2429" customWidth="1"/>
    <col min="11275" max="11275" width="10.85546875" style="2429" customWidth="1"/>
    <col min="11276" max="11276" width="9.5703125" style="2429" customWidth="1"/>
    <col min="11277" max="11277" width="11.28515625" style="2429" customWidth="1"/>
    <col min="11278" max="11278" width="12.5703125" style="2429" customWidth="1"/>
    <col min="11279" max="11279" width="12.42578125" style="2429" customWidth="1"/>
    <col min="11280" max="11280" width="10.85546875" style="2429" customWidth="1"/>
    <col min="11281" max="11520" width="9.140625" style="2429"/>
    <col min="11521" max="11521" width="73.42578125" style="2429" customWidth="1"/>
    <col min="11522" max="11522" width="12.42578125" style="2429" customWidth="1"/>
    <col min="11523" max="11523" width="12.85546875" style="2429" customWidth="1"/>
    <col min="11524" max="11524" width="12.28515625" style="2429" customWidth="1"/>
    <col min="11525" max="11525" width="10.28515625" style="2429" customWidth="1"/>
    <col min="11526" max="11526" width="10" style="2429" customWidth="1"/>
    <col min="11527" max="11527" width="11" style="2429" customWidth="1"/>
    <col min="11528" max="11528" width="10.7109375" style="2429" customWidth="1"/>
    <col min="11529" max="11529" width="10.42578125" style="2429" customWidth="1"/>
    <col min="11530" max="11530" width="12.28515625" style="2429" customWidth="1"/>
    <col min="11531" max="11531" width="10.85546875" style="2429" customWidth="1"/>
    <col min="11532" max="11532" width="9.5703125" style="2429" customWidth="1"/>
    <col min="11533" max="11533" width="11.28515625" style="2429" customWidth="1"/>
    <col min="11534" max="11534" width="12.5703125" style="2429" customWidth="1"/>
    <col min="11535" max="11535" width="12.42578125" style="2429" customWidth="1"/>
    <col min="11536" max="11536" width="10.85546875" style="2429" customWidth="1"/>
    <col min="11537" max="11776" width="9.140625" style="2429"/>
    <col min="11777" max="11777" width="73.42578125" style="2429" customWidth="1"/>
    <col min="11778" max="11778" width="12.42578125" style="2429" customWidth="1"/>
    <col min="11779" max="11779" width="12.85546875" style="2429" customWidth="1"/>
    <col min="11780" max="11780" width="12.28515625" style="2429" customWidth="1"/>
    <col min="11781" max="11781" width="10.28515625" style="2429" customWidth="1"/>
    <col min="11782" max="11782" width="10" style="2429" customWidth="1"/>
    <col min="11783" max="11783" width="11" style="2429" customWidth="1"/>
    <col min="11784" max="11784" width="10.7109375" style="2429" customWidth="1"/>
    <col min="11785" max="11785" width="10.42578125" style="2429" customWidth="1"/>
    <col min="11786" max="11786" width="12.28515625" style="2429" customWidth="1"/>
    <col min="11787" max="11787" width="10.85546875" style="2429" customWidth="1"/>
    <col min="11788" max="11788" width="9.5703125" style="2429" customWidth="1"/>
    <col min="11789" max="11789" width="11.28515625" style="2429" customWidth="1"/>
    <col min="11790" max="11790" width="12.5703125" style="2429" customWidth="1"/>
    <col min="11791" max="11791" width="12.42578125" style="2429" customWidth="1"/>
    <col min="11792" max="11792" width="10.85546875" style="2429" customWidth="1"/>
    <col min="11793" max="12032" width="9.140625" style="2429"/>
    <col min="12033" max="12033" width="73.42578125" style="2429" customWidth="1"/>
    <col min="12034" max="12034" width="12.42578125" style="2429" customWidth="1"/>
    <col min="12035" max="12035" width="12.85546875" style="2429" customWidth="1"/>
    <col min="12036" max="12036" width="12.28515625" style="2429" customWidth="1"/>
    <col min="12037" max="12037" width="10.28515625" style="2429" customWidth="1"/>
    <col min="12038" max="12038" width="10" style="2429" customWidth="1"/>
    <col min="12039" max="12039" width="11" style="2429" customWidth="1"/>
    <col min="12040" max="12040" width="10.7109375" style="2429" customWidth="1"/>
    <col min="12041" max="12041" width="10.42578125" style="2429" customWidth="1"/>
    <col min="12042" max="12042" width="12.28515625" style="2429" customWidth="1"/>
    <col min="12043" max="12043" width="10.85546875" style="2429" customWidth="1"/>
    <col min="12044" max="12044" width="9.5703125" style="2429" customWidth="1"/>
    <col min="12045" max="12045" width="11.28515625" style="2429" customWidth="1"/>
    <col min="12046" max="12046" width="12.5703125" style="2429" customWidth="1"/>
    <col min="12047" max="12047" width="12.42578125" style="2429" customWidth="1"/>
    <col min="12048" max="12048" width="10.85546875" style="2429" customWidth="1"/>
    <col min="12049" max="12288" width="9.140625" style="2429"/>
    <col min="12289" max="12289" width="73.42578125" style="2429" customWidth="1"/>
    <col min="12290" max="12290" width="12.42578125" style="2429" customWidth="1"/>
    <col min="12291" max="12291" width="12.85546875" style="2429" customWidth="1"/>
    <col min="12292" max="12292" width="12.28515625" style="2429" customWidth="1"/>
    <col min="12293" max="12293" width="10.28515625" style="2429" customWidth="1"/>
    <col min="12294" max="12294" width="10" style="2429" customWidth="1"/>
    <col min="12295" max="12295" width="11" style="2429" customWidth="1"/>
    <col min="12296" max="12296" width="10.7109375" style="2429" customWidth="1"/>
    <col min="12297" max="12297" width="10.42578125" style="2429" customWidth="1"/>
    <col min="12298" max="12298" width="12.28515625" style="2429" customWidth="1"/>
    <col min="12299" max="12299" width="10.85546875" style="2429" customWidth="1"/>
    <col min="12300" max="12300" width="9.5703125" style="2429" customWidth="1"/>
    <col min="12301" max="12301" width="11.28515625" style="2429" customWidth="1"/>
    <col min="12302" max="12302" width="12.5703125" style="2429" customWidth="1"/>
    <col min="12303" max="12303" width="12.42578125" style="2429" customWidth="1"/>
    <col min="12304" max="12304" width="10.85546875" style="2429" customWidth="1"/>
    <col min="12305" max="12544" width="9.140625" style="2429"/>
    <col min="12545" max="12545" width="73.42578125" style="2429" customWidth="1"/>
    <col min="12546" max="12546" width="12.42578125" style="2429" customWidth="1"/>
    <col min="12547" max="12547" width="12.85546875" style="2429" customWidth="1"/>
    <col min="12548" max="12548" width="12.28515625" style="2429" customWidth="1"/>
    <col min="12549" max="12549" width="10.28515625" style="2429" customWidth="1"/>
    <col min="12550" max="12550" width="10" style="2429" customWidth="1"/>
    <col min="12551" max="12551" width="11" style="2429" customWidth="1"/>
    <col min="12552" max="12552" width="10.7109375" style="2429" customWidth="1"/>
    <col min="12553" max="12553" width="10.42578125" style="2429" customWidth="1"/>
    <col min="12554" max="12554" width="12.28515625" style="2429" customWidth="1"/>
    <col min="12555" max="12555" width="10.85546875" style="2429" customWidth="1"/>
    <col min="12556" max="12556" width="9.5703125" style="2429" customWidth="1"/>
    <col min="12557" max="12557" width="11.28515625" style="2429" customWidth="1"/>
    <col min="12558" max="12558" width="12.5703125" style="2429" customWidth="1"/>
    <col min="12559" max="12559" width="12.42578125" style="2429" customWidth="1"/>
    <col min="12560" max="12560" width="10.85546875" style="2429" customWidth="1"/>
    <col min="12561" max="12800" width="9.140625" style="2429"/>
    <col min="12801" max="12801" width="73.42578125" style="2429" customWidth="1"/>
    <col min="12802" max="12802" width="12.42578125" style="2429" customWidth="1"/>
    <col min="12803" max="12803" width="12.85546875" style="2429" customWidth="1"/>
    <col min="12804" max="12804" width="12.28515625" style="2429" customWidth="1"/>
    <col min="12805" max="12805" width="10.28515625" style="2429" customWidth="1"/>
    <col min="12806" max="12806" width="10" style="2429" customWidth="1"/>
    <col min="12807" max="12807" width="11" style="2429" customWidth="1"/>
    <col min="12808" max="12808" width="10.7109375" style="2429" customWidth="1"/>
    <col min="12809" max="12809" width="10.42578125" style="2429" customWidth="1"/>
    <col min="12810" max="12810" width="12.28515625" style="2429" customWidth="1"/>
    <col min="12811" max="12811" width="10.85546875" style="2429" customWidth="1"/>
    <col min="12812" max="12812" width="9.5703125" style="2429" customWidth="1"/>
    <col min="12813" max="12813" width="11.28515625" style="2429" customWidth="1"/>
    <col min="12814" max="12814" width="12.5703125" style="2429" customWidth="1"/>
    <col min="12815" max="12815" width="12.42578125" style="2429" customWidth="1"/>
    <col min="12816" max="12816" width="10.85546875" style="2429" customWidth="1"/>
    <col min="12817" max="13056" width="9.140625" style="2429"/>
    <col min="13057" max="13057" width="73.42578125" style="2429" customWidth="1"/>
    <col min="13058" max="13058" width="12.42578125" style="2429" customWidth="1"/>
    <col min="13059" max="13059" width="12.85546875" style="2429" customWidth="1"/>
    <col min="13060" max="13060" width="12.28515625" style="2429" customWidth="1"/>
    <col min="13061" max="13061" width="10.28515625" style="2429" customWidth="1"/>
    <col min="13062" max="13062" width="10" style="2429" customWidth="1"/>
    <col min="13063" max="13063" width="11" style="2429" customWidth="1"/>
    <col min="13064" max="13064" width="10.7109375" style="2429" customWidth="1"/>
    <col min="13065" max="13065" width="10.42578125" style="2429" customWidth="1"/>
    <col min="13066" max="13066" width="12.28515625" style="2429" customWidth="1"/>
    <col min="13067" max="13067" width="10.85546875" style="2429" customWidth="1"/>
    <col min="13068" max="13068" width="9.5703125" style="2429" customWidth="1"/>
    <col min="13069" max="13069" width="11.28515625" style="2429" customWidth="1"/>
    <col min="13070" max="13070" width="12.5703125" style="2429" customWidth="1"/>
    <col min="13071" max="13071" width="12.42578125" style="2429" customWidth="1"/>
    <col min="13072" max="13072" width="10.85546875" style="2429" customWidth="1"/>
    <col min="13073" max="13312" width="9.140625" style="2429"/>
    <col min="13313" max="13313" width="73.42578125" style="2429" customWidth="1"/>
    <col min="13314" max="13314" width="12.42578125" style="2429" customWidth="1"/>
    <col min="13315" max="13315" width="12.85546875" style="2429" customWidth="1"/>
    <col min="13316" max="13316" width="12.28515625" style="2429" customWidth="1"/>
    <col min="13317" max="13317" width="10.28515625" style="2429" customWidth="1"/>
    <col min="13318" max="13318" width="10" style="2429" customWidth="1"/>
    <col min="13319" max="13319" width="11" style="2429" customWidth="1"/>
    <col min="13320" max="13320" width="10.7109375" style="2429" customWidth="1"/>
    <col min="13321" max="13321" width="10.42578125" style="2429" customWidth="1"/>
    <col min="13322" max="13322" width="12.28515625" style="2429" customWidth="1"/>
    <col min="13323" max="13323" width="10.85546875" style="2429" customWidth="1"/>
    <col min="13324" max="13324" width="9.5703125" style="2429" customWidth="1"/>
    <col min="13325" max="13325" width="11.28515625" style="2429" customWidth="1"/>
    <col min="13326" max="13326" width="12.5703125" style="2429" customWidth="1"/>
    <col min="13327" max="13327" width="12.42578125" style="2429" customWidth="1"/>
    <col min="13328" max="13328" width="10.85546875" style="2429" customWidth="1"/>
    <col min="13329" max="13568" width="9.140625" style="2429"/>
    <col min="13569" max="13569" width="73.42578125" style="2429" customWidth="1"/>
    <col min="13570" max="13570" width="12.42578125" style="2429" customWidth="1"/>
    <col min="13571" max="13571" width="12.85546875" style="2429" customWidth="1"/>
    <col min="13572" max="13572" width="12.28515625" style="2429" customWidth="1"/>
    <col min="13573" max="13573" width="10.28515625" style="2429" customWidth="1"/>
    <col min="13574" max="13574" width="10" style="2429" customWidth="1"/>
    <col min="13575" max="13575" width="11" style="2429" customWidth="1"/>
    <col min="13576" max="13576" width="10.7109375" style="2429" customWidth="1"/>
    <col min="13577" max="13577" width="10.42578125" style="2429" customWidth="1"/>
    <col min="13578" max="13578" width="12.28515625" style="2429" customWidth="1"/>
    <col min="13579" max="13579" width="10.85546875" style="2429" customWidth="1"/>
    <col min="13580" max="13580" width="9.5703125" style="2429" customWidth="1"/>
    <col min="13581" max="13581" width="11.28515625" style="2429" customWidth="1"/>
    <col min="13582" max="13582" width="12.5703125" style="2429" customWidth="1"/>
    <col min="13583" max="13583" width="12.42578125" style="2429" customWidth="1"/>
    <col min="13584" max="13584" width="10.85546875" style="2429" customWidth="1"/>
    <col min="13585" max="13824" width="9.140625" style="2429"/>
    <col min="13825" max="13825" width="73.42578125" style="2429" customWidth="1"/>
    <col min="13826" max="13826" width="12.42578125" style="2429" customWidth="1"/>
    <col min="13827" max="13827" width="12.85546875" style="2429" customWidth="1"/>
    <col min="13828" max="13828" width="12.28515625" style="2429" customWidth="1"/>
    <col min="13829" max="13829" width="10.28515625" style="2429" customWidth="1"/>
    <col min="13830" max="13830" width="10" style="2429" customWidth="1"/>
    <col min="13831" max="13831" width="11" style="2429" customWidth="1"/>
    <col min="13832" max="13832" width="10.7109375" style="2429" customWidth="1"/>
    <col min="13833" max="13833" width="10.42578125" style="2429" customWidth="1"/>
    <col min="13834" max="13834" width="12.28515625" style="2429" customWidth="1"/>
    <col min="13835" max="13835" width="10.85546875" style="2429" customWidth="1"/>
    <col min="13836" max="13836" width="9.5703125" style="2429" customWidth="1"/>
    <col min="13837" max="13837" width="11.28515625" style="2429" customWidth="1"/>
    <col min="13838" max="13838" width="12.5703125" style="2429" customWidth="1"/>
    <col min="13839" max="13839" width="12.42578125" style="2429" customWidth="1"/>
    <col min="13840" max="13840" width="10.85546875" style="2429" customWidth="1"/>
    <col min="13841" max="14080" width="9.140625" style="2429"/>
    <col min="14081" max="14081" width="73.42578125" style="2429" customWidth="1"/>
    <col min="14082" max="14082" width="12.42578125" style="2429" customWidth="1"/>
    <col min="14083" max="14083" width="12.85546875" style="2429" customWidth="1"/>
    <col min="14084" max="14084" width="12.28515625" style="2429" customWidth="1"/>
    <col min="14085" max="14085" width="10.28515625" style="2429" customWidth="1"/>
    <col min="14086" max="14086" width="10" style="2429" customWidth="1"/>
    <col min="14087" max="14087" width="11" style="2429" customWidth="1"/>
    <col min="14088" max="14088" width="10.7109375" style="2429" customWidth="1"/>
    <col min="14089" max="14089" width="10.42578125" style="2429" customWidth="1"/>
    <col min="14090" max="14090" width="12.28515625" style="2429" customWidth="1"/>
    <col min="14091" max="14091" width="10.85546875" style="2429" customWidth="1"/>
    <col min="14092" max="14092" width="9.5703125" style="2429" customWidth="1"/>
    <col min="14093" max="14093" width="11.28515625" style="2429" customWidth="1"/>
    <col min="14094" max="14094" width="12.5703125" style="2429" customWidth="1"/>
    <col min="14095" max="14095" width="12.42578125" style="2429" customWidth="1"/>
    <col min="14096" max="14096" width="10.85546875" style="2429" customWidth="1"/>
    <col min="14097" max="14336" width="9.140625" style="2429"/>
    <col min="14337" max="14337" width="73.42578125" style="2429" customWidth="1"/>
    <col min="14338" max="14338" width="12.42578125" style="2429" customWidth="1"/>
    <col min="14339" max="14339" width="12.85546875" style="2429" customWidth="1"/>
    <col min="14340" max="14340" width="12.28515625" style="2429" customWidth="1"/>
    <col min="14341" max="14341" width="10.28515625" style="2429" customWidth="1"/>
    <col min="14342" max="14342" width="10" style="2429" customWidth="1"/>
    <col min="14343" max="14343" width="11" style="2429" customWidth="1"/>
    <col min="14344" max="14344" width="10.7109375" style="2429" customWidth="1"/>
    <col min="14345" max="14345" width="10.42578125" style="2429" customWidth="1"/>
    <col min="14346" max="14346" width="12.28515625" style="2429" customWidth="1"/>
    <col min="14347" max="14347" width="10.85546875" style="2429" customWidth="1"/>
    <col min="14348" max="14348" width="9.5703125" style="2429" customWidth="1"/>
    <col min="14349" max="14349" width="11.28515625" style="2429" customWidth="1"/>
    <col min="14350" max="14350" width="12.5703125" style="2429" customWidth="1"/>
    <col min="14351" max="14351" width="12.42578125" style="2429" customWidth="1"/>
    <col min="14352" max="14352" width="10.85546875" style="2429" customWidth="1"/>
    <col min="14353" max="14592" width="9.140625" style="2429"/>
    <col min="14593" max="14593" width="73.42578125" style="2429" customWidth="1"/>
    <col min="14594" max="14594" width="12.42578125" style="2429" customWidth="1"/>
    <col min="14595" max="14595" width="12.85546875" style="2429" customWidth="1"/>
    <col min="14596" max="14596" width="12.28515625" style="2429" customWidth="1"/>
    <col min="14597" max="14597" width="10.28515625" style="2429" customWidth="1"/>
    <col min="14598" max="14598" width="10" style="2429" customWidth="1"/>
    <col min="14599" max="14599" width="11" style="2429" customWidth="1"/>
    <col min="14600" max="14600" width="10.7109375" style="2429" customWidth="1"/>
    <col min="14601" max="14601" width="10.42578125" style="2429" customWidth="1"/>
    <col min="14602" max="14602" width="12.28515625" style="2429" customWidth="1"/>
    <col min="14603" max="14603" width="10.85546875" style="2429" customWidth="1"/>
    <col min="14604" max="14604" width="9.5703125" style="2429" customWidth="1"/>
    <col min="14605" max="14605" width="11.28515625" style="2429" customWidth="1"/>
    <col min="14606" max="14606" width="12.5703125" style="2429" customWidth="1"/>
    <col min="14607" max="14607" width="12.42578125" style="2429" customWidth="1"/>
    <col min="14608" max="14608" width="10.85546875" style="2429" customWidth="1"/>
    <col min="14609" max="14848" width="9.140625" style="2429"/>
    <col min="14849" max="14849" width="73.42578125" style="2429" customWidth="1"/>
    <col min="14850" max="14850" width="12.42578125" style="2429" customWidth="1"/>
    <col min="14851" max="14851" width="12.85546875" style="2429" customWidth="1"/>
    <col min="14852" max="14852" width="12.28515625" style="2429" customWidth="1"/>
    <col min="14853" max="14853" width="10.28515625" style="2429" customWidth="1"/>
    <col min="14854" max="14854" width="10" style="2429" customWidth="1"/>
    <col min="14855" max="14855" width="11" style="2429" customWidth="1"/>
    <col min="14856" max="14856" width="10.7109375" style="2429" customWidth="1"/>
    <col min="14857" max="14857" width="10.42578125" style="2429" customWidth="1"/>
    <col min="14858" max="14858" width="12.28515625" style="2429" customWidth="1"/>
    <col min="14859" max="14859" width="10.85546875" style="2429" customWidth="1"/>
    <col min="14860" max="14860" width="9.5703125" style="2429" customWidth="1"/>
    <col min="14861" max="14861" width="11.28515625" style="2429" customWidth="1"/>
    <col min="14862" max="14862" width="12.5703125" style="2429" customWidth="1"/>
    <col min="14863" max="14863" width="12.42578125" style="2429" customWidth="1"/>
    <col min="14864" max="14864" width="10.85546875" style="2429" customWidth="1"/>
    <col min="14865" max="15104" width="9.140625" style="2429"/>
    <col min="15105" max="15105" width="73.42578125" style="2429" customWidth="1"/>
    <col min="15106" max="15106" width="12.42578125" style="2429" customWidth="1"/>
    <col min="15107" max="15107" width="12.85546875" style="2429" customWidth="1"/>
    <col min="15108" max="15108" width="12.28515625" style="2429" customWidth="1"/>
    <col min="15109" max="15109" width="10.28515625" style="2429" customWidth="1"/>
    <col min="15110" max="15110" width="10" style="2429" customWidth="1"/>
    <col min="15111" max="15111" width="11" style="2429" customWidth="1"/>
    <col min="15112" max="15112" width="10.7109375" style="2429" customWidth="1"/>
    <col min="15113" max="15113" width="10.42578125" style="2429" customWidth="1"/>
    <col min="15114" max="15114" width="12.28515625" style="2429" customWidth="1"/>
    <col min="15115" max="15115" width="10.85546875" style="2429" customWidth="1"/>
    <col min="15116" max="15116" width="9.5703125" style="2429" customWidth="1"/>
    <col min="15117" max="15117" width="11.28515625" style="2429" customWidth="1"/>
    <col min="15118" max="15118" width="12.5703125" style="2429" customWidth="1"/>
    <col min="15119" max="15119" width="12.42578125" style="2429" customWidth="1"/>
    <col min="15120" max="15120" width="10.85546875" style="2429" customWidth="1"/>
    <col min="15121" max="15360" width="9.140625" style="2429"/>
    <col min="15361" max="15361" width="73.42578125" style="2429" customWidth="1"/>
    <col min="15362" max="15362" width="12.42578125" style="2429" customWidth="1"/>
    <col min="15363" max="15363" width="12.85546875" style="2429" customWidth="1"/>
    <col min="15364" max="15364" width="12.28515625" style="2429" customWidth="1"/>
    <col min="15365" max="15365" width="10.28515625" style="2429" customWidth="1"/>
    <col min="15366" max="15366" width="10" style="2429" customWidth="1"/>
    <col min="15367" max="15367" width="11" style="2429" customWidth="1"/>
    <col min="15368" max="15368" width="10.7109375" style="2429" customWidth="1"/>
    <col min="15369" max="15369" width="10.42578125" style="2429" customWidth="1"/>
    <col min="15370" max="15370" width="12.28515625" style="2429" customWidth="1"/>
    <col min="15371" max="15371" width="10.85546875" style="2429" customWidth="1"/>
    <col min="15372" max="15372" width="9.5703125" style="2429" customWidth="1"/>
    <col min="15373" max="15373" width="11.28515625" style="2429" customWidth="1"/>
    <col min="15374" max="15374" width="12.5703125" style="2429" customWidth="1"/>
    <col min="15375" max="15375" width="12.42578125" style="2429" customWidth="1"/>
    <col min="15376" max="15376" width="10.85546875" style="2429" customWidth="1"/>
    <col min="15377" max="15616" width="9.140625" style="2429"/>
    <col min="15617" max="15617" width="73.42578125" style="2429" customWidth="1"/>
    <col min="15618" max="15618" width="12.42578125" style="2429" customWidth="1"/>
    <col min="15619" max="15619" width="12.85546875" style="2429" customWidth="1"/>
    <col min="15620" max="15620" width="12.28515625" style="2429" customWidth="1"/>
    <col min="15621" max="15621" width="10.28515625" style="2429" customWidth="1"/>
    <col min="15622" max="15622" width="10" style="2429" customWidth="1"/>
    <col min="15623" max="15623" width="11" style="2429" customWidth="1"/>
    <col min="15624" max="15624" width="10.7109375" style="2429" customWidth="1"/>
    <col min="15625" max="15625" width="10.42578125" style="2429" customWidth="1"/>
    <col min="15626" max="15626" width="12.28515625" style="2429" customWidth="1"/>
    <col min="15627" max="15627" width="10.85546875" style="2429" customWidth="1"/>
    <col min="15628" max="15628" width="9.5703125" style="2429" customWidth="1"/>
    <col min="15629" max="15629" width="11.28515625" style="2429" customWidth="1"/>
    <col min="15630" max="15630" width="12.5703125" style="2429" customWidth="1"/>
    <col min="15631" max="15631" width="12.42578125" style="2429" customWidth="1"/>
    <col min="15632" max="15632" width="10.85546875" style="2429" customWidth="1"/>
    <col min="15633" max="15872" width="9.140625" style="2429"/>
    <col min="15873" max="15873" width="73.42578125" style="2429" customWidth="1"/>
    <col min="15874" max="15874" width="12.42578125" style="2429" customWidth="1"/>
    <col min="15875" max="15875" width="12.85546875" style="2429" customWidth="1"/>
    <col min="15876" max="15876" width="12.28515625" style="2429" customWidth="1"/>
    <col min="15877" max="15877" width="10.28515625" style="2429" customWidth="1"/>
    <col min="15878" max="15878" width="10" style="2429" customWidth="1"/>
    <col min="15879" max="15879" width="11" style="2429" customWidth="1"/>
    <col min="15880" max="15880" width="10.7109375" style="2429" customWidth="1"/>
    <col min="15881" max="15881" width="10.42578125" style="2429" customWidth="1"/>
    <col min="15882" max="15882" width="12.28515625" style="2429" customWidth="1"/>
    <col min="15883" max="15883" width="10.85546875" style="2429" customWidth="1"/>
    <col min="15884" max="15884" width="9.5703125" style="2429" customWidth="1"/>
    <col min="15885" max="15885" width="11.28515625" style="2429" customWidth="1"/>
    <col min="15886" max="15886" width="12.5703125" style="2429" customWidth="1"/>
    <col min="15887" max="15887" width="12.42578125" style="2429" customWidth="1"/>
    <col min="15888" max="15888" width="10.85546875" style="2429" customWidth="1"/>
    <col min="15889" max="16128" width="9.140625" style="2429"/>
    <col min="16129" max="16129" width="73.42578125" style="2429" customWidth="1"/>
    <col min="16130" max="16130" width="12.42578125" style="2429" customWidth="1"/>
    <col min="16131" max="16131" width="12.85546875" style="2429" customWidth="1"/>
    <col min="16132" max="16132" width="12.28515625" style="2429" customWidth="1"/>
    <col min="16133" max="16133" width="10.28515625" style="2429" customWidth="1"/>
    <col min="16134" max="16134" width="10" style="2429" customWidth="1"/>
    <col min="16135" max="16135" width="11" style="2429" customWidth="1"/>
    <col min="16136" max="16136" width="10.7109375" style="2429" customWidth="1"/>
    <col min="16137" max="16137" width="10.42578125" style="2429" customWidth="1"/>
    <col min="16138" max="16138" width="12.28515625" style="2429" customWidth="1"/>
    <col min="16139" max="16139" width="10.85546875" style="2429" customWidth="1"/>
    <col min="16140" max="16140" width="9.5703125" style="2429" customWidth="1"/>
    <col min="16141" max="16141" width="11.28515625" style="2429" customWidth="1"/>
    <col min="16142" max="16142" width="12.5703125" style="2429" customWidth="1"/>
    <col min="16143" max="16143" width="12.42578125" style="2429" customWidth="1"/>
    <col min="16144" max="16144" width="10.85546875" style="2429" customWidth="1"/>
    <col min="16145" max="16384" width="9.140625" style="2429"/>
  </cols>
  <sheetData>
    <row r="1" spans="1:16" ht="63.75" customHeight="1">
      <c r="A1" s="6151" t="s">
        <v>374</v>
      </c>
      <c r="B1" s="6151"/>
      <c r="C1" s="6151"/>
      <c r="D1" s="6151"/>
      <c r="E1" s="6151"/>
      <c r="F1" s="6151"/>
      <c r="G1" s="6151"/>
      <c r="H1" s="6151"/>
      <c r="I1" s="6151"/>
      <c r="J1" s="6151"/>
      <c r="K1" s="6151"/>
      <c r="L1" s="6151"/>
      <c r="M1" s="6151"/>
      <c r="N1" s="6151"/>
      <c r="O1" s="6151"/>
      <c r="P1" s="6151"/>
    </row>
    <row r="2" spans="1:16" ht="11.25" customHeight="1">
      <c r="A2" s="6152"/>
      <c r="B2" s="6152"/>
      <c r="C2" s="6152"/>
      <c r="D2" s="6152"/>
      <c r="E2" s="6152"/>
      <c r="F2" s="6152"/>
      <c r="G2" s="6152"/>
      <c r="H2" s="6152"/>
      <c r="I2" s="6152"/>
      <c r="J2" s="6152"/>
      <c r="K2" s="6152"/>
      <c r="L2" s="6152"/>
      <c r="M2" s="6152"/>
      <c r="N2" s="6152"/>
      <c r="O2" s="6152"/>
      <c r="P2" s="6152"/>
    </row>
    <row r="3" spans="1:16" ht="21.75" customHeight="1">
      <c r="A3" s="6151" t="s">
        <v>370</v>
      </c>
      <c r="B3" s="6151"/>
      <c r="C3" s="6151"/>
      <c r="D3" s="6151"/>
      <c r="E3" s="6151"/>
      <c r="F3" s="6151"/>
      <c r="G3" s="6151"/>
      <c r="H3" s="6151"/>
      <c r="I3" s="6151"/>
      <c r="J3" s="6151"/>
      <c r="K3" s="6151"/>
      <c r="L3" s="6151"/>
      <c r="M3" s="6151"/>
      <c r="N3" s="6151"/>
      <c r="O3" s="6151"/>
      <c r="P3" s="6151"/>
    </row>
    <row r="4" spans="1:16" ht="33" customHeight="1" thickBot="1">
      <c r="A4" s="3215"/>
      <c r="B4" s="2430"/>
      <c r="C4" s="2430"/>
      <c r="D4" s="2430"/>
      <c r="E4" s="2430"/>
      <c r="F4" s="2430"/>
      <c r="G4" s="2430"/>
      <c r="H4" s="2430"/>
      <c r="I4" s="2430"/>
      <c r="J4" s="2430"/>
      <c r="K4" s="2430"/>
      <c r="L4" s="2430"/>
      <c r="M4" s="2430"/>
      <c r="N4" s="2430"/>
      <c r="O4" s="2430"/>
      <c r="P4" s="2430"/>
    </row>
    <row r="5" spans="1:16" ht="33" customHeight="1" thickBot="1">
      <c r="A5" s="6153" t="s">
        <v>1</v>
      </c>
      <c r="B5" s="6155" t="s">
        <v>2</v>
      </c>
      <c r="C5" s="6156"/>
      <c r="D5" s="6157"/>
      <c r="E5" s="6155" t="s">
        <v>3</v>
      </c>
      <c r="F5" s="6156"/>
      <c r="G5" s="6157"/>
      <c r="H5" s="6155" t="s">
        <v>4</v>
      </c>
      <c r="I5" s="6156"/>
      <c r="J5" s="6157"/>
      <c r="K5" s="6155" t="s">
        <v>5</v>
      </c>
      <c r="L5" s="6156"/>
      <c r="M5" s="6157"/>
      <c r="N5" s="6158" t="s">
        <v>22</v>
      </c>
      <c r="O5" s="6159"/>
      <c r="P5" s="6160"/>
    </row>
    <row r="6" spans="1:16" ht="55.5" customHeight="1" thickBot="1">
      <c r="A6" s="6154"/>
      <c r="B6" s="2431" t="s">
        <v>7</v>
      </c>
      <c r="C6" s="2431" t="s">
        <v>8</v>
      </c>
      <c r="D6" s="2431" t="s">
        <v>9</v>
      </c>
      <c r="E6" s="2431" t="s">
        <v>7</v>
      </c>
      <c r="F6" s="2431" t="s">
        <v>8</v>
      </c>
      <c r="G6" s="2431" t="s">
        <v>9</v>
      </c>
      <c r="H6" s="2431" t="s">
        <v>7</v>
      </c>
      <c r="I6" s="2431" t="s">
        <v>8</v>
      </c>
      <c r="J6" s="2431" t="s">
        <v>9</v>
      </c>
      <c r="K6" s="2431" t="s">
        <v>7</v>
      </c>
      <c r="L6" s="2431" t="s">
        <v>8</v>
      </c>
      <c r="M6" s="2431" t="s">
        <v>9</v>
      </c>
      <c r="N6" s="2431" t="s">
        <v>7</v>
      </c>
      <c r="O6" s="2431" t="s">
        <v>8</v>
      </c>
      <c r="P6" s="2432" t="s">
        <v>9</v>
      </c>
    </row>
    <row r="7" spans="1:16" ht="32.25" customHeight="1" thickBot="1">
      <c r="A7" s="2433" t="s">
        <v>10</v>
      </c>
      <c r="B7" s="2434"/>
      <c r="C7" s="2434"/>
      <c r="D7" s="2434"/>
      <c r="E7" s="2434"/>
      <c r="F7" s="2434"/>
      <c r="G7" s="2435"/>
      <c r="H7" s="2436"/>
      <c r="I7" s="2434"/>
      <c r="J7" s="2434"/>
      <c r="K7" s="2434"/>
      <c r="L7" s="2434"/>
      <c r="M7" s="2435"/>
      <c r="N7" s="2437"/>
      <c r="O7" s="2437"/>
      <c r="P7" s="2438"/>
    </row>
    <row r="8" spans="1:16" ht="25.5" customHeight="1" thickBot="1">
      <c r="A8" s="2084" t="s">
        <v>231</v>
      </c>
      <c r="B8" s="2439">
        <v>38</v>
      </c>
      <c r="C8" s="2439">
        <v>1</v>
      </c>
      <c r="D8" s="2439">
        <v>39</v>
      </c>
      <c r="E8" s="2439">
        <f t="shared" ref="E8:G8" si="0">SUM(E13,E17)</f>
        <v>41</v>
      </c>
      <c r="F8" s="2439">
        <f t="shared" si="0"/>
        <v>0</v>
      </c>
      <c r="G8" s="2439">
        <f t="shared" si="0"/>
        <v>41</v>
      </c>
      <c r="H8" s="2439">
        <v>36</v>
      </c>
      <c r="I8" s="2439">
        <f>SUM(I13,I17)</f>
        <v>1</v>
      </c>
      <c r="J8" s="2439">
        <v>37</v>
      </c>
      <c r="K8" s="2439">
        <v>36</v>
      </c>
      <c r="L8" s="2439">
        <f>SUM(L13,L17)</f>
        <v>1</v>
      </c>
      <c r="M8" s="2439">
        <v>37</v>
      </c>
      <c r="N8" s="1501">
        <f>B8+E8+H8+K8</f>
        <v>151</v>
      </c>
      <c r="O8" s="1742">
        <f>C8+F8+I8+L8</f>
        <v>3</v>
      </c>
      <c r="P8" s="1913">
        <f>N8+O8</f>
        <v>154</v>
      </c>
    </row>
    <row r="9" spans="1:16" ht="25.5" customHeight="1" thickBot="1">
      <c r="A9" s="2084" t="s">
        <v>233</v>
      </c>
      <c r="B9" s="2439">
        <v>62</v>
      </c>
      <c r="C9" s="2439">
        <v>0</v>
      </c>
      <c r="D9" s="2439">
        <v>62</v>
      </c>
      <c r="E9" s="2439">
        <v>55</v>
      </c>
      <c r="F9" s="2439">
        <f>SUM(F14,F18)</f>
        <v>2</v>
      </c>
      <c r="G9" s="2439">
        <v>57</v>
      </c>
      <c r="H9" s="2439">
        <v>47</v>
      </c>
      <c r="I9" s="2439">
        <f>SUM(I14,I18)</f>
        <v>1</v>
      </c>
      <c r="J9" s="2439">
        <v>48</v>
      </c>
      <c r="K9" s="2439">
        <v>58</v>
      </c>
      <c r="L9" s="2439">
        <v>2</v>
      </c>
      <c r="M9" s="2439">
        <v>60</v>
      </c>
      <c r="N9" s="1501">
        <f>B9+E9+H9+K9</f>
        <v>222</v>
      </c>
      <c r="O9" s="1742">
        <f>C9+F9+I9+L9</f>
        <v>5</v>
      </c>
      <c r="P9" s="1913">
        <f>N9+O9</f>
        <v>227</v>
      </c>
    </row>
    <row r="10" spans="1:16" ht="28.5" customHeight="1" thickBot="1">
      <c r="A10" s="2440" t="s">
        <v>27</v>
      </c>
      <c r="B10" s="2441">
        <f>B8+B9</f>
        <v>100</v>
      </c>
      <c r="C10" s="2441">
        <f t="shared" ref="C10:P10" si="1">C8+C9</f>
        <v>1</v>
      </c>
      <c r="D10" s="2441">
        <f t="shared" si="1"/>
        <v>101</v>
      </c>
      <c r="E10" s="2441">
        <f t="shared" si="1"/>
        <v>96</v>
      </c>
      <c r="F10" s="2441">
        <f t="shared" si="1"/>
        <v>2</v>
      </c>
      <c r="G10" s="2441">
        <f t="shared" si="1"/>
        <v>98</v>
      </c>
      <c r="H10" s="2441">
        <f t="shared" si="1"/>
        <v>83</v>
      </c>
      <c r="I10" s="2441">
        <f t="shared" si="1"/>
        <v>2</v>
      </c>
      <c r="J10" s="2441">
        <f t="shared" si="1"/>
        <v>85</v>
      </c>
      <c r="K10" s="2441">
        <f t="shared" si="1"/>
        <v>94</v>
      </c>
      <c r="L10" s="2441">
        <f t="shared" si="1"/>
        <v>3</v>
      </c>
      <c r="M10" s="2441">
        <f t="shared" si="1"/>
        <v>97</v>
      </c>
      <c r="N10" s="2441">
        <f t="shared" si="1"/>
        <v>373</v>
      </c>
      <c r="O10" s="2441">
        <f t="shared" si="1"/>
        <v>8</v>
      </c>
      <c r="P10" s="2442">
        <f t="shared" si="1"/>
        <v>381</v>
      </c>
    </row>
    <row r="11" spans="1:16" ht="31.5" customHeight="1" thickBot="1">
      <c r="A11" s="2443" t="s">
        <v>15</v>
      </c>
      <c r="B11" s="2444"/>
      <c r="C11" s="2445"/>
      <c r="D11" s="2446"/>
      <c r="E11" s="2447"/>
      <c r="F11" s="2447"/>
      <c r="G11" s="2448"/>
      <c r="H11" s="2447"/>
      <c r="I11" s="2447"/>
      <c r="J11" s="2449"/>
      <c r="K11" s="2450"/>
      <c r="L11" s="2447"/>
      <c r="M11" s="2448"/>
      <c r="N11" s="2451"/>
      <c r="O11" s="2452"/>
      <c r="P11" s="2453"/>
    </row>
    <row r="12" spans="1:16" ht="33" customHeight="1" thickBot="1">
      <c r="A12" s="2454" t="s">
        <v>16</v>
      </c>
      <c r="B12" s="2455"/>
      <c r="C12" s="2456"/>
      <c r="D12" s="2457"/>
      <c r="E12" s="2458"/>
      <c r="F12" s="2456"/>
      <c r="G12" s="2457"/>
      <c r="H12" s="2458"/>
      <c r="I12" s="2459" t="s">
        <v>28</v>
      </c>
      <c r="J12" s="2460"/>
      <c r="K12" s="2455"/>
      <c r="L12" s="2456"/>
      <c r="M12" s="2457"/>
      <c r="N12" s="2461"/>
      <c r="O12" s="2452"/>
      <c r="P12" s="2462"/>
    </row>
    <row r="13" spans="1:16" ht="24.95" customHeight="1" thickBot="1">
      <c r="A13" s="2084" t="s">
        <v>231</v>
      </c>
      <c r="B13" s="2439">
        <v>38</v>
      </c>
      <c r="C13" s="2439">
        <v>1</v>
      </c>
      <c r="D13" s="2439">
        <v>39</v>
      </c>
      <c r="E13" s="1954">
        <v>41</v>
      </c>
      <c r="F13" s="1954">
        <v>0</v>
      </c>
      <c r="G13" s="1954">
        <v>41</v>
      </c>
      <c r="H13" s="1954">
        <v>35</v>
      </c>
      <c r="I13" s="1954">
        <v>1</v>
      </c>
      <c r="J13" s="1954">
        <v>36</v>
      </c>
      <c r="K13" s="1954">
        <v>36</v>
      </c>
      <c r="L13" s="1954">
        <v>1</v>
      </c>
      <c r="M13" s="1954">
        <v>37</v>
      </c>
      <c r="N13" s="1501">
        <f>B13+E13+H13+K13</f>
        <v>150</v>
      </c>
      <c r="O13" s="1742">
        <f>C13+F13+I13+L13</f>
        <v>3</v>
      </c>
      <c r="P13" s="1913">
        <f>N13+O13</f>
        <v>153</v>
      </c>
    </row>
    <row r="14" spans="1:16" ht="24.95" customHeight="1" thickBot="1">
      <c r="A14" s="2084" t="s">
        <v>233</v>
      </c>
      <c r="B14" s="2439">
        <v>61</v>
      </c>
      <c r="C14" s="2439">
        <v>0</v>
      </c>
      <c r="D14" s="2439">
        <v>61</v>
      </c>
      <c r="E14" s="1954">
        <v>56</v>
      </c>
      <c r="F14" s="1954">
        <v>2</v>
      </c>
      <c r="G14" s="1954">
        <v>58</v>
      </c>
      <c r="H14" s="1954">
        <v>44</v>
      </c>
      <c r="I14" s="1954">
        <v>1</v>
      </c>
      <c r="J14" s="1954">
        <v>45</v>
      </c>
      <c r="K14" s="1954">
        <v>57</v>
      </c>
      <c r="L14" s="1954">
        <v>2</v>
      </c>
      <c r="M14" s="1954">
        <v>59</v>
      </c>
      <c r="N14" s="1501">
        <f>B14+E14+H14+K14</f>
        <v>218</v>
      </c>
      <c r="O14" s="1742">
        <f>C14+F14+I14+L14</f>
        <v>5</v>
      </c>
      <c r="P14" s="1913">
        <f>N14+O14</f>
        <v>223</v>
      </c>
    </row>
    <row r="15" spans="1:16" ht="24.95" customHeight="1" thickBot="1">
      <c r="A15" s="2463" t="s">
        <v>17</v>
      </c>
      <c r="B15" s="2464">
        <f t="shared" ref="B15:P15" si="2">SUM(B13:B14)</f>
        <v>99</v>
      </c>
      <c r="C15" s="2464">
        <f t="shared" si="2"/>
        <v>1</v>
      </c>
      <c r="D15" s="2464">
        <f t="shared" si="2"/>
        <v>100</v>
      </c>
      <c r="E15" s="2464">
        <f t="shared" si="2"/>
        <v>97</v>
      </c>
      <c r="F15" s="2464">
        <f t="shared" si="2"/>
        <v>2</v>
      </c>
      <c r="G15" s="2464">
        <f t="shared" si="2"/>
        <v>99</v>
      </c>
      <c r="H15" s="2464">
        <f t="shared" si="2"/>
        <v>79</v>
      </c>
      <c r="I15" s="2464">
        <f t="shared" si="2"/>
        <v>2</v>
      </c>
      <c r="J15" s="2464">
        <f t="shared" si="2"/>
        <v>81</v>
      </c>
      <c r="K15" s="2464">
        <f t="shared" si="2"/>
        <v>93</v>
      </c>
      <c r="L15" s="2464">
        <f t="shared" si="2"/>
        <v>3</v>
      </c>
      <c r="M15" s="2464">
        <f t="shared" si="2"/>
        <v>96</v>
      </c>
      <c r="N15" s="2464">
        <f t="shared" si="2"/>
        <v>368</v>
      </c>
      <c r="O15" s="2464">
        <f t="shared" si="2"/>
        <v>8</v>
      </c>
      <c r="P15" s="1546">
        <f t="shared" si="2"/>
        <v>376</v>
      </c>
    </row>
    <row r="16" spans="1:16" ht="46.5" customHeight="1" thickBot="1">
      <c r="A16" s="2465" t="s">
        <v>18</v>
      </c>
      <c r="B16" s="2466"/>
      <c r="C16" s="2467"/>
      <c r="D16" s="2468"/>
      <c r="E16" s="2469"/>
      <c r="F16" s="2467"/>
      <c r="G16" s="2470"/>
      <c r="H16" s="2466"/>
      <c r="I16" s="2467"/>
      <c r="J16" s="2470"/>
      <c r="K16" s="2466"/>
      <c r="L16" s="2467"/>
      <c r="M16" s="2470"/>
      <c r="N16" s="2471"/>
      <c r="O16" s="2472"/>
      <c r="P16" s="2462"/>
    </row>
    <row r="17" spans="1:20" ht="24" customHeight="1">
      <c r="A17" s="2473" t="s">
        <v>231</v>
      </c>
      <c r="B17" s="2474">
        <v>0</v>
      </c>
      <c r="C17" s="2475">
        <v>0</v>
      </c>
      <c r="D17" s="2476">
        <v>0</v>
      </c>
      <c r="E17" s="2474">
        <v>0</v>
      </c>
      <c r="F17" s="2475">
        <v>0</v>
      </c>
      <c r="G17" s="2477">
        <v>0</v>
      </c>
      <c r="H17" s="2478">
        <v>1</v>
      </c>
      <c r="I17" s="2475">
        <v>0</v>
      </c>
      <c r="J17" s="2476">
        <v>1</v>
      </c>
      <c r="K17" s="2474">
        <v>0</v>
      </c>
      <c r="L17" s="2475">
        <v>0</v>
      </c>
      <c r="M17" s="2477">
        <v>0</v>
      </c>
      <c r="N17" s="2479">
        <f>B17+E17+H17+K17</f>
        <v>1</v>
      </c>
      <c r="O17" s="2480">
        <f>C17+F17+I17+L17</f>
        <v>0</v>
      </c>
      <c r="P17" s="2481">
        <f>N17+O17</f>
        <v>1</v>
      </c>
      <c r="Q17" s="1465"/>
      <c r="R17" s="1465"/>
      <c r="S17" s="1465"/>
      <c r="T17" s="1465"/>
    </row>
    <row r="18" spans="1:20" ht="24" customHeight="1" thickBot="1">
      <c r="A18" s="2482" t="s">
        <v>233</v>
      </c>
      <c r="B18" s="2483">
        <v>1</v>
      </c>
      <c r="C18" s="2484">
        <v>0</v>
      </c>
      <c r="D18" s="2485">
        <v>1</v>
      </c>
      <c r="E18" s="2483">
        <v>0</v>
      </c>
      <c r="F18" s="2484">
        <v>0</v>
      </c>
      <c r="G18" s="2486">
        <v>0</v>
      </c>
      <c r="H18" s="2487">
        <v>3</v>
      </c>
      <c r="I18" s="2484">
        <v>0</v>
      </c>
      <c r="J18" s="2485">
        <v>3</v>
      </c>
      <c r="K18" s="2483">
        <v>1</v>
      </c>
      <c r="L18" s="2484">
        <v>0</v>
      </c>
      <c r="M18" s="2486">
        <v>1</v>
      </c>
      <c r="N18" s="2488">
        <f>B18+E18+H18+K18</f>
        <v>5</v>
      </c>
      <c r="O18" s="2489">
        <f>C18+F18+I18+L18</f>
        <v>0</v>
      </c>
      <c r="P18" s="2490">
        <f>N18+O18</f>
        <v>5</v>
      </c>
    </row>
    <row r="19" spans="1:20" ht="31.5" customHeight="1" thickBot="1">
      <c r="A19" s="2491" t="s">
        <v>19</v>
      </c>
      <c r="B19" s="2696">
        <f t="shared" ref="B19:P19" si="3">SUM(B17:B18)</f>
        <v>1</v>
      </c>
      <c r="C19" s="2696">
        <f t="shared" si="3"/>
        <v>0</v>
      </c>
      <c r="D19" s="2696">
        <f t="shared" si="3"/>
        <v>1</v>
      </c>
      <c r="E19" s="2696">
        <f t="shared" si="3"/>
        <v>0</v>
      </c>
      <c r="F19" s="2696">
        <f t="shared" si="3"/>
        <v>0</v>
      </c>
      <c r="G19" s="2696">
        <f t="shared" si="3"/>
        <v>0</v>
      </c>
      <c r="H19" s="2696">
        <f t="shared" si="3"/>
        <v>4</v>
      </c>
      <c r="I19" s="2696">
        <f t="shared" si="3"/>
        <v>0</v>
      </c>
      <c r="J19" s="2696">
        <f t="shared" si="3"/>
        <v>4</v>
      </c>
      <c r="K19" s="2696">
        <f t="shared" si="3"/>
        <v>1</v>
      </c>
      <c r="L19" s="2696">
        <f t="shared" si="3"/>
        <v>0</v>
      </c>
      <c r="M19" s="2696">
        <f t="shared" si="3"/>
        <v>1</v>
      </c>
      <c r="N19" s="2697">
        <f t="shared" si="3"/>
        <v>6</v>
      </c>
      <c r="O19" s="2698">
        <f t="shared" si="3"/>
        <v>0</v>
      </c>
      <c r="P19" s="2699">
        <f t="shared" si="3"/>
        <v>6</v>
      </c>
    </row>
    <row r="20" spans="1:20" ht="27.75" customHeight="1" thickBot="1">
      <c r="A20" s="2454" t="s">
        <v>251</v>
      </c>
      <c r="B20" s="2700">
        <f t="shared" ref="B20:P20" si="4">B15+B19</f>
        <v>100</v>
      </c>
      <c r="C20" s="2700">
        <f t="shared" si="4"/>
        <v>1</v>
      </c>
      <c r="D20" s="2700">
        <f t="shared" si="4"/>
        <v>101</v>
      </c>
      <c r="E20" s="2700">
        <f t="shared" si="4"/>
        <v>97</v>
      </c>
      <c r="F20" s="2700">
        <f t="shared" si="4"/>
        <v>2</v>
      </c>
      <c r="G20" s="2700">
        <f t="shared" si="4"/>
        <v>99</v>
      </c>
      <c r="H20" s="2700">
        <f t="shared" si="4"/>
        <v>83</v>
      </c>
      <c r="I20" s="2700">
        <f t="shared" si="4"/>
        <v>2</v>
      </c>
      <c r="J20" s="2700">
        <f t="shared" si="4"/>
        <v>85</v>
      </c>
      <c r="K20" s="2700">
        <f t="shared" si="4"/>
        <v>94</v>
      </c>
      <c r="L20" s="2700">
        <f t="shared" si="4"/>
        <v>3</v>
      </c>
      <c r="M20" s="2700">
        <f t="shared" si="4"/>
        <v>97</v>
      </c>
      <c r="N20" s="2700">
        <f t="shared" si="4"/>
        <v>374</v>
      </c>
      <c r="O20" s="2700">
        <f t="shared" si="4"/>
        <v>8</v>
      </c>
      <c r="P20" s="2701">
        <f t="shared" si="4"/>
        <v>382</v>
      </c>
    </row>
    <row r="21" spans="1:20" ht="30.75" customHeight="1">
      <c r="A21" s="6150"/>
      <c r="B21" s="6150"/>
      <c r="C21" s="6150"/>
      <c r="D21" s="6150"/>
      <c r="E21" s="6150"/>
      <c r="F21" s="6150"/>
      <c r="G21" s="6150"/>
      <c r="H21" s="6150"/>
      <c r="I21" s="6150"/>
      <c r="J21" s="6150"/>
      <c r="K21" s="6150"/>
      <c r="L21" s="6150"/>
      <c r="M21" s="6150"/>
      <c r="N21" s="6150"/>
      <c r="O21" s="6150"/>
      <c r="P21" s="6150"/>
    </row>
    <row r="22" spans="1:20">
      <c r="A22" s="2430"/>
      <c r="B22" s="2430"/>
      <c r="C22" s="2430"/>
      <c r="D22" s="2430"/>
      <c r="E22" s="2430"/>
      <c r="F22" s="2430"/>
      <c r="G22" s="2430"/>
      <c r="H22" s="2430"/>
      <c r="I22" s="2430"/>
      <c r="J22" s="2430"/>
      <c r="K22" s="2430"/>
      <c r="L22" s="2430"/>
      <c r="M22" s="2430"/>
      <c r="N22" s="2430"/>
      <c r="O22" s="2430"/>
      <c r="P22" s="2430"/>
    </row>
    <row r="23" spans="1:20" ht="45" customHeight="1">
      <c r="A23" s="2430"/>
      <c r="B23" s="2492"/>
      <c r="C23" s="2492"/>
      <c r="D23" s="2492"/>
      <c r="E23" s="2492"/>
      <c r="F23" s="2492"/>
      <c r="G23" s="2492"/>
      <c r="H23" s="2492"/>
      <c r="I23" s="2492"/>
      <c r="J23" s="2492"/>
      <c r="K23" s="2492"/>
      <c r="L23" s="2492"/>
      <c r="M23" s="2492"/>
      <c r="N23" s="2492"/>
      <c r="O23" s="2492"/>
      <c r="P23" s="2492"/>
    </row>
  </sheetData>
  <mergeCells count="10">
    <mergeCell ref="A21:P21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3"/>
  <sheetViews>
    <sheetView zoomScale="50" zoomScaleNormal="50" workbookViewId="0">
      <selection activeCell="D28" sqref="D28"/>
    </sheetView>
  </sheetViews>
  <sheetFormatPr defaultRowHeight="20.25"/>
  <cols>
    <col min="1" max="1" width="71.140625" style="1450" customWidth="1"/>
    <col min="2" max="2" width="11.85546875" style="1450" customWidth="1"/>
    <col min="3" max="4" width="9.42578125" style="1450" customWidth="1"/>
    <col min="5" max="5" width="11.28515625" style="1450" customWidth="1"/>
    <col min="6" max="7" width="9.42578125" style="1450" customWidth="1"/>
    <col min="8" max="8" width="11.28515625" style="1450" customWidth="1"/>
    <col min="9" max="10" width="9.42578125" style="1450" customWidth="1"/>
    <col min="11" max="11" width="11.5703125" style="1450" customWidth="1"/>
    <col min="12" max="12" width="11.42578125" style="1450" customWidth="1"/>
    <col min="13" max="13" width="9.42578125" style="1450" customWidth="1"/>
    <col min="14" max="14" width="11.28515625" style="1450" customWidth="1"/>
    <col min="15" max="16" width="9.42578125" style="1450" customWidth="1"/>
    <col min="17" max="17" width="11.42578125" style="1450" customWidth="1"/>
    <col min="18" max="18" width="11.85546875" style="1450" customWidth="1"/>
    <col min="19" max="19" width="9.42578125" style="2533" customWidth="1"/>
    <col min="20" max="256" width="9.140625" style="1450"/>
    <col min="257" max="257" width="71.140625" style="1450" customWidth="1"/>
    <col min="258" max="258" width="11.85546875" style="1450" customWidth="1"/>
    <col min="259" max="260" width="9.42578125" style="1450" customWidth="1"/>
    <col min="261" max="261" width="11.28515625" style="1450" customWidth="1"/>
    <col min="262" max="263" width="9.42578125" style="1450" customWidth="1"/>
    <col min="264" max="264" width="11.28515625" style="1450" customWidth="1"/>
    <col min="265" max="266" width="9.42578125" style="1450" customWidth="1"/>
    <col min="267" max="267" width="11.5703125" style="1450" customWidth="1"/>
    <col min="268" max="268" width="11.42578125" style="1450" customWidth="1"/>
    <col min="269" max="269" width="9.42578125" style="1450" customWidth="1"/>
    <col min="270" max="270" width="11.28515625" style="1450" customWidth="1"/>
    <col min="271" max="272" width="9.42578125" style="1450" customWidth="1"/>
    <col min="273" max="273" width="11.42578125" style="1450" customWidth="1"/>
    <col min="274" max="274" width="11.85546875" style="1450" customWidth="1"/>
    <col min="275" max="275" width="9.42578125" style="1450" customWidth="1"/>
    <col min="276" max="512" width="9.140625" style="1450"/>
    <col min="513" max="513" width="71.140625" style="1450" customWidth="1"/>
    <col min="514" max="514" width="11.85546875" style="1450" customWidth="1"/>
    <col min="515" max="516" width="9.42578125" style="1450" customWidth="1"/>
    <col min="517" max="517" width="11.28515625" style="1450" customWidth="1"/>
    <col min="518" max="519" width="9.42578125" style="1450" customWidth="1"/>
    <col min="520" max="520" width="11.28515625" style="1450" customWidth="1"/>
    <col min="521" max="522" width="9.42578125" style="1450" customWidth="1"/>
    <col min="523" max="523" width="11.5703125" style="1450" customWidth="1"/>
    <col min="524" max="524" width="11.42578125" style="1450" customWidth="1"/>
    <col min="525" max="525" width="9.42578125" style="1450" customWidth="1"/>
    <col min="526" max="526" width="11.28515625" style="1450" customWidth="1"/>
    <col min="527" max="528" width="9.42578125" style="1450" customWidth="1"/>
    <col min="529" max="529" width="11.42578125" style="1450" customWidth="1"/>
    <col min="530" max="530" width="11.85546875" style="1450" customWidth="1"/>
    <col min="531" max="531" width="9.42578125" style="1450" customWidth="1"/>
    <col min="532" max="768" width="9.140625" style="1450"/>
    <col min="769" max="769" width="71.140625" style="1450" customWidth="1"/>
    <col min="770" max="770" width="11.85546875" style="1450" customWidth="1"/>
    <col min="771" max="772" width="9.42578125" style="1450" customWidth="1"/>
    <col min="773" max="773" width="11.28515625" style="1450" customWidth="1"/>
    <col min="774" max="775" width="9.42578125" style="1450" customWidth="1"/>
    <col min="776" max="776" width="11.28515625" style="1450" customWidth="1"/>
    <col min="777" max="778" width="9.42578125" style="1450" customWidth="1"/>
    <col min="779" max="779" width="11.5703125" style="1450" customWidth="1"/>
    <col min="780" max="780" width="11.42578125" style="1450" customWidth="1"/>
    <col min="781" max="781" width="9.42578125" style="1450" customWidth="1"/>
    <col min="782" max="782" width="11.28515625" style="1450" customWidth="1"/>
    <col min="783" max="784" width="9.42578125" style="1450" customWidth="1"/>
    <col min="785" max="785" width="11.42578125" style="1450" customWidth="1"/>
    <col min="786" max="786" width="11.85546875" style="1450" customWidth="1"/>
    <col min="787" max="787" width="9.42578125" style="1450" customWidth="1"/>
    <col min="788" max="1024" width="9.140625" style="1450"/>
    <col min="1025" max="1025" width="71.140625" style="1450" customWidth="1"/>
    <col min="1026" max="1026" width="11.85546875" style="1450" customWidth="1"/>
    <col min="1027" max="1028" width="9.42578125" style="1450" customWidth="1"/>
    <col min="1029" max="1029" width="11.28515625" style="1450" customWidth="1"/>
    <col min="1030" max="1031" width="9.42578125" style="1450" customWidth="1"/>
    <col min="1032" max="1032" width="11.28515625" style="1450" customWidth="1"/>
    <col min="1033" max="1034" width="9.42578125" style="1450" customWidth="1"/>
    <col min="1035" max="1035" width="11.5703125" style="1450" customWidth="1"/>
    <col min="1036" max="1036" width="11.42578125" style="1450" customWidth="1"/>
    <col min="1037" max="1037" width="9.42578125" style="1450" customWidth="1"/>
    <col min="1038" max="1038" width="11.28515625" style="1450" customWidth="1"/>
    <col min="1039" max="1040" width="9.42578125" style="1450" customWidth="1"/>
    <col min="1041" max="1041" width="11.42578125" style="1450" customWidth="1"/>
    <col min="1042" max="1042" width="11.85546875" style="1450" customWidth="1"/>
    <col min="1043" max="1043" width="9.42578125" style="1450" customWidth="1"/>
    <col min="1044" max="1280" width="9.140625" style="1450"/>
    <col min="1281" max="1281" width="71.140625" style="1450" customWidth="1"/>
    <col min="1282" max="1282" width="11.85546875" style="1450" customWidth="1"/>
    <col min="1283" max="1284" width="9.42578125" style="1450" customWidth="1"/>
    <col min="1285" max="1285" width="11.28515625" style="1450" customWidth="1"/>
    <col min="1286" max="1287" width="9.42578125" style="1450" customWidth="1"/>
    <col min="1288" max="1288" width="11.28515625" style="1450" customWidth="1"/>
    <col min="1289" max="1290" width="9.42578125" style="1450" customWidth="1"/>
    <col min="1291" max="1291" width="11.5703125" style="1450" customWidth="1"/>
    <col min="1292" max="1292" width="11.42578125" style="1450" customWidth="1"/>
    <col min="1293" max="1293" width="9.42578125" style="1450" customWidth="1"/>
    <col min="1294" max="1294" width="11.28515625" style="1450" customWidth="1"/>
    <col min="1295" max="1296" width="9.42578125" style="1450" customWidth="1"/>
    <col min="1297" max="1297" width="11.42578125" style="1450" customWidth="1"/>
    <col min="1298" max="1298" width="11.85546875" style="1450" customWidth="1"/>
    <col min="1299" max="1299" width="9.42578125" style="1450" customWidth="1"/>
    <col min="1300" max="1536" width="9.140625" style="1450"/>
    <col min="1537" max="1537" width="71.140625" style="1450" customWidth="1"/>
    <col min="1538" max="1538" width="11.85546875" style="1450" customWidth="1"/>
    <col min="1539" max="1540" width="9.42578125" style="1450" customWidth="1"/>
    <col min="1541" max="1541" width="11.28515625" style="1450" customWidth="1"/>
    <col min="1542" max="1543" width="9.42578125" style="1450" customWidth="1"/>
    <col min="1544" max="1544" width="11.28515625" style="1450" customWidth="1"/>
    <col min="1545" max="1546" width="9.42578125" style="1450" customWidth="1"/>
    <col min="1547" max="1547" width="11.5703125" style="1450" customWidth="1"/>
    <col min="1548" max="1548" width="11.42578125" style="1450" customWidth="1"/>
    <col min="1549" max="1549" width="9.42578125" style="1450" customWidth="1"/>
    <col min="1550" max="1550" width="11.28515625" style="1450" customWidth="1"/>
    <col min="1551" max="1552" width="9.42578125" style="1450" customWidth="1"/>
    <col min="1553" max="1553" width="11.42578125" style="1450" customWidth="1"/>
    <col min="1554" max="1554" width="11.85546875" style="1450" customWidth="1"/>
    <col min="1555" max="1555" width="9.42578125" style="1450" customWidth="1"/>
    <col min="1556" max="1792" width="9.140625" style="1450"/>
    <col min="1793" max="1793" width="71.140625" style="1450" customWidth="1"/>
    <col min="1794" max="1794" width="11.85546875" style="1450" customWidth="1"/>
    <col min="1795" max="1796" width="9.42578125" style="1450" customWidth="1"/>
    <col min="1797" max="1797" width="11.28515625" style="1450" customWidth="1"/>
    <col min="1798" max="1799" width="9.42578125" style="1450" customWidth="1"/>
    <col min="1800" max="1800" width="11.28515625" style="1450" customWidth="1"/>
    <col min="1801" max="1802" width="9.42578125" style="1450" customWidth="1"/>
    <col min="1803" max="1803" width="11.5703125" style="1450" customWidth="1"/>
    <col min="1804" max="1804" width="11.42578125" style="1450" customWidth="1"/>
    <col min="1805" max="1805" width="9.42578125" style="1450" customWidth="1"/>
    <col min="1806" max="1806" width="11.28515625" style="1450" customWidth="1"/>
    <col min="1807" max="1808" width="9.42578125" style="1450" customWidth="1"/>
    <col min="1809" max="1809" width="11.42578125" style="1450" customWidth="1"/>
    <col min="1810" max="1810" width="11.85546875" style="1450" customWidth="1"/>
    <col min="1811" max="1811" width="9.42578125" style="1450" customWidth="1"/>
    <col min="1812" max="2048" width="9.140625" style="1450"/>
    <col min="2049" max="2049" width="71.140625" style="1450" customWidth="1"/>
    <col min="2050" max="2050" width="11.85546875" style="1450" customWidth="1"/>
    <col min="2051" max="2052" width="9.42578125" style="1450" customWidth="1"/>
    <col min="2053" max="2053" width="11.28515625" style="1450" customWidth="1"/>
    <col min="2054" max="2055" width="9.42578125" style="1450" customWidth="1"/>
    <col min="2056" max="2056" width="11.28515625" style="1450" customWidth="1"/>
    <col min="2057" max="2058" width="9.42578125" style="1450" customWidth="1"/>
    <col min="2059" max="2059" width="11.5703125" style="1450" customWidth="1"/>
    <col min="2060" max="2060" width="11.42578125" style="1450" customWidth="1"/>
    <col min="2061" max="2061" width="9.42578125" style="1450" customWidth="1"/>
    <col min="2062" max="2062" width="11.28515625" style="1450" customWidth="1"/>
    <col min="2063" max="2064" width="9.42578125" style="1450" customWidth="1"/>
    <col min="2065" max="2065" width="11.42578125" style="1450" customWidth="1"/>
    <col min="2066" max="2066" width="11.85546875" style="1450" customWidth="1"/>
    <col min="2067" max="2067" width="9.42578125" style="1450" customWidth="1"/>
    <col min="2068" max="2304" width="9.140625" style="1450"/>
    <col min="2305" max="2305" width="71.140625" style="1450" customWidth="1"/>
    <col min="2306" max="2306" width="11.85546875" style="1450" customWidth="1"/>
    <col min="2307" max="2308" width="9.42578125" style="1450" customWidth="1"/>
    <col min="2309" max="2309" width="11.28515625" style="1450" customWidth="1"/>
    <col min="2310" max="2311" width="9.42578125" style="1450" customWidth="1"/>
    <col min="2312" max="2312" width="11.28515625" style="1450" customWidth="1"/>
    <col min="2313" max="2314" width="9.42578125" style="1450" customWidth="1"/>
    <col min="2315" max="2315" width="11.5703125" style="1450" customWidth="1"/>
    <col min="2316" max="2316" width="11.42578125" style="1450" customWidth="1"/>
    <col min="2317" max="2317" width="9.42578125" style="1450" customWidth="1"/>
    <col min="2318" max="2318" width="11.28515625" style="1450" customWidth="1"/>
    <col min="2319" max="2320" width="9.42578125" style="1450" customWidth="1"/>
    <col min="2321" max="2321" width="11.42578125" style="1450" customWidth="1"/>
    <col min="2322" max="2322" width="11.85546875" style="1450" customWidth="1"/>
    <col min="2323" max="2323" width="9.42578125" style="1450" customWidth="1"/>
    <col min="2324" max="2560" width="9.140625" style="1450"/>
    <col min="2561" max="2561" width="71.140625" style="1450" customWidth="1"/>
    <col min="2562" max="2562" width="11.85546875" style="1450" customWidth="1"/>
    <col min="2563" max="2564" width="9.42578125" style="1450" customWidth="1"/>
    <col min="2565" max="2565" width="11.28515625" style="1450" customWidth="1"/>
    <col min="2566" max="2567" width="9.42578125" style="1450" customWidth="1"/>
    <col min="2568" max="2568" width="11.28515625" style="1450" customWidth="1"/>
    <col min="2569" max="2570" width="9.42578125" style="1450" customWidth="1"/>
    <col min="2571" max="2571" width="11.5703125" style="1450" customWidth="1"/>
    <col min="2572" max="2572" width="11.42578125" style="1450" customWidth="1"/>
    <col min="2573" max="2573" width="9.42578125" style="1450" customWidth="1"/>
    <col min="2574" max="2574" width="11.28515625" style="1450" customWidth="1"/>
    <col min="2575" max="2576" width="9.42578125" style="1450" customWidth="1"/>
    <col min="2577" max="2577" width="11.42578125" style="1450" customWidth="1"/>
    <col min="2578" max="2578" width="11.85546875" style="1450" customWidth="1"/>
    <col min="2579" max="2579" width="9.42578125" style="1450" customWidth="1"/>
    <col min="2580" max="2816" width="9.140625" style="1450"/>
    <col min="2817" max="2817" width="71.140625" style="1450" customWidth="1"/>
    <col min="2818" max="2818" width="11.85546875" style="1450" customWidth="1"/>
    <col min="2819" max="2820" width="9.42578125" style="1450" customWidth="1"/>
    <col min="2821" max="2821" width="11.28515625" style="1450" customWidth="1"/>
    <col min="2822" max="2823" width="9.42578125" style="1450" customWidth="1"/>
    <col min="2824" max="2824" width="11.28515625" style="1450" customWidth="1"/>
    <col min="2825" max="2826" width="9.42578125" style="1450" customWidth="1"/>
    <col min="2827" max="2827" width="11.5703125" style="1450" customWidth="1"/>
    <col min="2828" max="2828" width="11.42578125" style="1450" customWidth="1"/>
    <col min="2829" max="2829" width="9.42578125" style="1450" customWidth="1"/>
    <col min="2830" max="2830" width="11.28515625" style="1450" customWidth="1"/>
    <col min="2831" max="2832" width="9.42578125" style="1450" customWidth="1"/>
    <col min="2833" max="2833" width="11.42578125" style="1450" customWidth="1"/>
    <col min="2834" max="2834" width="11.85546875" style="1450" customWidth="1"/>
    <col min="2835" max="2835" width="9.42578125" style="1450" customWidth="1"/>
    <col min="2836" max="3072" width="9.140625" style="1450"/>
    <col min="3073" max="3073" width="71.140625" style="1450" customWidth="1"/>
    <col min="3074" max="3074" width="11.85546875" style="1450" customWidth="1"/>
    <col min="3075" max="3076" width="9.42578125" style="1450" customWidth="1"/>
    <col min="3077" max="3077" width="11.28515625" style="1450" customWidth="1"/>
    <col min="3078" max="3079" width="9.42578125" style="1450" customWidth="1"/>
    <col min="3080" max="3080" width="11.28515625" style="1450" customWidth="1"/>
    <col min="3081" max="3082" width="9.42578125" style="1450" customWidth="1"/>
    <col min="3083" max="3083" width="11.5703125" style="1450" customWidth="1"/>
    <col min="3084" max="3084" width="11.42578125" style="1450" customWidth="1"/>
    <col min="3085" max="3085" width="9.42578125" style="1450" customWidth="1"/>
    <col min="3086" max="3086" width="11.28515625" style="1450" customWidth="1"/>
    <col min="3087" max="3088" width="9.42578125" style="1450" customWidth="1"/>
    <col min="3089" max="3089" width="11.42578125" style="1450" customWidth="1"/>
    <col min="3090" max="3090" width="11.85546875" style="1450" customWidth="1"/>
    <col min="3091" max="3091" width="9.42578125" style="1450" customWidth="1"/>
    <col min="3092" max="3328" width="9.140625" style="1450"/>
    <col min="3329" max="3329" width="71.140625" style="1450" customWidth="1"/>
    <col min="3330" max="3330" width="11.85546875" style="1450" customWidth="1"/>
    <col min="3331" max="3332" width="9.42578125" style="1450" customWidth="1"/>
    <col min="3333" max="3333" width="11.28515625" style="1450" customWidth="1"/>
    <col min="3334" max="3335" width="9.42578125" style="1450" customWidth="1"/>
    <col min="3336" max="3336" width="11.28515625" style="1450" customWidth="1"/>
    <col min="3337" max="3338" width="9.42578125" style="1450" customWidth="1"/>
    <col min="3339" max="3339" width="11.5703125" style="1450" customWidth="1"/>
    <col min="3340" max="3340" width="11.42578125" style="1450" customWidth="1"/>
    <col min="3341" max="3341" width="9.42578125" style="1450" customWidth="1"/>
    <col min="3342" max="3342" width="11.28515625" style="1450" customWidth="1"/>
    <col min="3343" max="3344" width="9.42578125" style="1450" customWidth="1"/>
    <col min="3345" max="3345" width="11.42578125" style="1450" customWidth="1"/>
    <col min="3346" max="3346" width="11.85546875" style="1450" customWidth="1"/>
    <col min="3347" max="3347" width="9.42578125" style="1450" customWidth="1"/>
    <col min="3348" max="3584" width="9.140625" style="1450"/>
    <col min="3585" max="3585" width="71.140625" style="1450" customWidth="1"/>
    <col min="3586" max="3586" width="11.85546875" style="1450" customWidth="1"/>
    <col min="3587" max="3588" width="9.42578125" style="1450" customWidth="1"/>
    <col min="3589" max="3589" width="11.28515625" style="1450" customWidth="1"/>
    <col min="3590" max="3591" width="9.42578125" style="1450" customWidth="1"/>
    <col min="3592" max="3592" width="11.28515625" style="1450" customWidth="1"/>
    <col min="3593" max="3594" width="9.42578125" style="1450" customWidth="1"/>
    <col min="3595" max="3595" width="11.5703125" style="1450" customWidth="1"/>
    <col min="3596" max="3596" width="11.42578125" style="1450" customWidth="1"/>
    <col min="3597" max="3597" width="9.42578125" style="1450" customWidth="1"/>
    <col min="3598" max="3598" width="11.28515625" style="1450" customWidth="1"/>
    <col min="3599" max="3600" width="9.42578125" style="1450" customWidth="1"/>
    <col min="3601" max="3601" width="11.42578125" style="1450" customWidth="1"/>
    <col min="3602" max="3602" width="11.85546875" style="1450" customWidth="1"/>
    <col min="3603" max="3603" width="9.42578125" style="1450" customWidth="1"/>
    <col min="3604" max="3840" width="9.140625" style="1450"/>
    <col min="3841" max="3841" width="71.140625" style="1450" customWidth="1"/>
    <col min="3842" max="3842" width="11.85546875" style="1450" customWidth="1"/>
    <col min="3843" max="3844" width="9.42578125" style="1450" customWidth="1"/>
    <col min="3845" max="3845" width="11.28515625" style="1450" customWidth="1"/>
    <col min="3846" max="3847" width="9.42578125" style="1450" customWidth="1"/>
    <col min="3848" max="3848" width="11.28515625" style="1450" customWidth="1"/>
    <col min="3849" max="3850" width="9.42578125" style="1450" customWidth="1"/>
    <col min="3851" max="3851" width="11.5703125" style="1450" customWidth="1"/>
    <col min="3852" max="3852" width="11.42578125" style="1450" customWidth="1"/>
    <col min="3853" max="3853" width="9.42578125" style="1450" customWidth="1"/>
    <col min="3854" max="3854" width="11.28515625" style="1450" customWidth="1"/>
    <col min="3855" max="3856" width="9.42578125" style="1450" customWidth="1"/>
    <col min="3857" max="3857" width="11.42578125" style="1450" customWidth="1"/>
    <col min="3858" max="3858" width="11.85546875" style="1450" customWidth="1"/>
    <col min="3859" max="3859" width="9.42578125" style="1450" customWidth="1"/>
    <col min="3860" max="4096" width="9.140625" style="1450"/>
    <col min="4097" max="4097" width="71.140625" style="1450" customWidth="1"/>
    <col min="4098" max="4098" width="11.85546875" style="1450" customWidth="1"/>
    <col min="4099" max="4100" width="9.42578125" style="1450" customWidth="1"/>
    <col min="4101" max="4101" width="11.28515625" style="1450" customWidth="1"/>
    <col min="4102" max="4103" width="9.42578125" style="1450" customWidth="1"/>
    <col min="4104" max="4104" width="11.28515625" style="1450" customWidth="1"/>
    <col min="4105" max="4106" width="9.42578125" style="1450" customWidth="1"/>
    <col min="4107" max="4107" width="11.5703125" style="1450" customWidth="1"/>
    <col min="4108" max="4108" width="11.42578125" style="1450" customWidth="1"/>
    <col min="4109" max="4109" width="9.42578125" style="1450" customWidth="1"/>
    <col min="4110" max="4110" width="11.28515625" style="1450" customWidth="1"/>
    <col min="4111" max="4112" width="9.42578125" style="1450" customWidth="1"/>
    <col min="4113" max="4113" width="11.42578125" style="1450" customWidth="1"/>
    <col min="4114" max="4114" width="11.85546875" style="1450" customWidth="1"/>
    <col min="4115" max="4115" width="9.42578125" style="1450" customWidth="1"/>
    <col min="4116" max="4352" width="9.140625" style="1450"/>
    <col min="4353" max="4353" width="71.140625" style="1450" customWidth="1"/>
    <col min="4354" max="4354" width="11.85546875" style="1450" customWidth="1"/>
    <col min="4355" max="4356" width="9.42578125" style="1450" customWidth="1"/>
    <col min="4357" max="4357" width="11.28515625" style="1450" customWidth="1"/>
    <col min="4358" max="4359" width="9.42578125" style="1450" customWidth="1"/>
    <col min="4360" max="4360" width="11.28515625" style="1450" customWidth="1"/>
    <col min="4361" max="4362" width="9.42578125" style="1450" customWidth="1"/>
    <col min="4363" max="4363" width="11.5703125" style="1450" customWidth="1"/>
    <col min="4364" max="4364" width="11.42578125" style="1450" customWidth="1"/>
    <col min="4365" max="4365" width="9.42578125" style="1450" customWidth="1"/>
    <col min="4366" max="4366" width="11.28515625" style="1450" customWidth="1"/>
    <col min="4367" max="4368" width="9.42578125" style="1450" customWidth="1"/>
    <col min="4369" max="4369" width="11.42578125" style="1450" customWidth="1"/>
    <col min="4370" max="4370" width="11.85546875" style="1450" customWidth="1"/>
    <col min="4371" max="4371" width="9.42578125" style="1450" customWidth="1"/>
    <col min="4372" max="4608" width="9.140625" style="1450"/>
    <col min="4609" max="4609" width="71.140625" style="1450" customWidth="1"/>
    <col min="4610" max="4610" width="11.85546875" style="1450" customWidth="1"/>
    <col min="4611" max="4612" width="9.42578125" style="1450" customWidth="1"/>
    <col min="4613" max="4613" width="11.28515625" style="1450" customWidth="1"/>
    <col min="4614" max="4615" width="9.42578125" style="1450" customWidth="1"/>
    <col min="4616" max="4616" width="11.28515625" style="1450" customWidth="1"/>
    <col min="4617" max="4618" width="9.42578125" style="1450" customWidth="1"/>
    <col min="4619" max="4619" width="11.5703125" style="1450" customWidth="1"/>
    <col min="4620" max="4620" width="11.42578125" style="1450" customWidth="1"/>
    <col min="4621" max="4621" width="9.42578125" style="1450" customWidth="1"/>
    <col min="4622" max="4622" width="11.28515625" style="1450" customWidth="1"/>
    <col min="4623" max="4624" width="9.42578125" style="1450" customWidth="1"/>
    <col min="4625" max="4625" width="11.42578125" style="1450" customWidth="1"/>
    <col min="4626" max="4626" width="11.85546875" style="1450" customWidth="1"/>
    <col min="4627" max="4627" width="9.42578125" style="1450" customWidth="1"/>
    <col min="4628" max="4864" width="9.140625" style="1450"/>
    <col min="4865" max="4865" width="71.140625" style="1450" customWidth="1"/>
    <col min="4866" max="4866" width="11.85546875" style="1450" customWidth="1"/>
    <col min="4867" max="4868" width="9.42578125" style="1450" customWidth="1"/>
    <col min="4869" max="4869" width="11.28515625" style="1450" customWidth="1"/>
    <col min="4870" max="4871" width="9.42578125" style="1450" customWidth="1"/>
    <col min="4872" max="4872" width="11.28515625" style="1450" customWidth="1"/>
    <col min="4873" max="4874" width="9.42578125" style="1450" customWidth="1"/>
    <col min="4875" max="4875" width="11.5703125" style="1450" customWidth="1"/>
    <col min="4876" max="4876" width="11.42578125" style="1450" customWidth="1"/>
    <col min="4877" max="4877" width="9.42578125" style="1450" customWidth="1"/>
    <col min="4878" max="4878" width="11.28515625" style="1450" customWidth="1"/>
    <col min="4879" max="4880" width="9.42578125" style="1450" customWidth="1"/>
    <col min="4881" max="4881" width="11.42578125" style="1450" customWidth="1"/>
    <col min="4882" max="4882" width="11.85546875" style="1450" customWidth="1"/>
    <col min="4883" max="4883" width="9.42578125" style="1450" customWidth="1"/>
    <col min="4884" max="5120" width="9.140625" style="1450"/>
    <col min="5121" max="5121" width="71.140625" style="1450" customWidth="1"/>
    <col min="5122" max="5122" width="11.85546875" style="1450" customWidth="1"/>
    <col min="5123" max="5124" width="9.42578125" style="1450" customWidth="1"/>
    <col min="5125" max="5125" width="11.28515625" style="1450" customWidth="1"/>
    <col min="5126" max="5127" width="9.42578125" style="1450" customWidth="1"/>
    <col min="5128" max="5128" width="11.28515625" style="1450" customWidth="1"/>
    <col min="5129" max="5130" width="9.42578125" style="1450" customWidth="1"/>
    <col min="5131" max="5131" width="11.5703125" style="1450" customWidth="1"/>
    <col min="5132" max="5132" width="11.42578125" style="1450" customWidth="1"/>
    <col min="5133" max="5133" width="9.42578125" style="1450" customWidth="1"/>
    <col min="5134" max="5134" width="11.28515625" style="1450" customWidth="1"/>
    <col min="5135" max="5136" width="9.42578125" style="1450" customWidth="1"/>
    <col min="5137" max="5137" width="11.42578125" style="1450" customWidth="1"/>
    <col min="5138" max="5138" width="11.85546875" style="1450" customWidth="1"/>
    <col min="5139" max="5139" width="9.42578125" style="1450" customWidth="1"/>
    <col min="5140" max="5376" width="9.140625" style="1450"/>
    <col min="5377" max="5377" width="71.140625" style="1450" customWidth="1"/>
    <col min="5378" max="5378" width="11.85546875" style="1450" customWidth="1"/>
    <col min="5379" max="5380" width="9.42578125" style="1450" customWidth="1"/>
    <col min="5381" max="5381" width="11.28515625" style="1450" customWidth="1"/>
    <col min="5382" max="5383" width="9.42578125" style="1450" customWidth="1"/>
    <col min="5384" max="5384" width="11.28515625" style="1450" customWidth="1"/>
    <col min="5385" max="5386" width="9.42578125" style="1450" customWidth="1"/>
    <col min="5387" max="5387" width="11.5703125" style="1450" customWidth="1"/>
    <col min="5388" max="5388" width="11.42578125" style="1450" customWidth="1"/>
    <col min="5389" max="5389" width="9.42578125" style="1450" customWidth="1"/>
    <col min="5390" max="5390" width="11.28515625" style="1450" customWidth="1"/>
    <col min="5391" max="5392" width="9.42578125" style="1450" customWidth="1"/>
    <col min="5393" max="5393" width="11.42578125" style="1450" customWidth="1"/>
    <col min="5394" max="5394" width="11.85546875" style="1450" customWidth="1"/>
    <col min="5395" max="5395" width="9.42578125" style="1450" customWidth="1"/>
    <col min="5396" max="5632" width="9.140625" style="1450"/>
    <col min="5633" max="5633" width="71.140625" style="1450" customWidth="1"/>
    <col min="5634" max="5634" width="11.85546875" style="1450" customWidth="1"/>
    <col min="5635" max="5636" width="9.42578125" style="1450" customWidth="1"/>
    <col min="5637" max="5637" width="11.28515625" style="1450" customWidth="1"/>
    <col min="5638" max="5639" width="9.42578125" style="1450" customWidth="1"/>
    <col min="5640" max="5640" width="11.28515625" style="1450" customWidth="1"/>
    <col min="5641" max="5642" width="9.42578125" style="1450" customWidth="1"/>
    <col min="5643" max="5643" width="11.5703125" style="1450" customWidth="1"/>
    <col min="5644" max="5644" width="11.42578125" style="1450" customWidth="1"/>
    <col min="5645" max="5645" width="9.42578125" style="1450" customWidth="1"/>
    <col min="5646" max="5646" width="11.28515625" style="1450" customWidth="1"/>
    <col min="5647" max="5648" width="9.42578125" style="1450" customWidth="1"/>
    <col min="5649" max="5649" width="11.42578125" style="1450" customWidth="1"/>
    <col min="5650" max="5650" width="11.85546875" style="1450" customWidth="1"/>
    <col min="5651" max="5651" width="9.42578125" style="1450" customWidth="1"/>
    <col min="5652" max="5888" width="9.140625" style="1450"/>
    <col min="5889" max="5889" width="71.140625" style="1450" customWidth="1"/>
    <col min="5890" max="5890" width="11.85546875" style="1450" customWidth="1"/>
    <col min="5891" max="5892" width="9.42578125" style="1450" customWidth="1"/>
    <col min="5893" max="5893" width="11.28515625" style="1450" customWidth="1"/>
    <col min="5894" max="5895" width="9.42578125" style="1450" customWidth="1"/>
    <col min="5896" max="5896" width="11.28515625" style="1450" customWidth="1"/>
    <col min="5897" max="5898" width="9.42578125" style="1450" customWidth="1"/>
    <col min="5899" max="5899" width="11.5703125" style="1450" customWidth="1"/>
    <col min="5900" max="5900" width="11.42578125" style="1450" customWidth="1"/>
    <col min="5901" max="5901" width="9.42578125" style="1450" customWidth="1"/>
    <col min="5902" max="5902" width="11.28515625" style="1450" customWidth="1"/>
    <col min="5903" max="5904" width="9.42578125" style="1450" customWidth="1"/>
    <col min="5905" max="5905" width="11.42578125" style="1450" customWidth="1"/>
    <col min="5906" max="5906" width="11.85546875" style="1450" customWidth="1"/>
    <col min="5907" max="5907" width="9.42578125" style="1450" customWidth="1"/>
    <col min="5908" max="6144" width="9.140625" style="1450"/>
    <col min="6145" max="6145" width="71.140625" style="1450" customWidth="1"/>
    <col min="6146" max="6146" width="11.85546875" style="1450" customWidth="1"/>
    <col min="6147" max="6148" width="9.42578125" style="1450" customWidth="1"/>
    <col min="6149" max="6149" width="11.28515625" style="1450" customWidth="1"/>
    <col min="6150" max="6151" width="9.42578125" style="1450" customWidth="1"/>
    <col min="6152" max="6152" width="11.28515625" style="1450" customWidth="1"/>
    <col min="6153" max="6154" width="9.42578125" style="1450" customWidth="1"/>
    <col min="6155" max="6155" width="11.5703125" style="1450" customWidth="1"/>
    <col min="6156" max="6156" width="11.42578125" style="1450" customWidth="1"/>
    <col min="6157" max="6157" width="9.42578125" style="1450" customWidth="1"/>
    <col min="6158" max="6158" width="11.28515625" style="1450" customWidth="1"/>
    <col min="6159" max="6160" width="9.42578125" style="1450" customWidth="1"/>
    <col min="6161" max="6161" width="11.42578125" style="1450" customWidth="1"/>
    <col min="6162" max="6162" width="11.85546875" style="1450" customWidth="1"/>
    <col min="6163" max="6163" width="9.42578125" style="1450" customWidth="1"/>
    <col min="6164" max="6400" width="9.140625" style="1450"/>
    <col min="6401" max="6401" width="71.140625" style="1450" customWidth="1"/>
    <col min="6402" max="6402" width="11.85546875" style="1450" customWidth="1"/>
    <col min="6403" max="6404" width="9.42578125" style="1450" customWidth="1"/>
    <col min="6405" max="6405" width="11.28515625" style="1450" customWidth="1"/>
    <col min="6406" max="6407" width="9.42578125" style="1450" customWidth="1"/>
    <col min="6408" max="6408" width="11.28515625" style="1450" customWidth="1"/>
    <col min="6409" max="6410" width="9.42578125" style="1450" customWidth="1"/>
    <col min="6411" max="6411" width="11.5703125" style="1450" customWidth="1"/>
    <col min="6412" max="6412" width="11.42578125" style="1450" customWidth="1"/>
    <col min="6413" max="6413" width="9.42578125" style="1450" customWidth="1"/>
    <col min="6414" max="6414" width="11.28515625" style="1450" customWidth="1"/>
    <col min="6415" max="6416" width="9.42578125" style="1450" customWidth="1"/>
    <col min="6417" max="6417" width="11.42578125" style="1450" customWidth="1"/>
    <col min="6418" max="6418" width="11.85546875" style="1450" customWidth="1"/>
    <col min="6419" max="6419" width="9.42578125" style="1450" customWidth="1"/>
    <col min="6420" max="6656" width="9.140625" style="1450"/>
    <col min="6657" max="6657" width="71.140625" style="1450" customWidth="1"/>
    <col min="6658" max="6658" width="11.85546875" style="1450" customWidth="1"/>
    <col min="6659" max="6660" width="9.42578125" style="1450" customWidth="1"/>
    <col min="6661" max="6661" width="11.28515625" style="1450" customWidth="1"/>
    <col min="6662" max="6663" width="9.42578125" style="1450" customWidth="1"/>
    <col min="6664" max="6664" width="11.28515625" style="1450" customWidth="1"/>
    <col min="6665" max="6666" width="9.42578125" style="1450" customWidth="1"/>
    <col min="6667" max="6667" width="11.5703125" style="1450" customWidth="1"/>
    <col min="6668" max="6668" width="11.42578125" style="1450" customWidth="1"/>
    <col min="6669" max="6669" width="9.42578125" style="1450" customWidth="1"/>
    <col min="6670" max="6670" width="11.28515625" style="1450" customWidth="1"/>
    <col min="6671" max="6672" width="9.42578125" style="1450" customWidth="1"/>
    <col min="6673" max="6673" width="11.42578125" style="1450" customWidth="1"/>
    <col min="6674" max="6674" width="11.85546875" style="1450" customWidth="1"/>
    <col min="6675" max="6675" width="9.42578125" style="1450" customWidth="1"/>
    <col min="6676" max="6912" width="9.140625" style="1450"/>
    <col min="6913" max="6913" width="71.140625" style="1450" customWidth="1"/>
    <col min="6914" max="6914" width="11.85546875" style="1450" customWidth="1"/>
    <col min="6915" max="6916" width="9.42578125" style="1450" customWidth="1"/>
    <col min="6917" max="6917" width="11.28515625" style="1450" customWidth="1"/>
    <col min="6918" max="6919" width="9.42578125" style="1450" customWidth="1"/>
    <col min="6920" max="6920" width="11.28515625" style="1450" customWidth="1"/>
    <col min="6921" max="6922" width="9.42578125" style="1450" customWidth="1"/>
    <col min="6923" max="6923" width="11.5703125" style="1450" customWidth="1"/>
    <col min="6924" max="6924" width="11.42578125" style="1450" customWidth="1"/>
    <col min="6925" max="6925" width="9.42578125" style="1450" customWidth="1"/>
    <col min="6926" max="6926" width="11.28515625" style="1450" customWidth="1"/>
    <col min="6927" max="6928" width="9.42578125" style="1450" customWidth="1"/>
    <col min="6929" max="6929" width="11.42578125" style="1450" customWidth="1"/>
    <col min="6930" max="6930" width="11.85546875" style="1450" customWidth="1"/>
    <col min="6931" max="6931" width="9.42578125" style="1450" customWidth="1"/>
    <col min="6932" max="7168" width="9.140625" style="1450"/>
    <col min="7169" max="7169" width="71.140625" style="1450" customWidth="1"/>
    <col min="7170" max="7170" width="11.85546875" style="1450" customWidth="1"/>
    <col min="7171" max="7172" width="9.42578125" style="1450" customWidth="1"/>
    <col min="7173" max="7173" width="11.28515625" style="1450" customWidth="1"/>
    <col min="7174" max="7175" width="9.42578125" style="1450" customWidth="1"/>
    <col min="7176" max="7176" width="11.28515625" style="1450" customWidth="1"/>
    <col min="7177" max="7178" width="9.42578125" style="1450" customWidth="1"/>
    <col min="7179" max="7179" width="11.5703125" style="1450" customWidth="1"/>
    <col min="7180" max="7180" width="11.42578125" style="1450" customWidth="1"/>
    <col min="7181" max="7181" width="9.42578125" style="1450" customWidth="1"/>
    <col min="7182" max="7182" width="11.28515625" style="1450" customWidth="1"/>
    <col min="7183" max="7184" width="9.42578125" style="1450" customWidth="1"/>
    <col min="7185" max="7185" width="11.42578125" style="1450" customWidth="1"/>
    <col min="7186" max="7186" width="11.85546875" style="1450" customWidth="1"/>
    <col min="7187" max="7187" width="9.42578125" style="1450" customWidth="1"/>
    <col min="7188" max="7424" width="9.140625" style="1450"/>
    <col min="7425" max="7425" width="71.140625" style="1450" customWidth="1"/>
    <col min="7426" max="7426" width="11.85546875" style="1450" customWidth="1"/>
    <col min="7427" max="7428" width="9.42578125" style="1450" customWidth="1"/>
    <col min="7429" max="7429" width="11.28515625" style="1450" customWidth="1"/>
    <col min="7430" max="7431" width="9.42578125" style="1450" customWidth="1"/>
    <col min="7432" max="7432" width="11.28515625" style="1450" customWidth="1"/>
    <col min="7433" max="7434" width="9.42578125" style="1450" customWidth="1"/>
    <col min="7435" max="7435" width="11.5703125" style="1450" customWidth="1"/>
    <col min="7436" max="7436" width="11.42578125" style="1450" customWidth="1"/>
    <col min="7437" max="7437" width="9.42578125" style="1450" customWidth="1"/>
    <col min="7438" max="7438" width="11.28515625" style="1450" customWidth="1"/>
    <col min="7439" max="7440" width="9.42578125" style="1450" customWidth="1"/>
    <col min="7441" max="7441" width="11.42578125" style="1450" customWidth="1"/>
    <col min="7442" max="7442" width="11.85546875" style="1450" customWidth="1"/>
    <col min="7443" max="7443" width="9.42578125" style="1450" customWidth="1"/>
    <col min="7444" max="7680" width="9.140625" style="1450"/>
    <col min="7681" max="7681" width="71.140625" style="1450" customWidth="1"/>
    <col min="7682" max="7682" width="11.85546875" style="1450" customWidth="1"/>
    <col min="7683" max="7684" width="9.42578125" style="1450" customWidth="1"/>
    <col min="7685" max="7685" width="11.28515625" style="1450" customWidth="1"/>
    <col min="7686" max="7687" width="9.42578125" style="1450" customWidth="1"/>
    <col min="7688" max="7688" width="11.28515625" style="1450" customWidth="1"/>
    <col min="7689" max="7690" width="9.42578125" style="1450" customWidth="1"/>
    <col min="7691" max="7691" width="11.5703125" style="1450" customWidth="1"/>
    <col min="7692" max="7692" width="11.42578125" style="1450" customWidth="1"/>
    <col min="7693" max="7693" width="9.42578125" style="1450" customWidth="1"/>
    <col min="7694" max="7694" width="11.28515625" style="1450" customWidth="1"/>
    <col min="7695" max="7696" width="9.42578125" style="1450" customWidth="1"/>
    <col min="7697" max="7697" width="11.42578125" style="1450" customWidth="1"/>
    <col min="7698" max="7698" width="11.85546875" style="1450" customWidth="1"/>
    <col min="7699" max="7699" width="9.42578125" style="1450" customWidth="1"/>
    <col min="7700" max="7936" width="9.140625" style="1450"/>
    <col min="7937" max="7937" width="71.140625" style="1450" customWidth="1"/>
    <col min="7938" max="7938" width="11.85546875" style="1450" customWidth="1"/>
    <col min="7939" max="7940" width="9.42578125" style="1450" customWidth="1"/>
    <col min="7941" max="7941" width="11.28515625" style="1450" customWidth="1"/>
    <col min="7942" max="7943" width="9.42578125" style="1450" customWidth="1"/>
    <col min="7944" max="7944" width="11.28515625" style="1450" customWidth="1"/>
    <col min="7945" max="7946" width="9.42578125" style="1450" customWidth="1"/>
    <col min="7947" max="7947" width="11.5703125" style="1450" customWidth="1"/>
    <col min="7948" max="7948" width="11.42578125" style="1450" customWidth="1"/>
    <col min="7949" max="7949" width="9.42578125" style="1450" customWidth="1"/>
    <col min="7950" max="7950" width="11.28515625" style="1450" customWidth="1"/>
    <col min="7951" max="7952" width="9.42578125" style="1450" customWidth="1"/>
    <col min="7953" max="7953" width="11.42578125" style="1450" customWidth="1"/>
    <col min="7954" max="7954" width="11.85546875" style="1450" customWidth="1"/>
    <col min="7955" max="7955" width="9.42578125" style="1450" customWidth="1"/>
    <col min="7956" max="8192" width="9.140625" style="1450"/>
    <col min="8193" max="8193" width="71.140625" style="1450" customWidth="1"/>
    <col min="8194" max="8194" width="11.85546875" style="1450" customWidth="1"/>
    <col min="8195" max="8196" width="9.42578125" style="1450" customWidth="1"/>
    <col min="8197" max="8197" width="11.28515625" style="1450" customWidth="1"/>
    <col min="8198" max="8199" width="9.42578125" style="1450" customWidth="1"/>
    <col min="8200" max="8200" width="11.28515625" style="1450" customWidth="1"/>
    <col min="8201" max="8202" width="9.42578125" style="1450" customWidth="1"/>
    <col min="8203" max="8203" width="11.5703125" style="1450" customWidth="1"/>
    <col min="8204" max="8204" width="11.42578125" style="1450" customWidth="1"/>
    <col min="8205" max="8205" width="9.42578125" style="1450" customWidth="1"/>
    <col min="8206" max="8206" width="11.28515625" style="1450" customWidth="1"/>
    <col min="8207" max="8208" width="9.42578125" style="1450" customWidth="1"/>
    <col min="8209" max="8209" width="11.42578125" style="1450" customWidth="1"/>
    <col min="8210" max="8210" width="11.85546875" style="1450" customWidth="1"/>
    <col min="8211" max="8211" width="9.42578125" style="1450" customWidth="1"/>
    <col min="8212" max="8448" width="9.140625" style="1450"/>
    <col min="8449" max="8449" width="71.140625" style="1450" customWidth="1"/>
    <col min="8450" max="8450" width="11.85546875" style="1450" customWidth="1"/>
    <col min="8451" max="8452" width="9.42578125" style="1450" customWidth="1"/>
    <col min="8453" max="8453" width="11.28515625" style="1450" customWidth="1"/>
    <col min="8454" max="8455" width="9.42578125" style="1450" customWidth="1"/>
    <col min="8456" max="8456" width="11.28515625" style="1450" customWidth="1"/>
    <col min="8457" max="8458" width="9.42578125" style="1450" customWidth="1"/>
    <col min="8459" max="8459" width="11.5703125" style="1450" customWidth="1"/>
    <col min="8460" max="8460" width="11.42578125" style="1450" customWidth="1"/>
    <col min="8461" max="8461" width="9.42578125" style="1450" customWidth="1"/>
    <col min="8462" max="8462" width="11.28515625" style="1450" customWidth="1"/>
    <col min="8463" max="8464" width="9.42578125" style="1450" customWidth="1"/>
    <col min="8465" max="8465" width="11.42578125" style="1450" customWidth="1"/>
    <col min="8466" max="8466" width="11.85546875" style="1450" customWidth="1"/>
    <col min="8467" max="8467" width="9.42578125" style="1450" customWidth="1"/>
    <col min="8468" max="8704" width="9.140625" style="1450"/>
    <col min="8705" max="8705" width="71.140625" style="1450" customWidth="1"/>
    <col min="8706" max="8706" width="11.85546875" style="1450" customWidth="1"/>
    <col min="8707" max="8708" width="9.42578125" style="1450" customWidth="1"/>
    <col min="8709" max="8709" width="11.28515625" style="1450" customWidth="1"/>
    <col min="8710" max="8711" width="9.42578125" style="1450" customWidth="1"/>
    <col min="8712" max="8712" width="11.28515625" style="1450" customWidth="1"/>
    <col min="8713" max="8714" width="9.42578125" style="1450" customWidth="1"/>
    <col min="8715" max="8715" width="11.5703125" style="1450" customWidth="1"/>
    <col min="8716" max="8716" width="11.42578125" style="1450" customWidth="1"/>
    <col min="8717" max="8717" width="9.42578125" style="1450" customWidth="1"/>
    <col min="8718" max="8718" width="11.28515625" style="1450" customWidth="1"/>
    <col min="8719" max="8720" width="9.42578125" style="1450" customWidth="1"/>
    <col min="8721" max="8721" width="11.42578125" style="1450" customWidth="1"/>
    <col min="8722" max="8722" width="11.85546875" style="1450" customWidth="1"/>
    <col min="8723" max="8723" width="9.42578125" style="1450" customWidth="1"/>
    <col min="8724" max="8960" width="9.140625" style="1450"/>
    <col min="8961" max="8961" width="71.140625" style="1450" customWidth="1"/>
    <col min="8962" max="8962" width="11.85546875" style="1450" customWidth="1"/>
    <col min="8963" max="8964" width="9.42578125" style="1450" customWidth="1"/>
    <col min="8965" max="8965" width="11.28515625" style="1450" customWidth="1"/>
    <col min="8966" max="8967" width="9.42578125" style="1450" customWidth="1"/>
    <col min="8968" max="8968" width="11.28515625" style="1450" customWidth="1"/>
    <col min="8969" max="8970" width="9.42578125" style="1450" customWidth="1"/>
    <col min="8971" max="8971" width="11.5703125" style="1450" customWidth="1"/>
    <col min="8972" max="8972" width="11.42578125" style="1450" customWidth="1"/>
    <col min="8973" max="8973" width="9.42578125" style="1450" customWidth="1"/>
    <col min="8974" max="8974" width="11.28515625" style="1450" customWidth="1"/>
    <col min="8975" max="8976" width="9.42578125" style="1450" customWidth="1"/>
    <col min="8977" max="8977" width="11.42578125" style="1450" customWidth="1"/>
    <col min="8978" max="8978" width="11.85546875" style="1450" customWidth="1"/>
    <col min="8979" max="8979" width="9.42578125" style="1450" customWidth="1"/>
    <col min="8980" max="9216" width="9.140625" style="1450"/>
    <col min="9217" max="9217" width="71.140625" style="1450" customWidth="1"/>
    <col min="9218" max="9218" width="11.85546875" style="1450" customWidth="1"/>
    <col min="9219" max="9220" width="9.42578125" style="1450" customWidth="1"/>
    <col min="9221" max="9221" width="11.28515625" style="1450" customWidth="1"/>
    <col min="9222" max="9223" width="9.42578125" style="1450" customWidth="1"/>
    <col min="9224" max="9224" width="11.28515625" style="1450" customWidth="1"/>
    <col min="9225" max="9226" width="9.42578125" style="1450" customWidth="1"/>
    <col min="9227" max="9227" width="11.5703125" style="1450" customWidth="1"/>
    <col min="9228" max="9228" width="11.42578125" style="1450" customWidth="1"/>
    <col min="9229" max="9229" width="9.42578125" style="1450" customWidth="1"/>
    <col min="9230" max="9230" width="11.28515625" style="1450" customWidth="1"/>
    <col min="9231" max="9232" width="9.42578125" style="1450" customWidth="1"/>
    <col min="9233" max="9233" width="11.42578125" style="1450" customWidth="1"/>
    <col min="9234" max="9234" width="11.85546875" style="1450" customWidth="1"/>
    <col min="9235" max="9235" width="9.42578125" style="1450" customWidth="1"/>
    <col min="9236" max="9472" width="9.140625" style="1450"/>
    <col min="9473" max="9473" width="71.140625" style="1450" customWidth="1"/>
    <col min="9474" max="9474" width="11.85546875" style="1450" customWidth="1"/>
    <col min="9475" max="9476" width="9.42578125" style="1450" customWidth="1"/>
    <col min="9477" max="9477" width="11.28515625" style="1450" customWidth="1"/>
    <col min="9478" max="9479" width="9.42578125" style="1450" customWidth="1"/>
    <col min="9480" max="9480" width="11.28515625" style="1450" customWidth="1"/>
    <col min="9481" max="9482" width="9.42578125" style="1450" customWidth="1"/>
    <col min="9483" max="9483" width="11.5703125" style="1450" customWidth="1"/>
    <col min="9484" max="9484" width="11.42578125" style="1450" customWidth="1"/>
    <col min="9485" max="9485" width="9.42578125" style="1450" customWidth="1"/>
    <col min="9486" max="9486" width="11.28515625" style="1450" customWidth="1"/>
    <col min="9487" max="9488" width="9.42578125" style="1450" customWidth="1"/>
    <col min="9489" max="9489" width="11.42578125" style="1450" customWidth="1"/>
    <col min="9490" max="9490" width="11.85546875" style="1450" customWidth="1"/>
    <col min="9491" max="9491" width="9.42578125" style="1450" customWidth="1"/>
    <col min="9492" max="9728" width="9.140625" style="1450"/>
    <col min="9729" max="9729" width="71.140625" style="1450" customWidth="1"/>
    <col min="9730" max="9730" width="11.85546875" style="1450" customWidth="1"/>
    <col min="9731" max="9732" width="9.42578125" style="1450" customWidth="1"/>
    <col min="9733" max="9733" width="11.28515625" style="1450" customWidth="1"/>
    <col min="9734" max="9735" width="9.42578125" style="1450" customWidth="1"/>
    <col min="9736" max="9736" width="11.28515625" style="1450" customWidth="1"/>
    <col min="9737" max="9738" width="9.42578125" style="1450" customWidth="1"/>
    <col min="9739" max="9739" width="11.5703125" style="1450" customWidth="1"/>
    <col min="9740" max="9740" width="11.42578125" style="1450" customWidth="1"/>
    <col min="9741" max="9741" width="9.42578125" style="1450" customWidth="1"/>
    <col min="9742" max="9742" width="11.28515625" style="1450" customWidth="1"/>
    <col min="9743" max="9744" width="9.42578125" style="1450" customWidth="1"/>
    <col min="9745" max="9745" width="11.42578125" style="1450" customWidth="1"/>
    <col min="9746" max="9746" width="11.85546875" style="1450" customWidth="1"/>
    <col min="9747" max="9747" width="9.42578125" style="1450" customWidth="1"/>
    <col min="9748" max="9984" width="9.140625" style="1450"/>
    <col min="9985" max="9985" width="71.140625" style="1450" customWidth="1"/>
    <col min="9986" max="9986" width="11.85546875" style="1450" customWidth="1"/>
    <col min="9987" max="9988" width="9.42578125" style="1450" customWidth="1"/>
    <col min="9989" max="9989" width="11.28515625" style="1450" customWidth="1"/>
    <col min="9990" max="9991" width="9.42578125" style="1450" customWidth="1"/>
    <col min="9992" max="9992" width="11.28515625" style="1450" customWidth="1"/>
    <col min="9993" max="9994" width="9.42578125" style="1450" customWidth="1"/>
    <col min="9995" max="9995" width="11.5703125" style="1450" customWidth="1"/>
    <col min="9996" max="9996" width="11.42578125" style="1450" customWidth="1"/>
    <col min="9997" max="9997" width="9.42578125" style="1450" customWidth="1"/>
    <col min="9998" max="9998" width="11.28515625" style="1450" customWidth="1"/>
    <col min="9999" max="10000" width="9.42578125" style="1450" customWidth="1"/>
    <col min="10001" max="10001" width="11.42578125" style="1450" customWidth="1"/>
    <col min="10002" max="10002" width="11.85546875" style="1450" customWidth="1"/>
    <col min="10003" max="10003" width="9.42578125" style="1450" customWidth="1"/>
    <col min="10004" max="10240" width="9.140625" style="1450"/>
    <col min="10241" max="10241" width="71.140625" style="1450" customWidth="1"/>
    <col min="10242" max="10242" width="11.85546875" style="1450" customWidth="1"/>
    <col min="10243" max="10244" width="9.42578125" style="1450" customWidth="1"/>
    <col min="10245" max="10245" width="11.28515625" style="1450" customWidth="1"/>
    <col min="10246" max="10247" width="9.42578125" style="1450" customWidth="1"/>
    <col min="10248" max="10248" width="11.28515625" style="1450" customWidth="1"/>
    <col min="10249" max="10250" width="9.42578125" style="1450" customWidth="1"/>
    <col min="10251" max="10251" width="11.5703125" style="1450" customWidth="1"/>
    <col min="10252" max="10252" width="11.42578125" style="1450" customWidth="1"/>
    <col min="10253" max="10253" width="9.42578125" style="1450" customWidth="1"/>
    <col min="10254" max="10254" width="11.28515625" style="1450" customWidth="1"/>
    <col min="10255" max="10256" width="9.42578125" style="1450" customWidth="1"/>
    <col min="10257" max="10257" width="11.42578125" style="1450" customWidth="1"/>
    <col min="10258" max="10258" width="11.85546875" style="1450" customWidth="1"/>
    <col min="10259" max="10259" width="9.42578125" style="1450" customWidth="1"/>
    <col min="10260" max="10496" width="9.140625" style="1450"/>
    <col min="10497" max="10497" width="71.140625" style="1450" customWidth="1"/>
    <col min="10498" max="10498" width="11.85546875" style="1450" customWidth="1"/>
    <col min="10499" max="10500" width="9.42578125" style="1450" customWidth="1"/>
    <col min="10501" max="10501" width="11.28515625" style="1450" customWidth="1"/>
    <col min="10502" max="10503" width="9.42578125" style="1450" customWidth="1"/>
    <col min="10504" max="10504" width="11.28515625" style="1450" customWidth="1"/>
    <col min="10505" max="10506" width="9.42578125" style="1450" customWidth="1"/>
    <col min="10507" max="10507" width="11.5703125" style="1450" customWidth="1"/>
    <col min="10508" max="10508" width="11.42578125" style="1450" customWidth="1"/>
    <col min="10509" max="10509" width="9.42578125" style="1450" customWidth="1"/>
    <col min="10510" max="10510" width="11.28515625" style="1450" customWidth="1"/>
    <col min="10511" max="10512" width="9.42578125" style="1450" customWidth="1"/>
    <col min="10513" max="10513" width="11.42578125" style="1450" customWidth="1"/>
    <col min="10514" max="10514" width="11.85546875" style="1450" customWidth="1"/>
    <col min="10515" max="10515" width="9.42578125" style="1450" customWidth="1"/>
    <col min="10516" max="10752" width="9.140625" style="1450"/>
    <col min="10753" max="10753" width="71.140625" style="1450" customWidth="1"/>
    <col min="10754" max="10754" width="11.85546875" style="1450" customWidth="1"/>
    <col min="10755" max="10756" width="9.42578125" style="1450" customWidth="1"/>
    <col min="10757" max="10757" width="11.28515625" style="1450" customWidth="1"/>
    <col min="10758" max="10759" width="9.42578125" style="1450" customWidth="1"/>
    <col min="10760" max="10760" width="11.28515625" style="1450" customWidth="1"/>
    <col min="10761" max="10762" width="9.42578125" style="1450" customWidth="1"/>
    <col min="10763" max="10763" width="11.5703125" style="1450" customWidth="1"/>
    <col min="10764" max="10764" width="11.42578125" style="1450" customWidth="1"/>
    <col min="10765" max="10765" width="9.42578125" style="1450" customWidth="1"/>
    <col min="10766" max="10766" width="11.28515625" style="1450" customWidth="1"/>
    <col min="10767" max="10768" width="9.42578125" style="1450" customWidth="1"/>
    <col min="10769" max="10769" width="11.42578125" style="1450" customWidth="1"/>
    <col min="10770" max="10770" width="11.85546875" style="1450" customWidth="1"/>
    <col min="10771" max="10771" width="9.42578125" style="1450" customWidth="1"/>
    <col min="10772" max="11008" width="9.140625" style="1450"/>
    <col min="11009" max="11009" width="71.140625" style="1450" customWidth="1"/>
    <col min="11010" max="11010" width="11.85546875" style="1450" customWidth="1"/>
    <col min="11011" max="11012" width="9.42578125" style="1450" customWidth="1"/>
    <col min="11013" max="11013" width="11.28515625" style="1450" customWidth="1"/>
    <col min="11014" max="11015" width="9.42578125" style="1450" customWidth="1"/>
    <col min="11016" max="11016" width="11.28515625" style="1450" customWidth="1"/>
    <col min="11017" max="11018" width="9.42578125" style="1450" customWidth="1"/>
    <col min="11019" max="11019" width="11.5703125" style="1450" customWidth="1"/>
    <col min="11020" max="11020" width="11.42578125" style="1450" customWidth="1"/>
    <col min="11021" max="11021" width="9.42578125" style="1450" customWidth="1"/>
    <col min="11022" max="11022" width="11.28515625" style="1450" customWidth="1"/>
    <col min="11023" max="11024" width="9.42578125" style="1450" customWidth="1"/>
    <col min="11025" max="11025" width="11.42578125" style="1450" customWidth="1"/>
    <col min="11026" max="11026" width="11.85546875" style="1450" customWidth="1"/>
    <col min="11027" max="11027" width="9.42578125" style="1450" customWidth="1"/>
    <col min="11028" max="11264" width="9.140625" style="1450"/>
    <col min="11265" max="11265" width="71.140625" style="1450" customWidth="1"/>
    <col min="11266" max="11266" width="11.85546875" style="1450" customWidth="1"/>
    <col min="11267" max="11268" width="9.42578125" style="1450" customWidth="1"/>
    <col min="11269" max="11269" width="11.28515625" style="1450" customWidth="1"/>
    <col min="11270" max="11271" width="9.42578125" style="1450" customWidth="1"/>
    <col min="11272" max="11272" width="11.28515625" style="1450" customWidth="1"/>
    <col min="11273" max="11274" width="9.42578125" style="1450" customWidth="1"/>
    <col min="11275" max="11275" width="11.5703125" style="1450" customWidth="1"/>
    <col min="11276" max="11276" width="11.42578125" style="1450" customWidth="1"/>
    <col min="11277" max="11277" width="9.42578125" style="1450" customWidth="1"/>
    <col min="11278" max="11278" width="11.28515625" style="1450" customWidth="1"/>
    <col min="11279" max="11280" width="9.42578125" style="1450" customWidth="1"/>
    <col min="11281" max="11281" width="11.42578125" style="1450" customWidth="1"/>
    <col min="11282" max="11282" width="11.85546875" style="1450" customWidth="1"/>
    <col min="11283" max="11283" width="9.42578125" style="1450" customWidth="1"/>
    <col min="11284" max="11520" width="9.140625" style="1450"/>
    <col min="11521" max="11521" width="71.140625" style="1450" customWidth="1"/>
    <col min="11522" max="11522" width="11.85546875" style="1450" customWidth="1"/>
    <col min="11523" max="11524" width="9.42578125" style="1450" customWidth="1"/>
    <col min="11525" max="11525" width="11.28515625" style="1450" customWidth="1"/>
    <col min="11526" max="11527" width="9.42578125" style="1450" customWidth="1"/>
    <col min="11528" max="11528" width="11.28515625" style="1450" customWidth="1"/>
    <col min="11529" max="11530" width="9.42578125" style="1450" customWidth="1"/>
    <col min="11531" max="11531" width="11.5703125" style="1450" customWidth="1"/>
    <col min="11532" max="11532" width="11.42578125" style="1450" customWidth="1"/>
    <col min="11533" max="11533" width="9.42578125" style="1450" customWidth="1"/>
    <col min="11534" max="11534" width="11.28515625" style="1450" customWidth="1"/>
    <col min="11535" max="11536" width="9.42578125" style="1450" customWidth="1"/>
    <col min="11537" max="11537" width="11.42578125" style="1450" customWidth="1"/>
    <col min="11538" max="11538" width="11.85546875" style="1450" customWidth="1"/>
    <col min="11539" max="11539" width="9.42578125" style="1450" customWidth="1"/>
    <col min="11540" max="11776" width="9.140625" style="1450"/>
    <col min="11777" max="11777" width="71.140625" style="1450" customWidth="1"/>
    <col min="11778" max="11778" width="11.85546875" style="1450" customWidth="1"/>
    <col min="11779" max="11780" width="9.42578125" style="1450" customWidth="1"/>
    <col min="11781" max="11781" width="11.28515625" style="1450" customWidth="1"/>
    <col min="11782" max="11783" width="9.42578125" style="1450" customWidth="1"/>
    <col min="11784" max="11784" width="11.28515625" style="1450" customWidth="1"/>
    <col min="11785" max="11786" width="9.42578125" style="1450" customWidth="1"/>
    <col min="11787" max="11787" width="11.5703125" style="1450" customWidth="1"/>
    <col min="11788" max="11788" width="11.42578125" style="1450" customWidth="1"/>
    <col min="11789" max="11789" width="9.42578125" style="1450" customWidth="1"/>
    <col min="11790" max="11790" width="11.28515625" style="1450" customWidth="1"/>
    <col min="11791" max="11792" width="9.42578125" style="1450" customWidth="1"/>
    <col min="11793" max="11793" width="11.42578125" style="1450" customWidth="1"/>
    <col min="11794" max="11794" width="11.85546875" style="1450" customWidth="1"/>
    <col min="11795" max="11795" width="9.42578125" style="1450" customWidth="1"/>
    <col min="11796" max="12032" width="9.140625" style="1450"/>
    <col min="12033" max="12033" width="71.140625" style="1450" customWidth="1"/>
    <col min="12034" max="12034" width="11.85546875" style="1450" customWidth="1"/>
    <col min="12035" max="12036" width="9.42578125" style="1450" customWidth="1"/>
    <col min="12037" max="12037" width="11.28515625" style="1450" customWidth="1"/>
    <col min="12038" max="12039" width="9.42578125" style="1450" customWidth="1"/>
    <col min="12040" max="12040" width="11.28515625" style="1450" customWidth="1"/>
    <col min="12041" max="12042" width="9.42578125" style="1450" customWidth="1"/>
    <col min="12043" max="12043" width="11.5703125" style="1450" customWidth="1"/>
    <col min="12044" max="12044" width="11.42578125" style="1450" customWidth="1"/>
    <col min="12045" max="12045" width="9.42578125" style="1450" customWidth="1"/>
    <col min="12046" max="12046" width="11.28515625" style="1450" customWidth="1"/>
    <col min="12047" max="12048" width="9.42578125" style="1450" customWidth="1"/>
    <col min="12049" max="12049" width="11.42578125" style="1450" customWidth="1"/>
    <col min="12050" max="12050" width="11.85546875" style="1450" customWidth="1"/>
    <col min="12051" max="12051" width="9.42578125" style="1450" customWidth="1"/>
    <col min="12052" max="12288" width="9.140625" style="1450"/>
    <col min="12289" max="12289" width="71.140625" style="1450" customWidth="1"/>
    <col min="12290" max="12290" width="11.85546875" style="1450" customWidth="1"/>
    <col min="12291" max="12292" width="9.42578125" style="1450" customWidth="1"/>
    <col min="12293" max="12293" width="11.28515625" style="1450" customWidth="1"/>
    <col min="12294" max="12295" width="9.42578125" style="1450" customWidth="1"/>
    <col min="12296" max="12296" width="11.28515625" style="1450" customWidth="1"/>
    <col min="12297" max="12298" width="9.42578125" style="1450" customWidth="1"/>
    <col min="12299" max="12299" width="11.5703125" style="1450" customWidth="1"/>
    <col min="12300" max="12300" width="11.42578125" style="1450" customWidth="1"/>
    <col min="12301" max="12301" width="9.42578125" style="1450" customWidth="1"/>
    <col min="12302" max="12302" width="11.28515625" style="1450" customWidth="1"/>
    <col min="12303" max="12304" width="9.42578125" style="1450" customWidth="1"/>
    <col min="12305" max="12305" width="11.42578125" style="1450" customWidth="1"/>
    <col min="12306" max="12306" width="11.85546875" style="1450" customWidth="1"/>
    <col min="12307" max="12307" width="9.42578125" style="1450" customWidth="1"/>
    <col min="12308" max="12544" width="9.140625" style="1450"/>
    <col min="12545" max="12545" width="71.140625" style="1450" customWidth="1"/>
    <col min="12546" max="12546" width="11.85546875" style="1450" customWidth="1"/>
    <col min="12547" max="12548" width="9.42578125" style="1450" customWidth="1"/>
    <col min="12549" max="12549" width="11.28515625" style="1450" customWidth="1"/>
    <col min="12550" max="12551" width="9.42578125" style="1450" customWidth="1"/>
    <col min="12552" max="12552" width="11.28515625" style="1450" customWidth="1"/>
    <col min="12553" max="12554" width="9.42578125" style="1450" customWidth="1"/>
    <col min="12555" max="12555" width="11.5703125" style="1450" customWidth="1"/>
    <col min="12556" max="12556" width="11.42578125" style="1450" customWidth="1"/>
    <col min="12557" max="12557" width="9.42578125" style="1450" customWidth="1"/>
    <col min="12558" max="12558" width="11.28515625" style="1450" customWidth="1"/>
    <col min="12559" max="12560" width="9.42578125" style="1450" customWidth="1"/>
    <col min="12561" max="12561" width="11.42578125" style="1450" customWidth="1"/>
    <col min="12562" max="12562" width="11.85546875" style="1450" customWidth="1"/>
    <col min="12563" max="12563" width="9.42578125" style="1450" customWidth="1"/>
    <col min="12564" max="12800" width="9.140625" style="1450"/>
    <col min="12801" max="12801" width="71.140625" style="1450" customWidth="1"/>
    <col min="12802" max="12802" width="11.85546875" style="1450" customWidth="1"/>
    <col min="12803" max="12804" width="9.42578125" style="1450" customWidth="1"/>
    <col min="12805" max="12805" width="11.28515625" style="1450" customWidth="1"/>
    <col min="12806" max="12807" width="9.42578125" style="1450" customWidth="1"/>
    <col min="12808" max="12808" width="11.28515625" style="1450" customWidth="1"/>
    <col min="12809" max="12810" width="9.42578125" style="1450" customWidth="1"/>
    <col min="12811" max="12811" width="11.5703125" style="1450" customWidth="1"/>
    <col min="12812" max="12812" width="11.42578125" style="1450" customWidth="1"/>
    <col min="12813" max="12813" width="9.42578125" style="1450" customWidth="1"/>
    <col min="12814" max="12814" width="11.28515625" style="1450" customWidth="1"/>
    <col min="12815" max="12816" width="9.42578125" style="1450" customWidth="1"/>
    <col min="12817" max="12817" width="11.42578125" style="1450" customWidth="1"/>
    <col min="12818" max="12818" width="11.85546875" style="1450" customWidth="1"/>
    <col min="12819" max="12819" width="9.42578125" style="1450" customWidth="1"/>
    <col min="12820" max="13056" width="9.140625" style="1450"/>
    <col min="13057" max="13057" width="71.140625" style="1450" customWidth="1"/>
    <col min="13058" max="13058" width="11.85546875" style="1450" customWidth="1"/>
    <col min="13059" max="13060" width="9.42578125" style="1450" customWidth="1"/>
    <col min="13061" max="13061" width="11.28515625" style="1450" customWidth="1"/>
    <col min="13062" max="13063" width="9.42578125" style="1450" customWidth="1"/>
    <col min="13064" max="13064" width="11.28515625" style="1450" customWidth="1"/>
    <col min="13065" max="13066" width="9.42578125" style="1450" customWidth="1"/>
    <col min="13067" max="13067" width="11.5703125" style="1450" customWidth="1"/>
    <col min="13068" max="13068" width="11.42578125" style="1450" customWidth="1"/>
    <col min="13069" max="13069" width="9.42578125" style="1450" customWidth="1"/>
    <col min="13070" max="13070" width="11.28515625" style="1450" customWidth="1"/>
    <col min="13071" max="13072" width="9.42578125" style="1450" customWidth="1"/>
    <col min="13073" max="13073" width="11.42578125" style="1450" customWidth="1"/>
    <col min="13074" max="13074" width="11.85546875" style="1450" customWidth="1"/>
    <col min="13075" max="13075" width="9.42578125" style="1450" customWidth="1"/>
    <col min="13076" max="13312" width="9.140625" style="1450"/>
    <col min="13313" max="13313" width="71.140625" style="1450" customWidth="1"/>
    <col min="13314" max="13314" width="11.85546875" style="1450" customWidth="1"/>
    <col min="13315" max="13316" width="9.42578125" style="1450" customWidth="1"/>
    <col min="13317" max="13317" width="11.28515625" style="1450" customWidth="1"/>
    <col min="13318" max="13319" width="9.42578125" style="1450" customWidth="1"/>
    <col min="13320" max="13320" width="11.28515625" style="1450" customWidth="1"/>
    <col min="13321" max="13322" width="9.42578125" style="1450" customWidth="1"/>
    <col min="13323" max="13323" width="11.5703125" style="1450" customWidth="1"/>
    <col min="13324" max="13324" width="11.42578125" style="1450" customWidth="1"/>
    <col min="13325" max="13325" width="9.42578125" style="1450" customWidth="1"/>
    <col min="13326" max="13326" width="11.28515625" style="1450" customWidth="1"/>
    <col min="13327" max="13328" width="9.42578125" style="1450" customWidth="1"/>
    <col min="13329" max="13329" width="11.42578125" style="1450" customWidth="1"/>
    <col min="13330" max="13330" width="11.85546875" style="1450" customWidth="1"/>
    <col min="13331" max="13331" width="9.42578125" style="1450" customWidth="1"/>
    <col min="13332" max="13568" width="9.140625" style="1450"/>
    <col min="13569" max="13569" width="71.140625" style="1450" customWidth="1"/>
    <col min="13570" max="13570" width="11.85546875" style="1450" customWidth="1"/>
    <col min="13571" max="13572" width="9.42578125" style="1450" customWidth="1"/>
    <col min="13573" max="13573" width="11.28515625" style="1450" customWidth="1"/>
    <col min="13574" max="13575" width="9.42578125" style="1450" customWidth="1"/>
    <col min="13576" max="13576" width="11.28515625" style="1450" customWidth="1"/>
    <col min="13577" max="13578" width="9.42578125" style="1450" customWidth="1"/>
    <col min="13579" max="13579" width="11.5703125" style="1450" customWidth="1"/>
    <col min="13580" max="13580" width="11.42578125" style="1450" customWidth="1"/>
    <col min="13581" max="13581" width="9.42578125" style="1450" customWidth="1"/>
    <col min="13582" max="13582" width="11.28515625" style="1450" customWidth="1"/>
    <col min="13583" max="13584" width="9.42578125" style="1450" customWidth="1"/>
    <col min="13585" max="13585" width="11.42578125" style="1450" customWidth="1"/>
    <col min="13586" max="13586" width="11.85546875" style="1450" customWidth="1"/>
    <col min="13587" max="13587" width="9.42578125" style="1450" customWidth="1"/>
    <col min="13588" max="13824" width="9.140625" style="1450"/>
    <col min="13825" max="13825" width="71.140625" style="1450" customWidth="1"/>
    <col min="13826" max="13826" width="11.85546875" style="1450" customWidth="1"/>
    <col min="13827" max="13828" width="9.42578125" style="1450" customWidth="1"/>
    <col min="13829" max="13829" width="11.28515625" style="1450" customWidth="1"/>
    <col min="13830" max="13831" width="9.42578125" style="1450" customWidth="1"/>
    <col min="13832" max="13832" width="11.28515625" style="1450" customWidth="1"/>
    <col min="13833" max="13834" width="9.42578125" style="1450" customWidth="1"/>
    <col min="13835" max="13835" width="11.5703125" style="1450" customWidth="1"/>
    <col min="13836" max="13836" width="11.42578125" style="1450" customWidth="1"/>
    <col min="13837" max="13837" width="9.42578125" style="1450" customWidth="1"/>
    <col min="13838" max="13838" width="11.28515625" style="1450" customWidth="1"/>
    <col min="13839" max="13840" width="9.42578125" style="1450" customWidth="1"/>
    <col min="13841" max="13841" width="11.42578125" style="1450" customWidth="1"/>
    <col min="13842" max="13842" width="11.85546875" style="1450" customWidth="1"/>
    <col min="13843" max="13843" width="9.42578125" style="1450" customWidth="1"/>
    <col min="13844" max="14080" width="9.140625" style="1450"/>
    <col min="14081" max="14081" width="71.140625" style="1450" customWidth="1"/>
    <col min="14082" max="14082" width="11.85546875" style="1450" customWidth="1"/>
    <col min="14083" max="14084" width="9.42578125" style="1450" customWidth="1"/>
    <col min="14085" max="14085" width="11.28515625" style="1450" customWidth="1"/>
    <col min="14086" max="14087" width="9.42578125" style="1450" customWidth="1"/>
    <col min="14088" max="14088" width="11.28515625" style="1450" customWidth="1"/>
    <col min="14089" max="14090" width="9.42578125" style="1450" customWidth="1"/>
    <col min="14091" max="14091" width="11.5703125" style="1450" customWidth="1"/>
    <col min="14092" max="14092" width="11.42578125" style="1450" customWidth="1"/>
    <col min="14093" max="14093" width="9.42578125" style="1450" customWidth="1"/>
    <col min="14094" max="14094" width="11.28515625" style="1450" customWidth="1"/>
    <col min="14095" max="14096" width="9.42578125" style="1450" customWidth="1"/>
    <col min="14097" max="14097" width="11.42578125" style="1450" customWidth="1"/>
    <col min="14098" max="14098" width="11.85546875" style="1450" customWidth="1"/>
    <col min="14099" max="14099" width="9.42578125" style="1450" customWidth="1"/>
    <col min="14100" max="14336" width="9.140625" style="1450"/>
    <col min="14337" max="14337" width="71.140625" style="1450" customWidth="1"/>
    <col min="14338" max="14338" width="11.85546875" style="1450" customWidth="1"/>
    <col min="14339" max="14340" width="9.42578125" style="1450" customWidth="1"/>
    <col min="14341" max="14341" width="11.28515625" style="1450" customWidth="1"/>
    <col min="14342" max="14343" width="9.42578125" style="1450" customWidth="1"/>
    <col min="14344" max="14344" width="11.28515625" style="1450" customWidth="1"/>
    <col min="14345" max="14346" width="9.42578125" style="1450" customWidth="1"/>
    <col min="14347" max="14347" width="11.5703125" style="1450" customWidth="1"/>
    <col min="14348" max="14348" width="11.42578125" style="1450" customWidth="1"/>
    <col min="14349" max="14349" width="9.42578125" style="1450" customWidth="1"/>
    <col min="14350" max="14350" width="11.28515625" style="1450" customWidth="1"/>
    <col min="14351" max="14352" width="9.42578125" style="1450" customWidth="1"/>
    <col min="14353" max="14353" width="11.42578125" style="1450" customWidth="1"/>
    <col min="14354" max="14354" width="11.85546875" style="1450" customWidth="1"/>
    <col min="14355" max="14355" width="9.42578125" style="1450" customWidth="1"/>
    <col min="14356" max="14592" width="9.140625" style="1450"/>
    <col min="14593" max="14593" width="71.140625" style="1450" customWidth="1"/>
    <col min="14594" max="14594" width="11.85546875" style="1450" customWidth="1"/>
    <col min="14595" max="14596" width="9.42578125" style="1450" customWidth="1"/>
    <col min="14597" max="14597" width="11.28515625" style="1450" customWidth="1"/>
    <col min="14598" max="14599" width="9.42578125" style="1450" customWidth="1"/>
    <col min="14600" max="14600" width="11.28515625" style="1450" customWidth="1"/>
    <col min="14601" max="14602" width="9.42578125" style="1450" customWidth="1"/>
    <col min="14603" max="14603" width="11.5703125" style="1450" customWidth="1"/>
    <col min="14604" max="14604" width="11.42578125" style="1450" customWidth="1"/>
    <col min="14605" max="14605" width="9.42578125" style="1450" customWidth="1"/>
    <col min="14606" max="14606" width="11.28515625" style="1450" customWidth="1"/>
    <col min="14607" max="14608" width="9.42578125" style="1450" customWidth="1"/>
    <col min="14609" max="14609" width="11.42578125" style="1450" customWidth="1"/>
    <col min="14610" max="14610" width="11.85546875" style="1450" customWidth="1"/>
    <col min="14611" max="14611" width="9.42578125" style="1450" customWidth="1"/>
    <col min="14612" max="14848" width="9.140625" style="1450"/>
    <col min="14849" max="14849" width="71.140625" style="1450" customWidth="1"/>
    <col min="14850" max="14850" width="11.85546875" style="1450" customWidth="1"/>
    <col min="14851" max="14852" width="9.42578125" style="1450" customWidth="1"/>
    <col min="14853" max="14853" width="11.28515625" style="1450" customWidth="1"/>
    <col min="14854" max="14855" width="9.42578125" style="1450" customWidth="1"/>
    <col min="14856" max="14856" width="11.28515625" style="1450" customWidth="1"/>
    <col min="14857" max="14858" width="9.42578125" style="1450" customWidth="1"/>
    <col min="14859" max="14859" width="11.5703125" style="1450" customWidth="1"/>
    <col min="14860" max="14860" width="11.42578125" style="1450" customWidth="1"/>
    <col min="14861" max="14861" width="9.42578125" style="1450" customWidth="1"/>
    <col min="14862" max="14862" width="11.28515625" style="1450" customWidth="1"/>
    <col min="14863" max="14864" width="9.42578125" style="1450" customWidth="1"/>
    <col min="14865" max="14865" width="11.42578125" style="1450" customWidth="1"/>
    <col min="14866" max="14866" width="11.85546875" style="1450" customWidth="1"/>
    <col min="14867" max="14867" width="9.42578125" style="1450" customWidth="1"/>
    <col min="14868" max="15104" width="9.140625" style="1450"/>
    <col min="15105" max="15105" width="71.140625" style="1450" customWidth="1"/>
    <col min="15106" max="15106" width="11.85546875" style="1450" customWidth="1"/>
    <col min="15107" max="15108" width="9.42578125" style="1450" customWidth="1"/>
    <col min="15109" max="15109" width="11.28515625" style="1450" customWidth="1"/>
    <col min="15110" max="15111" width="9.42578125" style="1450" customWidth="1"/>
    <col min="15112" max="15112" width="11.28515625" style="1450" customWidth="1"/>
    <col min="15113" max="15114" width="9.42578125" style="1450" customWidth="1"/>
    <col min="15115" max="15115" width="11.5703125" style="1450" customWidth="1"/>
    <col min="15116" max="15116" width="11.42578125" style="1450" customWidth="1"/>
    <col min="15117" max="15117" width="9.42578125" style="1450" customWidth="1"/>
    <col min="15118" max="15118" width="11.28515625" style="1450" customWidth="1"/>
    <col min="15119" max="15120" width="9.42578125" style="1450" customWidth="1"/>
    <col min="15121" max="15121" width="11.42578125" style="1450" customWidth="1"/>
    <col min="15122" max="15122" width="11.85546875" style="1450" customWidth="1"/>
    <col min="15123" max="15123" width="9.42578125" style="1450" customWidth="1"/>
    <col min="15124" max="15360" width="9.140625" style="1450"/>
    <col min="15361" max="15361" width="71.140625" style="1450" customWidth="1"/>
    <col min="15362" max="15362" width="11.85546875" style="1450" customWidth="1"/>
    <col min="15363" max="15364" width="9.42578125" style="1450" customWidth="1"/>
    <col min="15365" max="15365" width="11.28515625" style="1450" customWidth="1"/>
    <col min="15366" max="15367" width="9.42578125" style="1450" customWidth="1"/>
    <col min="15368" max="15368" width="11.28515625" style="1450" customWidth="1"/>
    <col min="15369" max="15370" width="9.42578125" style="1450" customWidth="1"/>
    <col min="15371" max="15371" width="11.5703125" style="1450" customWidth="1"/>
    <col min="15372" max="15372" width="11.42578125" style="1450" customWidth="1"/>
    <col min="15373" max="15373" width="9.42578125" style="1450" customWidth="1"/>
    <col min="15374" max="15374" width="11.28515625" style="1450" customWidth="1"/>
    <col min="15375" max="15376" width="9.42578125" style="1450" customWidth="1"/>
    <col min="15377" max="15377" width="11.42578125" style="1450" customWidth="1"/>
    <col min="15378" max="15378" width="11.85546875" style="1450" customWidth="1"/>
    <col min="15379" max="15379" width="9.42578125" style="1450" customWidth="1"/>
    <col min="15380" max="15616" width="9.140625" style="1450"/>
    <col min="15617" max="15617" width="71.140625" style="1450" customWidth="1"/>
    <col min="15618" max="15618" width="11.85546875" style="1450" customWidth="1"/>
    <col min="15619" max="15620" width="9.42578125" style="1450" customWidth="1"/>
    <col min="15621" max="15621" width="11.28515625" style="1450" customWidth="1"/>
    <col min="15622" max="15623" width="9.42578125" style="1450" customWidth="1"/>
    <col min="15624" max="15624" width="11.28515625" style="1450" customWidth="1"/>
    <col min="15625" max="15626" width="9.42578125" style="1450" customWidth="1"/>
    <col min="15627" max="15627" width="11.5703125" style="1450" customWidth="1"/>
    <col min="15628" max="15628" width="11.42578125" style="1450" customWidth="1"/>
    <col min="15629" max="15629" width="9.42578125" style="1450" customWidth="1"/>
    <col min="15630" max="15630" width="11.28515625" style="1450" customWidth="1"/>
    <col min="15631" max="15632" width="9.42578125" style="1450" customWidth="1"/>
    <col min="15633" max="15633" width="11.42578125" style="1450" customWidth="1"/>
    <col min="15634" max="15634" width="11.85546875" style="1450" customWidth="1"/>
    <col min="15635" max="15635" width="9.42578125" style="1450" customWidth="1"/>
    <col min="15636" max="15872" width="9.140625" style="1450"/>
    <col min="15873" max="15873" width="71.140625" style="1450" customWidth="1"/>
    <col min="15874" max="15874" width="11.85546875" style="1450" customWidth="1"/>
    <col min="15875" max="15876" width="9.42578125" style="1450" customWidth="1"/>
    <col min="15877" max="15877" width="11.28515625" style="1450" customWidth="1"/>
    <col min="15878" max="15879" width="9.42578125" style="1450" customWidth="1"/>
    <col min="15880" max="15880" width="11.28515625" style="1450" customWidth="1"/>
    <col min="15881" max="15882" width="9.42578125" style="1450" customWidth="1"/>
    <col min="15883" max="15883" width="11.5703125" style="1450" customWidth="1"/>
    <col min="15884" max="15884" width="11.42578125" style="1450" customWidth="1"/>
    <col min="15885" max="15885" width="9.42578125" style="1450" customWidth="1"/>
    <col min="15886" max="15886" width="11.28515625" style="1450" customWidth="1"/>
    <col min="15887" max="15888" width="9.42578125" style="1450" customWidth="1"/>
    <col min="15889" max="15889" width="11.42578125" style="1450" customWidth="1"/>
    <col min="15890" max="15890" width="11.85546875" style="1450" customWidth="1"/>
    <col min="15891" max="15891" width="9.42578125" style="1450" customWidth="1"/>
    <col min="15892" max="16128" width="9.140625" style="1450"/>
    <col min="16129" max="16129" width="71.140625" style="1450" customWidth="1"/>
    <col min="16130" max="16130" width="11.85546875" style="1450" customWidth="1"/>
    <col min="16131" max="16132" width="9.42578125" style="1450" customWidth="1"/>
    <col min="16133" max="16133" width="11.28515625" style="1450" customWidth="1"/>
    <col min="16134" max="16135" width="9.42578125" style="1450" customWidth="1"/>
    <col min="16136" max="16136" width="11.28515625" style="1450" customWidth="1"/>
    <col min="16137" max="16138" width="9.42578125" style="1450" customWidth="1"/>
    <col min="16139" max="16139" width="11.5703125" style="1450" customWidth="1"/>
    <col min="16140" max="16140" width="11.42578125" style="1450" customWidth="1"/>
    <col min="16141" max="16141" width="9.42578125" style="1450" customWidth="1"/>
    <col min="16142" max="16142" width="11.28515625" style="1450" customWidth="1"/>
    <col min="16143" max="16144" width="9.42578125" style="1450" customWidth="1"/>
    <col min="16145" max="16145" width="11.42578125" style="1450" customWidth="1"/>
    <col min="16146" max="16146" width="11.85546875" style="1450" customWidth="1"/>
    <col min="16147" max="16147" width="9.42578125" style="1450" customWidth="1"/>
    <col min="16148" max="16384" width="9.140625" style="1450"/>
  </cols>
  <sheetData>
    <row r="1" spans="1:19" ht="55.5" customHeight="1">
      <c r="A1" s="5440" t="s">
        <v>374</v>
      </c>
      <c r="B1" s="5440"/>
      <c r="C1" s="5440"/>
      <c r="D1" s="5440"/>
      <c r="E1" s="5440"/>
      <c r="F1" s="5440"/>
      <c r="G1" s="5440"/>
      <c r="H1" s="5440"/>
      <c r="I1" s="5440"/>
      <c r="J1" s="5440"/>
      <c r="K1" s="5440"/>
      <c r="L1" s="5440"/>
      <c r="M1" s="5440"/>
      <c r="N1" s="5440"/>
      <c r="O1" s="5440"/>
      <c r="P1" s="5440"/>
      <c r="Q1" s="5440"/>
      <c r="R1" s="5440"/>
      <c r="S1" s="5440"/>
    </row>
    <row r="2" spans="1:19" ht="27.75" customHeight="1">
      <c r="A2" s="5440" t="s">
        <v>380</v>
      </c>
      <c r="B2" s="5440"/>
      <c r="C2" s="5440"/>
      <c r="D2" s="5440"/>
      <c r="E2" s="5440"/>
      <c r="F2" s="5440"/>
      <c r="G2" s="5440"/>
      <c r="H2" s="5440"/>
      <c r="I2" s="5440"/>
      <c r="J2" s="5440"/>
      <c r="K2" s="5440"/>
      <c r="L2" s="5440"/>
      <c r="M2" s="5440"/>
      <c r="N2" s="5440"/>
      <c r="O2" s="5440"/>
      <c r="P2" s="5440"/>
      <c r="Q2" s="5440"/>
      <c r="R2" s="5440"/>
      <c r="S2" s="5440"/>
    </row>
    <row r="3" spans="1:19" ht="33" customHeight="1" thickBot="1">
      <c r="A3" s="2350"/>
      <c r="B3" s="1452"/>
      <c r="C3" s="1452"/>
      <c r="D3" s="1452"/>
      <c r="E3" s="1452"/>
      <c r="F3" s="1452"/>
      <c r="G3" s="1452"/>
      <c r="H3" s="1452"/>
      <c r="I3" s="1452"/>
      <c r="J3" s="1452"/>
      <c r="K3" s="1452"/>
      <c r="L3" s="1452"/>
      <c r="M3" s="1452"/>
      <c r="N3" s="1452"/>
      <c r="O3" s="1452"/>
      <c r="P3" s="1452"/>
      <c r="Q3" s="1452"/>
      <c r="R3" s="1452"/>
      <c r="S3" s="1466"/>
    </row>
    <row r="4" spans="1:19" ht="13.5" customHeight="1">
      <c r="A4" s="6162" t="s">
        <v>1</v>
      </c>
      <c r="B4" s="6164" t="s">
        <v>2</v>
      </c>
      <c r="C4" s="6165"/>
      <c r="D4" s="6165"/>
      <c r="E4" s="6164" t="s">
        <v>3</v>
      </c>
      <c r="F4" s="6165"/>
      <c r="G4" s="6168"/>
      <c r="H4" s="6172" t="s">
        <v>4</v>
      </c>
      <c r="I4" s="6165"/>
      <c r="J4" s="6165"/>
      <c r="K4" s="6164" t="s">
        <v>5</v>
      </c>
      <c r="L4" s="6165"/>
      <c r="M4" s="6168"/>
      <c r="N4" s="6176">
        <v>5</v>
      </c>
      <c r="O4" s="6165"/>
      <c r="P4" s="6165"/>
      <c r="Q4" s="6177" t="s">
        <v>22</v>
      </c>
      <c r="R4" s="6178"/>
      <c r="S4" s="6179"/>
    </row>
    <row r="5" spans="1:19" ht="33" customHeight="1" thickBot="1">
      <c r="A5" s="6163"/>
      <c r="B5" s="6166"/>
      <c r="C5" s="6167"/>
      <c r="D5" s="6167"/>
      <c r="E5" s="6169"/>
      <c r="F5" s="6170"/>
      <c r="G5" s="6171"/>
      <c r="H5" s="6170"/>
      <c r="I5" s="6170"/>
      <c r="J5" s="6170"/>
      <c r="K5" s="6173"/>
      <c r="L5" s="6174"/>
      <c r="M5" s="6175"/>
      <c r="N5" s="6166"/>
      <c r="O5" s="6167"/>
      <c r="P5" s="6167"/>
      <c r="Q5" s="6180"/>
      <c r="R5" s="6181"/>
      <c r="S5" s="6182"/>
    </row>
    <row r="6" spans="1:19" ht="58.5" customHeight="1" thickBot="1">
      <c r="A6" s="5442"/>
      <c r="B6" s="2431" t="s">
        <v>7</v>
      </c>
      <c r="C6" s="2431" t="s">
        <v>8</v>
      </c>
      <c r="D6" s="2431" t="s">
        <v>9</v>
      </c>
      <c r="E6" s="2431" t="s">
        <v>7</v>
      </c>
      <c r="F6" s="2431" t="s">
        <v>8</v>
      </c>
      <c r="G6" s="2431" t="s">
        <v>9</v>
      </c>
      <c r="H6" s="2431" t="s">
        <v>7</v>
      </c>
      <c r="I6" s="2431" t="s">
        <v>8</v>
      </c>
      <c r="J6" s="2431" t="s">
        <v>9</v>
      </c>
      <c r="K6" s="2431" t="s">
        <v>7</v>
      </c>
      <c r="L6" s="2431" t="s">
        <v>8</v>
      </c>
      <c r="M6" s="2431" t="s">
        <v>9</v>
      </c>
      <c r="N6" s="2431" t="s">
        <v>7</v>
      </c>
      <c r="O6" s="2431" t="s">
        <v>8</v>
      </c>
      <c r="P6" s="2431" t="s">
        <v>9</v>
      </c>
      <c r="Q6" s="2431" t="s">
        <v>7</v>
      </c>
      <c r="R6" s="2431" t="s">
        <v>8</v>
      </c>
      <c r="S6" s="2432" t="s">
        <v>9</v>
      </c>
    </row>
    <row r="7" spans="1:19" ht="34.5" customHeight="1" thickBot="1">
      <c r="A7" s="2493" t="s">
        <v>10</v>
      </c>
      <c r="B7" s="2494"/>
      <c r="C7" s="2495"/>
      <c r="D7" s="2496"/>
      <c r="E7" s="2497"/>
      <c r="F7" s="2497"/>
      <c r="G7" s="2498"/>
      <c r="H7" s="2494"/>
      <c r="I7" s="2497"/>
      <c r="J7" s="2499"/>
      <c r="K7" s="2497"/>
      <c r="L7" s="2497"/>
      <c r="M7" s="2498"/>
      <c r="N7" s="2494"/>
      <c r="O7" s="2497"/>
      <c r="P7" s="2499"/>
      <c r="Q7" s="2500"/>
      <c r="R7" s="2500"/>
      <c r="S7" s="2501"/>
    </row>
    <row r="8" spans="1:19" ht="28.5" customHeight="1" thickBot="1">
      <c r="A8" s="2084" t="s">
        <v>233</v>
      </c>
      <c r="B8" s="2502">
        <f>B12+B15</f>
        <v>0</v>
      </c>
      <c r="C8" s="2502">
        <f>C12+C15</f>
        <v>0</v>
      </c>
      <c r="D8" s="2502">
        <f>D12+D15</f>
        <v>0</v>
      </c>
      <c r="E8" s="2502">
        <f>E12+E15</f>
        <v>0</v>
      </c>
      <c r="F8" s="2502">
        <v>19</v>
      </c>
      <c r="G8" s="2502">
        <v>19</v>
      </c>
      <c r="H8" s="2502">
        <f>H12+H15</f>
        <v>0</v>
      </c>
      <c r="I8" s="2502">
        <v>32</v>
      </c>
      <c r="J8" s="2502">
        <v>32</v>
      </c>
      <c r="K8" s="2502">
        <f>K12+K15</f>
        <v>0</v>
      </c>
      <c r="L8" s="2502">
        <f>L12+L15</f>
        <v>21</v>
      </c>
      <c r="M8" s="2502">
        <f>M12+M15</f>
        <v>21</v>
      </c>
      <c r="N8" s="2502">
        <f>N12+N15</f>
        <v>0</v>
      </c>
      <c r="O8" s="2502">
        <v>13</v>
      </c>
      <c r="P8" s="2502">
        <v>13</v>
      </c>
      <c r="Q8" s="2502">
        <f>Q12+Q15</f>
        <v>0</v>
      </c>
      <c r="R8" s="2502">
        <v>85</v>
      </c>
      <c r="S8" s="2503">
        <v>85</v>
      </c>
    </row>
    <row r="9" spans="1:19" ht="24.75" customHeight="1" thickBot="1">
      <c r="A9" s="2493" t="s">
        <v>14</v>
      </c>
      <c r="B9" s="2504">
        <f t="shared" ref="B9:S9" si="0">SUM(B8)</f>
        <v>0</v>
      </c>
      <c r="C9" s="2504">
        <f t="shared" si="0"/>
        <v>0</v>
      </c>
      <c r="D9" s="2504">
        <f t="shared" si="0"/>
        <v>0</v>
      </c>
      <c r="E9" s="2504">
        <f t="shared" si="0"/>
        <v>0</v>
      </c>
      <c r="F9" s="2504">
        <f t="shared" si="0"/>
        <v>19</v>
      </c>
      <c r="G9" s="2504">
        <f t="shared" si="0"/>
        <v>19</v>
      </c>
      <c r="H9" s="2504">
        <f t="shared" si="0"/>
        <v>0</v>
      </c>
      <c r="I9" s="2504">
        <f t="shared" si="0"/>
        <v>32</v>
      </c>
      <c r="J9" s="2504">
        <f t="shared" si="0"/>
        <v>32</v>
      </c>
      <c r="K9" s="2504">
        <f t="shared" si="0"/>
        <v>0</v>
      </c>
      <c r="L9" s="2504">
        <f t="shared" si="0"/>
        <v>21</v>
      </c>
      <c r="M9" s="2504">
        <f t="shared" si="0"/>
        <v>21</v>
      </c>
      <c r="N9" s="2504">
        <f t="shared" si="0"/>
        <v>0</v>
      </c>
      <c r="O9" s="2504">
        <f t="shared" si="0"/>
        <v>13</v>
      </c>
      <c r="P9" s="2504">
        <f t="shared" si="0"/>
        <v>13</v>
      </c>
      <c r="Q9" s="2504">
        <f t="shared" si="0"/>
        <v>0</v>
      </c>
      <c r="R9" s="2504">
        <f t="shared" si="0"/>
        <v>85</v>
      </c>
      <c r="S9" s="2505">
        <f t="shared" si="0"/>
        <v>85</v>
      </c>
    </row>
    <row r="10" spans="1:19" ht="24.75" customHeight="1" thickBot="1">
      <c r="A10" s="2085" t="s">
        <v>15</v>
      </c>
      <c r="B10" s="2506"/>
      <c r="C10" s="2507"/>
      <c r="D10" s="2508"/>
      <c r="E10" s="2509"/>
      <c r="F10" s="2507"/>
      <c r="G10" s="2510"/>
      <c r="H10" s="2506"/>
      <c r="I10" s="2507"/>
      <c r="J10" s="2510"/>
      <c r="K10" s="2506"/>
      <c r="L10" s="2507"/>
      <c r="M10" s="2510"/>
      <c r="N10" s="2506"/>
      <c r="O10" s="2507"/>
      <c r="P10" s="2510"/>
      <c r="Q10" s="2511"/>
      <c r="R10" s="2512"/>
      <c r="S10" s="2513"/>
    </row>
    <row r="11" spans="1:19" ht="30.75" customHeight="1" thickBot="1">
      <c r="A11" s="2514" t="s">
        <v>16</v>
      </c>
      <c r="B11" s="2515"/>
      <c r="C11" s="2516"/>
      <c r="D11" s="2517"/>
      <c r="E11" s="2518"/>
      <c r="F11" s="2516"/>
      <c r="G11" s="2513"/>
      <c r="H11" s="2515"/>
      <c r="I11" s="2516"/>
      <c r="J11" s="2513"/>
      <c r="K11" s="2515"/>
      <c r="L11" s="2516"/>
      <c r="M11" s="2513"/>
      <c r="N11" s="2511"/>
      <c r="O11" s="2512"/>
      <c r="P11" s="2513"/>
      <c r="Q11" s="2519"/>
      <c r="R11" s="2045"/>
      <c r="S11" s="1933"/>
    </row>
    <row r="12" spans="1:19" ht="29.25" customHeight="1" thickBot="1">
      <c r="A12" s="2080" t="s">
        <v>233</v>
      </c>
      <c r="B12" s="2520">
        <v>0</v>
      </c>
      <c r="C12" s="2521">
        <v>0</v>
      </c>
      <c r="D12" s="2522">
        <v>0</v>
      </c>
      <c r="E12" s="2520">
        <v>0</v>
      </c>
      <c r="F12" s="2521">
        <v>19</v>
      </c>
      <c r="G12" s="2523">
        <v>19</v>
      </c>
      <c r="H12" s="2524">
        <v>0</v>
      </c>
      <c r="I12" s="2521">
        <v>31</v>
      </c>
      <c r="J12" s="2522">
        <v>31</v>
      </c>
      <c r="K12" s="2520">
        <v>0</v>
      </c>
      <c r="L12" s="2521">
        <v>20</v>
      </c>
      <c r="M12" s="2523">
        <v>20</v>
      </c>
      <c r="N12" s="2524">
        <v>0</v>
      </c>
      <c r="O12" s="2521">
        <v>13</v>
      </c>
      <c r="P12" s="2523">
        <v>13</v>
      </c>
      <c r="Q12" s="2525">
        <f>B12+E12+H12+K12+N12</f>
        <v>0</v>
      </c>
      <c r="R12" s="2526">
        <f>C12+F12+I12+L12+O12</f>
        <v>83</v>
      </c>
      <c r="S12" s="1934">
        <f>Q12+R12</f>
        <v>83</v>
      </c>
    </row>
    <row r="13" spans="1:19" ht="28.5" customHeight="1" thickBot="1">
      <c r="A13" s="2527" t="s">
        <v>17</v>
      </c>
      <c r="B13" s="2504">
        <f t="shared" ref="B13:S13" si="1">SUM(B12)</f>
        <v>0</v>
      </c>
      <c r="C13" s="2504">
        <f t="shared" si="1"/>
        <v>0</v>
      </c>
      <c r="D13" s="2504">
        <f t="shared" si="1"/>
        <v>0</v>
      </c>
      <c r="E13" s="2504">
        <f t="shared" si="1"/>
        <v>0</v>
      </c>
      <c r="F13" s="2504">
        <f t="shared" si="1"/>
        <v>19</v>
      </c>
      <c r="G13" s="2504">
        <f t="shared" si="1"/>
        <v>19</v>
      </c>
      <c r="H13" s="2504">
        <f t="shared" si="1"/>
        <v>0</v>
      </c>
      <c r="I13" s="2504">
        <f t="shared" si="1"/>
        <v>31</v>
      </c>
      <c r="J13" s="2504">
        <f t="shared" si="1"/>
        <v>31</v>
      </c>
      <c r="K13" s="2504">
        <f t="shared" si="1"/>
        <v>0</v>
      </c>
      <c r="L13" s="2504">
        <f t="shared" si="1"/>
        <v>20</v>
      </c>
      <c r="M13" s="2504">
        <f t="shared" si="1"/>
        <v>20</v>
      </c>
      <c r="N13" s="2504">
        <f t="shared" si="1"/>
        <v>0</v>
      </c>
      <c r="O13" s="2504">
        <f t="shared" si="1"/>
        <v>13</v>
      </c>
      <c r="P13" s="2504">
        <f t="shared" si="1"/>
        <v>13</v>
      </c>
      <c r="Q13" s="2504">
        <f t="shared" si="1"/>
        <v>0</v>
      </c>
      <c r="R13" s="2504">
        <f t="shared" si="1"/>
        <v>83</v>
      </c>
      <c r="S13" s="2505">
        <f t="shared" si="1"/>
        <v>83</v>
      </c>
    </row>
    <row r="14" spans="1:19" ht="31.5" customHeight="1" thickBot="1">
      <c r="A14" s="2528" t="s">
        <v>18</v>
      </c>
      <c r="B14" s="2515"/>
      <c r="C14" s="2516"/>
      <c r="D14" s="2529"/>
      <c r="E14" s="2515"/>
      <c r="F14" s="2516"/>
      <c r="G14" s="2529"/>
      <c r="H14" s="2515"/>
      <c r="I14" s="2516"/>
      <c r="J14" s="2529"/>
      <c r="K14" s="2515"/>
      <c r="L14" s="2516"/>
      <c r="M14" s="2529"/>
      <c r="N14" s="2515"/>
      <c r="O14" s="2516"/>
      <c r="P14" s="2529"/>
      <c r="Q14" s="2530"/>
      <c r="R14" s="2512"/>
      <c r="S14" s="2513"/>
    </row>
    <row r="15" spans="1:19" ht="24.95" customHeight="1" thickBot="1">
      <c r="A15" s="2080" t="s">
        <v>233</v>
      </c>
      <c r="B15" s="2054">
        <v>0</v>
      </c>
      <c r="C15" s="2053">
        <v>0</v>
      </c>
      <c r="D15" s="2531">
        <v>0</v>
      </c>
      <c r="E15" s="2054">
        <v>0</v>
      </c>
      <c r="F15" s="2053">
        <v>0</v>
      </c>
      <c r="G15" s="2055">
        <v>0</v>
      </c>
      <c r="H15" s="2532">
        <v>0</v>
      </c>
      <c r="I15" s="2053">
        <v>1</v>
      </c>
      <c r="J15" s="2531">
        <v>1</v>
      </c>
      <c r="K15" s="2054">
        <v>0</v>
      </c>
      <c r="L15" s="2053">
        <v>1</v>
      </c>
      <c r="M15" s="2055">
        <v>1</v>
      </c>
      <c r="N15" s="2532">
        <v>0</v>
      </c>
      <c r="O15" s="2053">
        <v>0</v>
      </c>
      <c r="P15" s="2055">
        <v>0</v>
      </c>
      <c r="Q15" s="2525">
        <f>B15+E15+H15+K15+N15</f>
        <v>0</v>
      </c>
      <c r="R15" s="2526">
        <f>C15+F15+I15+L15+O15</f>
        <v>2</v>
      </c>
      <c r="S15" s="1934">
        <f>Q15+R15</f>
        <v>2</v>
      </c>
    </row>
    <row r="16" spans="1:19" ht="26.25" customHeight="1" thickBot="1">
      <c r="A16" s="2493" t="s">
        <v>19</v>
      </c>
      <c r="B16" s="1439">
        <f t="shared" ref="B16:S16" si="2">SUM(B15)</f>
        <v>0</v>
      </c>
      <c r="C16" s="1439">
        <f t="shared" si="2"/>
        <v>0</v>
      </c>
      <c r="D16" s="1439">
        <f t="shared" si="2"/>
        <v>0</v>
      </c>
      <c r="E16" s="1439">
        <f t="shared" si="2"/>
        <v>0</v>
      </c>
      <c r="F16" s="1439">
        <f t="shared" si="2"/>
        <v>0</v>
      </c>
      <c r="G16" s="1439">
        <f t="shared" si="2"/>
        <v>0</v>
      </c>
      <c r="H16" s="1439">
        <f t="shared" si="2"/>
        <v>0</v>
      </c>
      <c r="I16" s="1439">
        <f t="shared" si="2"/>
        <v>1</v>
      </c>
      <c r="J16" s="1439">
        <f t="shared" si="2"/>
        <v>1</v>
      </c>
      <c r="K16" s="1439">
        <f t="shared" si="2"/>
        <v>0</v>
      </c>
      <c r="L16" s="1439">
        <f t="shared" si="2"/>
        <v>1</v>
      </c>
      <c r="M16" s="1439">
        <f t="shared" si="2"/>
        <v>1</v>
      </c>
      <c r="N16" s="1439">
        <f t="shared" si="2"/>
        <v>0</v>
      </c>
      <c r="O16" s="1439">
        <f t="shared" si="2"/>
        <v>0</v>
      </c>
      <c r="P16" s="1439">
        <f t="shared" si="2"/>
        <v>0</v>
      </c>
      <c r="Q16" s="1439">
        <f t="shared" si="2"/>
        <v>0</v>
      </c>
      <c r="R16" s="1439">
        <f t="shared" si="2"/>
        <v>2</v>
      </c>
      <c r="S16" s="1439">
        <f t="shared" si="2"/>
        <v>2</v>
      </c>
    </row>
    <row r="17" spans="1:19" ht="33.75" customHeight="1" thickBot="1">
      <c r="A17" s="2454" t="s">
        <v>257</v>
      </c>
      <c r="B17" s="2695">
        <f t="shared" ref="B17:S17" si="3">B13+B16</f>
        <v>0</v>
      </c>
      <c r="C17" s="2695">
        <f t="shared" si="3"/>
        <v>0</v>
      </c>
      <c r="D17" s="2695">
        <f t="shared" si="3"/>
        <v>0</v>
      </c>
      <c r="E17" s="2695">
        <f t="shared" si="3"/>
        <v>0</v>
      </c>
      <c r="F17" s="2695">
        <f t="shared" si="3"/>
        <v>19</v>
      </c>
      <c r="G17" s="2695">
        <f t="shared" si="3"/>
        <v>19</v>
      </c>
      <c r="H17" s="2695">
        <f t="shared" si="3"/>
        <v>0</v>
      </c>
      <c r="I17" s="2695">
        <f t="shared" si="3"/>
        <v>32</v>
      </c>
      <c r="J17" s="2695">
        <f t="shared" si="3"/>
        <v>32</v>
      </c>
      <c r="K17" s="2695">
        <f t="shared" si="3"/>
        <v>0</v>
      </c>
      <c r="L17" s="2695">
        <f t="shared" si="3"/>
        <v>21</v>
      </c>
      <c r="M17" s="2695">
        <f t="shared" si="3"/>
        <v>21</v>
      </c>
      <c r="N17" s="2695">
        <f t="shared" si="3"/>
        <v>0</v>
      </c>
      <c r="O17" s="2695">
        <f t="shared" si="3"/>
        <v>13</v>
      </c>
      <c r="P17" s="2695">
        <f t="shared" si="3"/>
        <v>13</v>
      </c>
      <c r="Q17" s="2695">
        <f t="shared" si="3"/>
        <v>0</v>
      </c>
      <c r="R17" s="2695">
        <f t="shared" si="3"/>
        <v>85</v>
      </c>
      <c r="S17" s="2695">
        <f t="shared" si="3"/>
        <v>85</v>
      </c>
    </row>
    <row r="18" spans="1:19">
      <c r="A18" s="822"/>
      <c r="B18" s="1464"/>
      <c r="C18" s="1464"/>
      <c r="D18" s="1464"/>
      <c r="E18" s="1464"/>
      <c r="F18" s="1464"/>
      <c r="G18" s="1464"/>
      <c r="H18" s="1464"/>
      <c r="I18" s="1464"/>
      <c r="J18" s="1464"/>
      <c r="K18" s="1464"/>
      <c r="L18" s="1464"/>
      <c r="M18" s="1464"/>
      <c r="N18" s="1464"/>
      <c r="O18" s="1464"/>
      <c r="P18" s="1464"/>
      <c r="Q18" s="1464"/>
      <c r="R18" s="1464"/>
      <c r="S18" s="1464"/>
    </row>
    <row r="19" spans="1:19">
      <c r="A19" s="822"/>
      <c r="B19" s="1464"/>
      <c r="C19" s="1464"/>
      <c r="D19" s="1464"/>
      <c r="E19" s="1464"/>
      <c r="F19" s="1464"/>
      <c r="G19" s="1464"/>
      <c r="H19" s="1464"/>
      <c r="I19" s="1464"/>
      <c r="J19" s="1464"/>
      <c r="K19" s="1464"/>
      <c r="L19" s="1464"/>
      <c r="M19" s="1464"/>
      <c r="N19" s="1464"/>
      <c r="O19" s="1464"/>
      <c r="P19" s="1464"/>
      <c r="Q19" s="1464"/>
      <c r="R19" s="1464"/>
      <c r="S19" s="1464"/>
    </row>
    <row r="20" spans="1:19">
      <c r="A20" s="6161"/>
      <c r="B20" s="6161"/>
      <c r="C20" s="6161"/>
      <c r="D20" s="6161"/>
      <c r="E20" s="6161"/>
      <c r="F20" s="6161"/>
      <c r="G20" s="6161"/>
      <c r="H20" s="6161"/>
      <c r="I20" s="6161"/>
      <c r="J20" s="6161"/>
      <c r="K20" s="6161"/>
      <c r="L20" s="6161"/>
      <c r="M20" s="6161"/>
      <c r="N20" s="6161"/>
      <c r="O20" s="6161"/>
      <c r="P20" s="6161"/>
      <c r="Q20" s="6161"/>
      <c r="R20" s="6161"/>
      <c r="S20" s="6161"/>
    </row>
    <row r="21" spans="1:19">
      <c r="A21" s="822"/>
      <c r="B21" s="1464"/>
      <c r="C21" s="1464"/>
      <c r="D21" s="1464"/>
      <c r="E21" s="1464"/>
      <c r="F21" s="1464"/>
      <c r="G21" s="1464"/>
      <c r="H21" s="1464"/>
      <c r="I21" s="1464"/>
      <c r="J21" s="1464"/>
      <c r="K21" s="1464"/>
      <c r="L21" s="1464"/>
      <c r="M21" s="1464"/>
      <c r="N21" s="1464"/>
      <c r="O21" s="1464"/>
      <c r="P21" s="1464"/>
      <c r="Q21" s="1464"/>
      <c r="R21" s="1464"/>
      <c r="S21" s="1464"/>
    </row>
    <row r="23" spans="1:19">
      <c r="A23" s="2534"/>
      <c r="B23" s="1464"/>
      <c r="C23" s="1464"/>
      <c r="D23" s="1464"/>
      <c r="E23" s="1464"/>
      <c r="F23" s="1464"/>
      <c r="G23" s="1464"/>
      <c r="H23" s="1464"/>
      <c r="I23" s="1464"/>
      <c r="J23" s="1464"/>
      <c r="K23" s="1464"/>
      <c r="L23" s="1464"/>
      <c r="M23" s="1464"/>
      <c r="N23" s="1464"/>
      <c r="O23" s="1464"/>
      <c r="P23" s="1464"/>
      <c r="Q23" s="1464"/>
      <c r="R23" s="1464"/>
      <c r="S23" s="1464"/>
    </row>
  </sheetData>
  <mergeCells count="10">
    <mergeCell ref="A20:S20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2"/>
  <sheetViews>
    <sheetView zoomScale="50" zoomScaleNormal="50" workbookViewId="0">
      <selection activeCell="R38" sqref="R38"/>
    </sheetView>
  </sheetViews>
  <sheetFormatPr defaultRowHeight="20.25"/>
  <cols>
    <col min="1" max="1" width="73.28515625" style="1465" customWidth="1"/>
    <col min="2" max="256" width="9.140625" style="1465"/>
    <col min="257" max="257" width="73.28515625" style="1465" customWidth="1"/>
    <col min="258" max="512" width="9.140625" style="1465"/>
    <col min="513" max="513" width="73.28515625" style="1465" customWidth="1"/>
    <col min="514" max="768" width="9.140625" style="1465"/>
    <col min="769" max="769" width="73.28515625" style="1465" customWidth="1"/>
    <col min="770" max="1024" width="9.140625" style="1465"/>
    <col min="1025" max="1025" width="73.28515625" style="1465" customWidth="1"/>
    <col min="1026" max="1280" width="9.140625" style="1465"/>
    <col min="1281" max="1281" width="73.28515625" style="1465" customWidth="1"/>
    <col min="1282" max="1536" width="9.140625" style="1465"/>
    <col min="1537" max="1537" width="73.28515625" style="1465" customWidth="1"/>
    <col min="1538" max="1792" width="9.140625" style="1465"/>
    <col min="1793" max="1793" width="73.28515625" style="1465" customWidth="1"/>
    <col min="1794" max="2048" width="9.140625" style="1465"/>
    <col min="2049" max="2049" width="73.28515625" style="1465" customWidth="1"/>
    <col min="2050" max="2304" width="9.140625" style="1465"/>
    <col min="2305" max="2305" width="73.28515625" style="1465" customWidth="1"/>
    <col min="2306" max="2560" width="9.140625" style="1465"/>
    <col min="2561" max="2561" width="73.28515625" style="1465" customWidth="1"/>
    <col min="2562" max="2816" width="9.140625" style="1465"/>
    <col min="2817" max="2817" width="73.28515625" style="1465" customWidth="1"/>
    <col min="2818" max="3072" width="9.140625" style="1465"/>
    <col min="3073" max="3073" width="73.28515625" style="1465" customWidth="1"/>
    <col min="3074" max="3328" width="9.140625" style="1465"/>
    <col min="3329" max="3329" width="73.28515625" style="1465" customWidth="1"/>
    <col min="3330" max="3584" width="9.140625" style="1465"/>
    <col min="3585" max="3585" width="73.28515625" style="1465" customWidth="1"/>
    <col min="3586" max="3840" width="9.140625" style="1465"/>
    <col min="3841" max="3841" width="73.28515625" style="1465" customWidth="1"/>
    <col min="3842" max="4096" width="9.140625" style="1465"/>
    <col min="4097" max="4097" width="73.28515625" style="1465" customWidth="1"/>
    <col min="4098" max="4352" width="9.140625" style="1465"/>
    <col min="4353" max="4353" width="73.28515625" style="1465" customWidth="1"/>
    <col min="4354" max="4608" width="9.140625" style="1465"/>
    <col min="4609" max="4609" width="73.28515625" style="1465" customWidth="1"/>
    <col min="4610" max="4864" width="9.140625" style="1465"/>
    <col min="4865" max="4865" width="73.28515625" style="1465" customWidth="1"/>
    <col min="4866" max="5120" width="9.140625" style="1465"/>
    <col min="5121" max="5121" width="73.28515625" style="1465" customWidth="1"/>
    <col min="5122" max="5376" width="9.140625" style="1465"/>
    <col min="5377" max="5377" width="73.28515625" style="1465" customWidth="1"/>
    <col min="5378" max="5632" width="9.140625" style="1465"/>
    <col min="5633" max="5633" width="73.28515625" style="1465" customWidth="1"/>
    <col min="5634" max="5888" width="9.140625" style="1465"/>
    <col min="5889" max="5889" width="73.28515625" style="1465" customWidth="1"/>
    <col min="5890" max="6144" width="9.140625" style="1465"/>
    <col min="6145" max="6145" width="73.28515625" style="1465" customWidth="1"/>
    <col min="6146" max="6400" width="9.140625" style="1465"/>
    <col min="6401" max="6401" width="73.28515625" style="1465" customWidth="1"/>
    <col min="6402" max="6656" width="9.140625" style="1465"/>
    <col min="6657" max="6657" width="73.28515625" style="1465" customWidth="1"/>
    <col min="6658" max="6912" width="9.140625" style="1465"/>
    <col min="6913" max="6913" width="73.28515625" style="1465" customWidth="1"/>
    <col min="6914" max="7168" width="9.140625" style="1465"/>
    <col min="7169" max="7169" width="73.28515625" style="1465" customWidth="1"/>
    <col min="7170" max="7424" width="9.140625" style="1465"/>
    <col min="7425" max="7425" width="73.28515625" style="1465" customWidth="1"/>
    <col min="7426" max="7680" width="9.140625" style="1465"/>
    <col min="7681" max="7681" width="73.28515625" style="1465" customWidth="1"/>
    <col min="7682" max="7936" width="9.140625" style="1465"/>
    <col min="7937" max="7937" width="73.28515625" style="1465" customWidth="1"/>
    <col min="7938" max="8192" width="9.140625" style="1465"/>
    <col min="8193" max="8193" width="73.28515625" style="1465" customWidth="1"/>
    <col min="8194" max="8448" width="9.140625" style="1465"/>
    <col min="8449" max="8449" width="73.28515625" style="1465" customWidth="1"/>
    <col min="8450" max="8704" width="9.140625" style="1465"/>
    <col min="8705" max="8705" width="73.28515625" style="1465" customWidth="1"/>
    <col min="8706" max="8960" width="9.140625" style="1465"/>
    <col min="8961" max="8961" width="73.28515625" style="1465" customWidth="1"/>
    <col min="8962" max="9216" width="9.140625" style="1465"/>
    <col min="9217" max="9217" width="73.28515625" style="1465" customWidth="1"/>
    <col min="9218" max="9472" width="9.140625" style="1465"/>
    <col min="9473" max="9473" width="73.28515625" style="1465" customWidth="1"/>
    <col min="9474" max="9728" width="9.140625" style="1465"/>
    <col min="9729" max="9729" width="73.28515625" style="1465" customWidth="1"/>
    <col min="9730" max="9984" width="9.140625" style="1465"/>
    <col min="9985" max="9985" width="73.28515625" style="1465" customWidth="1"/>
    <col min="9986" max="10240" width="9.140625" style="1465"/>
    <col min="10241" max="10241" width="73.28515625" style="1465" customWidth="1"/>
    <col min="10242" max="10496" width="9.140625" style="1465"/>
    <col min="10497" max="10497" width="73.28515625" style="1465" customWidth="1"/>
    <col min="10498" max="10752" width="9.140625" style="1465"/>
    <col min="10753" max="10753" width="73.28515625" style="1465" customWidth="1"/>
    <col min="10754" max="11008" width="9.140625" style="1465"/>
    <col min="11009" max="11009" width="73.28515625" style="1465" customWidth="1"/>
    <col min="11010" max="11264" width="9.140625" style="1465"/>
    <col min="11265" max="11265" width="73.28515625" style="1465" customWidth="1"/>
    <col min="11266" max="11520" width="9.140625" style="1465"/>
    <col min="11521" max="11521" width="73.28515625" style="1465" customWidth="1"/>
    <col min="11522" max="11776" width="9.140625" style="1465"/>
    <col min="11777" max="11777" width="73.28515625" style="1465" customWidth="1"/>
    <col min="11778" max="12032" width="9.140625" style="1465"/>
    <col min="12033" max="12033" width="73.28515625" style="1465" customWidth="1"/>
    <col min="12034" max="12288" width="9.140625" style="1465"/>
    <col min="12289" max="12289" width="73.28515625" style="1465" customWidth="1"/>
    <col min="12290" max="12544" width="9.140625" style="1465"/>
    <col min="12545" max="12545" width="73.28515625" style="1465" customWidth="1"/>
    <col min="12546" max="12800" width="9.140625" style="1465"/>
    <col min="12801" max="12801" width="73.28515625" style="1465" customWidth="1"/>
    <col min="12802" max="13056" width="9.140625" style="1465"/>
    <col min="13057" max="13057" width="73.28515625" style="1465" customWidth="1"/>
    <col min="13058" max="13312" width="9.140625" style="1465"/>
    <col min="13313" max="13313" width="73.28515625" style="1465" customWidth="1"/>
    <col min="13314" max="13568" width="9.140625" style="1465"/>
    <col min="13569" max="13569" width="73.28515625" style="1465" customWidth="1"/>
    <col min="13570" max="13824" width="9.140625" style="1465"/>
    <col min="13825" max="13825" width="73.28515625" style="1465" customWidth="1"/>
    <col min="13826" max="14080" width="9.140625" style="1465"/>
    <col min="14081" max="14081" width="73.28515625" style="1465" customWidth="1"/>
    <col min="14082" max="14336" width="9.140625" style="1465"/>
    <col min="14337" max="14337" width="73.28515625" style="1465" customWidth="1"/>
    <col min="14338" max="14592" width="9.140625" style="1465"/>
    <col min="14593" max="14593" width="73.28515625" style="1465" customWidth="1"/>
    <col min="14594" max="14848" width="9.140625" style="1465"/>
    <col min="14849" max="14849" width="73.28515625" style="1465" customWidth="1"/>
    <col min="14850" max="15104" width="9.140625" style="1465"/>
    <col min="15105" max="15105" width="73.28515625" style="1465" customWidth="1"/>
    <col min="15106" max="15360" width="9.140625" style="1465"/>
    <col min="15361" max="15361" width="73.28515625" style="1465" customWidth="1"/>
    <col min="15362" max="15616" width="9.140625" style="1465"/>
    <col min="15617" max="15617" width="73.28515625" style="1465" customWidth="1"/>
    <col min="15618" max="15872" width="9.140625" style="1465"/>
    <col min="15873" max="15873" width="73.28515625" style="1465" customWidth="1"/>
    <col min="15874" max="16128" width="9.140625" style="1465"/>
    <col min="16129" max="16129" width="73.28515625" style="1465" customWidth="1"/>
    <col min="16130" max="16384" width="9.140625" style="1465"/>
  </cols>
  <sheetData>
    <row r="1" spans="1:19" ht="22.5" customHeight="1">
      <c r="A1" s="5440" t="s">
        <v>374</v>
      </c>
      <c r="B1" s="5440"/>
      <c r="C1" s="5440"/>
      <c r="D1" s="5440"/>
      <c r="E1" s="5440"/>
      <c r="F1" s="5440"/>
      <c r="G1" s="5440"/>
      <c r="H1" s="5440"/>
      <c r="I1" s="5440"/>
      <c r="J1" s="5440"/>
      <c r="K1" s="5440"/>
      <c r="L1" s="5440"/>
      <c r="M1" s="5440"/>
      <c r="N1" s="5440"/>
      <c r="O1" s="5440"/>
      <c r="P1" s="5440"/>
      <c r="Q1" s="5440"/>
      <c r="R1" s="5440"/>
      <c r="S1" s="5440"/>
    </row>
    <row r="2" spans="1:19" ht="28.5" customHeight="1">
      <c r="A2" s="5440" t="s">
        <v>396</v>
      </c>
      <c r="B2" s="5440"/>
      <c r="C2" s="5440"/>
      <c r="D2" s="5440"/>
      <c r="E2" s="5440"/>
      <c r="F2" s="5440"/>
      <c r="G2" s="5440"/>
      <c r="H2" s="5440"/>
      <c r="I2" s="5440"/>
      <c r="J2" s="5440"/>
      <c r="K2" s="5440"/>
      <c r="L2" s="5440"/>
      <c r="M2" s="5440"/>
      <c r="N2" s="5440"/>
      <c r="O2" s="5440"/>
      <c r="P2" s="5440"/>
      <c r="Q2" s="5440"/>
      <c r="R2" s="5440"/>
      <c r="S2" s="5440"/>
    </row>
    <row r="3" spans="1:19" ht="21" customHeight="1" thickBot="1">
      <c r="A3" s="2350"/>
      <c r="B3" s="1452"/>
      <c r="C3" s="1452"/>
      <c r="D3" s="1452"/>
      <c r="E3" s="1452"/>
      <c r="F3" s="1452"/>
      <c r="G3" s="1452"/>
      <c r="H3" s="1452"/>
      <c r="I3" s="1452"/>
      <c r="J3" s="1452"/>
      <c r="K3" s="1452"/>
      <c r="L3" s="1452"/>
      <c r="M3" s="1452"/>
      <c r="N3" s="1452"/>
      <c r="O3" s="1452"/>
      <c r="P3" s="1452"/>
      <c r="Q3" s="1452"/>
      <c r="R3" s="1452"/>
      <c r="S3" s="1466"/>
    </row>
    <row r="4" spans="1:19" ht="31.5" customHeight="1">
      <c r="A4" s="6162" t="s">
        <v>1</v>
      </c>
      <c r="B4" s="6164" t="s">
        <v>2</v>
      </c>
      <c r="C4" s="6165"/>
      <c r="D4" s="6165"/>
      <c r="E4" s="6164" t="s">
        <v>3</v>
      </c>
      <c r="F4" s="6165"/>
      <c r="G4" s="6168"/>
      <c r="H4" s="6172" t="s">
        <v>4</v>
      </c>
      <c r="I4" s="6165"/>
      <c r="J4" s="6165"/>
      <c r="K4" s="6164" t="s">
        <v>5</v>
      </c>
      <c r="L4" s="6165"/>
      <c r="M4" s="6168"/>
      <c r="N4" s="6176">
        <v>5</v>
      </c>
      <c r="O4" s="6165"/>
      <c r="P4" s="6165"/>
      <c r="Q4" s="6177" t="s">
        <v>22</v>
      </c>
      <c r="R4" s="6178"/>
      <c r="S4" s="6179"/>
    </row>
    <row r="5" spans="1:19" ht="11.25" customHeight="1" thickBot="1">
      <c r="A5" s="6163"/>
      <c r="B5" s="6166"/>
      <c r="C5" s="6167"/>
      <c r="D5" s="6167"/>
      <c r="E5" s="6169"/>
      <c r="F5" s="6170"/>
      <c r="G5" s="6171"/>
      <c r="H5" s="6170"/>
      <c r="I5" s="6170"/>
      <c r="J5" s="6170"/>
      <c r="K5" s="6173"/>
      <c r="L5" s="6174"/>
      <c r="M5" s="6175"/>
      <c r="N5" s="6166"/>
      <c r="O5" s="6167"/>
      <c r="P5" s="6167"/>
      <c r="Q5" s="6180"/>
      <c r="R5" s="6181"/>
      <c r="S5" s="6182"/>
    </row>
    <row r="6" spans="1:19" ht="124.5" customHeight="1" thickBot="1">
      <c r="A6" s="5442"/>
      <c r="B6" s="2535" t="s">
        <v>7</v>
      </c>
      <c r="C6" s="2535" t="s">
        <v>8</v>
      </c>
      <c r="D6" s="2535" t="s">
        <v>9</v>
      </c>
      <c r="E6" s="2535" t="s">
        <v>7</v>
      </c>
      <c r="F6" s="2535" t="s">
        <v>8</v>
      </c>
      <c r="G6" s="2535" t="s">
        <v>9</v>
      </c>
      <c r="H6" s="2535" t="s">
        <v>7</v>
      </c>
      <c r="I6" s="2535" t="s">
        <v>8</v>
      </c>
      <c r="J6" s="2535" t="s">
        <v>9</v>
      </c>
      <c r="K6" s="2535" t="s">
        <v>7</v>
      </c>
      <c r="L6" s="2535" t="s">
        <v>8</v>
      </c>
      <c r="M6" s="2535" t="s">
        <v>9</v>
      </c>
      <c r="N6" s="2535" t="s">
        <v>7</v>
      </c>
      <c r="O6" s="2535" t="s">
        <v>8</v>
      </c>
      <c r="P6" s="2535" t="s">
        <v>9</v>
      </c>
      <c r="Q6" s="2535" t="s">
        <v>7</v>
      </c>
      <c r="R6" s="2535" t="s">
        <v>8</v>
      </c>
      <c r="S6" s="2535" t="s">
        <v>9</v>
      </c>
    </row>
    <row r="7" spans="1:19" ht="22.5" customHeight="1" thickBot="1">
      <c r="A7" s="2536" t="s">
        <v>10</v>
      </c>
      <c r="B7" s="2537"/>
      <c r="C7" s="2538"/>
      <c r="D7" s="2539"/>
      <c r="E7" s="2540"/>
      <c r="F7" s="2540"/>
      <c r="G7" s="2541"/>
      <c r="H7" s="2537"/>
      <c r="I7" s="2540"/>
      <c r="J7" s="2542"/>
      <c r="K7" s="2540"/>
      <c r="L7" s="2540"/>
      <c r="M7" s="2541"/>
      <c r="N7" s="2537"/>
      <c r="O7" s="2540"/>
      <c r="P7" s="2542"/>
      <c r="Q7" s="2543"/>
      <c r="R7" s="2543"/>
      <c r="S7" s="2544"/>
    </row>
    <row r="8" spans="1:19" ht="22.5" customHeight="1" thickBot="1">
      <c r="A8" s="2473" t="s">
        <v>233</v>
      </c>
      <c r="B8" s="2545">
        <f t="shared" ref="B8:P8" si="0">SUM(B12,B15)</f>
        <v>0</v>
      </c>
      <c r="C8" s="2545">
        <f t="shared" si="0"/>
        <v>0</v>
      </c>
      <c r="D8" s="2545">
        <f t="shared" si="0"/>
        <v>0</v>
      </c>
      <c r="E8" s="2545">
        <f t="shared" si="0"/>
        <v>0</v>
      </c>
      <c r="F8" s="2545">
        <f t="shared" si="0"/>
        <v>0</v>
      </c>
      <c r="G8" s="2545">
        <f t="shared" si="0"/>
        <v>0</v>
      </c>
      <c r="H8" s="2545">
        <f t="shared" si="0"/>
        <v>0</v>
      </c>
      <c r="I8" s="2545">
        <f t="shared" si="0"/>
        <v>0</v>
      </c>
      <c r="J8" s="2545">
        <f t="shared" si="0"/>
        <v>0</v>
      </c>
      <c r="K8" s="2545">
        <f t="shared" si="0"/>
        <v>0</v>
      </c>
      <c r="L8" s="2545">
        <f t="shared" si="0"/>
        <v>1</v>
      </c>
      <c r="M8" s="2545">
        <f t="shared" si="0"/>
        <v>1</v>
      </c>
      <c r="N8" s="2545">
        <f t="shared" si="0"/>
        <v>13</v>
      </c>
      <c r="O8" s="2545">
        <f t="shared" si="0"/>
        <v>1</v>
      </c>
      <c r="P8" s="2545">
        <f t="shared" si="0"/>
        <v>14</v>
      </c>
      <c r="Q8" s="2546">
        <f>SUM(B8,E8,H8,K8,N8)</f>
        <v>13</v>
      </c>
      <c r="R8" s="2546">
        <f>SUM(C8,F8,I8,L8,O8)</f>
        <v>2</v>
      </c>
      <c r="S8" s="2547">
        <f>SUM(Q8:R8)</f>
        <v>15</v>
      </c>
    </row>
    <row r="9" spans="1:19" ht="22.5" customHeight="1" thickBot="1">
      <c r="A9" s="2548" t="s">
        <v>14</v>
      </c>
      <c r="B9" s="2549">
        <f t="shared" ref="B9:S9" si="1">SUM(B8:B8)</f>
        <v>0</v>
      </c>
      <c r="C9" s="2549">
        <f t="shared" si="1"/>
        <v>0</v>
      </c>
      <c r="D9" s="2549">
        <f t="shared" si="1"/>
        <v>0</v>
      </c>
      <c r="E9" s="2549">
        <f t="shared" si="1"/>
        <v>0</v>
      </c>
      <c r="F9" s="2549">
        <f t="shared" si="1"/>
        <v>0</v>
      </c>
      <c r="G9" s="2549">
        <f t="shared" si="1"/>
        <v>0</v>
      </c>
      <c r="H9" s="2549">
        <f t="shared" si="1"/>
        <v>0</v>
      </c>
      <c r="I9" s="2549">
        <f t="shared" si="1"/>
        <v>0</v>
      </c>
      <c r="J9" s="2549">
        <f t="shared" si="1"/>
        <v>0</v>
      </c>
      <c r="K9" s="2549">
        <f t="shared" si="1"/>
        <v>0</v>
      </c>
      <c r="L9" s="2549">
        <f t="shared" si="1"/>
        <v>1</v>
      </c>
      <c r="M9" s="2549">
        <f t="shared" si="1"/>
        <v>1</v>
      </c>
      <c r="N9" s="2549">
        <f t="shared" si="1"/>
        <v>13</v>
      </c>
      <c r="O9" s="2549">
        <f t="shared" si="1"/>
        <v>1</v>
      </c>
      <c r="P9" s="2549">
        <f t="shared" si="1"/>
        <v>14</v>
      </c>
      <c r="Q9" s="2549">
        <f t="shared" si="1"/>
        <v>13</v>
      </c>
      <c r="R9" s="2549">
        <f t="shared" si="1"/>
        <v>2</v>
      </c>
      <c r="S9" s="2550">
        <f t="shared" si="1"/>
        <v>15</v>
      </c>
    </row>
    <row r="10" spans="1:19" ht="22.5" customHeight="1" thickBot="1">
      <c r="A10" s="2551" t="s">
        <v>15</v>
      </c>
      <c r="B10" s="2552"/>
      <c r="C10" s="2553"/>
      <c r="D10" s="2554"/>
      <c r="E10" s="2552"/>
      <c r="F10" s="2553"/>
      <c r="G10" s="2554"/>
      <c r="H10" s="2552"/>
      <c r="I10" s="2553"/>
      <c r="J10" s="2554"/>
      <c r="K10" s="2552"/>
      <c r="L10" s="2553"/>
      <c r="M10" s="2554"/>
      <c r="N10" s="2552"/>
      <c r="O10" s="2553"/>
      <c r="P10" s="2554"/>
      <c r="Q10" s="2552"/>
      <c r="R10" s="2553"/>
      <c r="S10" s="2554"/>
    </row>
    <row r="11" spans="1:19" ht="22.5" customHeight="1" thickBot="1">
      <c r="A11" s="2551" t="s">
        <v>16</v>
      </c>
      <c r="B11" s="2555"/>
      <c r="C11" s="2100"/>
      <c r="D11" s="1475"/>
      <c r="E11" s="2555"/>
      <c r="F11" s="2100"/>
      <c r="G11" s="1475"/>
      <c r="H11" s="2555"/>
      <c r="I11" s="2100"/>
      <c r="J11" s="1475"/>
      <c r="K11" s="2555"/>
      <c r="L11" s="2100"/>
      <c r="M11" s="1475"/>
      <c r="N11" s="2099"/>
      <c r="O11" s="2556"/>
      <c r="P11" s="1475"/>
      <c r="Q11" s="2099"/>
      <c r="R11" s="2556"/>
      <c r="S11" s="1475"/>
    </row>
    <row r="12" spans="1:19" ht="22.5" customHeight="1" thickBot="1">
      <c r="A12" s="2473" t="s">
        <v>233</v>
      </c>
      <c r="B12" s="2557">
        <v>0</v>
      </c>
      <c r="C12" s="2558">
        <v>0</v>
      </c>
      <c r="D12" s="2559">
        <v>0</v>
      </c>
      <c r="E12" s="2560">
        <v>0</v>
      </c>
      <c r="F12" s="2558">
        <v>0</v>
      </c>
      <c r="G12" s="2559">
        <v>0</v>
      </c>
      <c r="H12" s="2557">
        <v>0</v>
      </c>
      <c r="I12" s="2558">
        <v>0</v>
      </c>
      <c r="J12" s="2559">
        <v>0</v>
      </c>
      <c r="K12" s="2557">
        <v>0</v>
      </c>
      <c r="L12" s="2558">
        <v>1</v>
      </c>
      <c r="M12" s="2559">
        <v>1</v>
      </c>
      <c r="N12" s="2557">
        <v>13</v>
      </c>
      <c r="O12" s="2558">
        <v>1</v>
      </c>
      <c r="P12" s="2561">
        <v>14</v>
      </c>
      <c r="Q12" s="2562">
        <f>B12+E12+H12+K12+N12</f>
        <v>13</v>
      </c>
      <c r="R12" s="2563">
        <f>C12+F12+I12+L12+O12</f>
        <v>2</v>
      </c>
      <c r="S12" s="2564">
        <f>Q12+R12</f>
        <v>15</v>
      </c>
    </row>
    <row r="13" spans="1:19" ht="22.5" customHeight="1" thickBot="1">
      <c r="A13" s="2565" t="s">
        <v>17</v>
      </c>
      <c r="B13" s="2549">
        <f t="shared" ref="B13:S13" si="2">SUM(B12:B12)</f>
        <v>0</v>
      </c>
      <c r="C13" s="2549">
        <f t="shared" si="2"/>
        <v>0</v>
      </c>
      <c r="D13" s="2549">
        <f t="shared" si="2"/>
        <v>0</v>
      </c>
      <c r="E13" s="2549">
        <f t="shared" si="2"/>
        <v>0</v>
      </c>
      <c r="F13" s="2549">
        <f t="shared" si="2"/>
        <v>0</v>
      </c>
      <c r="G13" s="2549">
        <f t="shared" si="2"/>
        <v>0</v>
      </c>
      <c r="H13" s="2549">
        <f t="shared" si="2"/>
        <v>0</v>
      </c>
      <c r="I13" s="2549">
        <f t="shared" si="2"/>
        <v>0</v>
      </c>
      <c r="J13" s="2549">
        <f t="shared" si="2"/>
        <v>0</v>
      </c>
      <c r="K13" s="2549">
        <f t="shared" si="2"/>
        <v>0</v>
      </c>
      <c r="L13" s="2549">
        <f t="shared" si="2"/>
        <v>1</v>
      </c>
      <c r="M13" s="2549">
        <f t="shared" si="2"/>
        <v>1</v>
      </c>
      <c r="N13" s="2549">
        <f t="shared" si="2"/>
        <v>13</v>
      </c>
      <c r="O13" s="2549">
        <f t="shared" si="2"/>
        <v>1</v>
      </c>
      <c r="P13" s="2549">
        <f t="shared" si="2"/>
        <v>14</v>
      </c>
      <c r="Q13" s="2549">
        <f t="shared" si="2"/>
        <v>13</v>
      </c>
      <c r="R13" s="2549">
        <f t="shared" si="2"/>
        <v>2</v>
      </c>
      <c r="S13" s="2550">
        <f t="shared" si="2"/>
        <v>15</v>
      </c>
    </row>
    <row r="14" spans="1:19" ht="22.5" customHeight="1" thickBot="1">
      <c r="A14" s="2566" t="s">
        <v>18</v>
      </c>
      <c r="B14" s="2567"/>
      <c r="C14" s="2568"/>
      <c r="D14" s="2569"/>
      <c r="E14" s="2567"/>
      <c r="F14" s="2568"/>
      <c r="G14" s="2569"/>
      <c r="H14" s="2567"/>
      <c r="I14" s="2568"/>
      <c r="J14" s="2569"/>
      <c r="K14" s="2567"/>
      <c r="L14" s="2568"/>
      <c r="M14" s="2569"/>
      <c r="N14" s="2567"/>
      <c r="O14" s="2568"/>
      <c r="P14" s="2569"/>
      <c r="Q14" s="2570"/>
      <c r="R14" s="2568"/>
      <c r="S14" s="2571"/>
    </row>
    <row r="15" spans="1:19" ht="22.5" customHeight="1" thickBot="1">
      <c r="A15" s="2473" t="s">
        <v>233</v>
      </c>
      <c r="B15" s="2494">
        <v>0</v>
      </c>
      <c r="C15" s="2495">
        <v>0</v>
      </c>
      <c r="D15" s="2496">
        <v>0</v>
      </c>
      <c r="E15" s="2494">
        <v>0</v>
      </c>
      <c r="F15" s="2495">
        <v>0</v>
      </c>
      <c r="G15" s="2496">
        <v>0</v>
      </c>
      <c r="H15" s="2494">
        <v>0</v>
      </c>
      <c r="I15" s="2495">
        <v>0</v>
      </c>
      <c r="J15" s="2496">
        <v>0</v>
      </c>
      <c r="K15" s="2494">
        <v>0</v>
      </c>
      <c r="L15" s="2495">
        <v>0</v>
      </c>
      <c r="M15" s="2496">
        <v>0</v>
      </c>
      <c r="N15" s="2494">
        <v>0</v>
      </c>
      <c r="O15" s="2495">
        <v>0</v>
      </c>
      <c r="P15" s="2496">
        <v>0</v>
      </c>
      <c r="Q15" s="2549">
        <f>B15+E15+H15+K15+N15</f>
        <v>0</v>
      </c>
      <c r="R15" s="2572">
        <f>C15+F15+I15+L15+O15</f>
        <v>0</v>
      </c>
      <c r="S15" s="2573">
        <f>Q15+R15</f>
        <v>0</v>
      </c>
    </row>
    <row r="16" spans="1:19" ht="28.5" customHeight="1" thickBot="1">
      <c r="A16" s="2548" t="s">
        <v>19</v>
      </c>
      <c r="B16" s="1483">
        <f t="shared" ref="B16:S16" si="3">SUM(B15:B15)</f>
        <v>0</v>
      </c>
      <c r="C16" s="1483">
        <f t="shared" si="3"/>
        <v>0</v>
      </c>
      <c r="D16" s="1483">
        <f t="shared" si="3"/>
        <v>0</v>
      </c>
      <c r="E16" s="1483">
        <f t="shared" si="3"/>
        <v>0</v>
      </c>
      <c r="F16" s="1483">
        <f t="shared" si="3"/>
        <v>0</v>
      </c>
      <c r="G16" s="1483">
        <f t="shared" si="3"/>
        <v>0</v>
      </c>
      <c r="H16" s="1483">
        <f t="shared" si="3"/>
        <v>0</v>
      </c>
      <c r="I16" s="1483">
        <f t="shared" si="3"/>
        <v>0</v>
      </c>
      <c r="J16" s="1483">
        <f t="shared" si="3"/>
        <v>0</v>
      </c>
      <c r="K16" s="1483">
        <f t="shared" si="3"/>
        <v>0</v>
      </c>
      <c r="L16" s="1483">
        <f t="shared" si="3"/>
        <v>0</v>
      </c>
      <c r="M16" s="1483">
        <f t="shared" si="3"/>
        <v>0</v>
      </c>
      <c r="N16" s="1483">
        <f t="shared" si="3"/>
        <v>0</v>
      </c>
      <c r="O16" s="1483">
        <f t="shared" si="3"/>
        <v>0</v>
      </c>
      <c r="P16" s="1483">
        <f t="shared" si="3"/>
        <v>0</v>
      </c>
      <c r="Q16" s="1483">
        <f t="shared" si="3"/>
        <v>0</v>
      </c>
      <c r="R16" s="1483">
        <f t="shared" si="3"/>
        <v>0</v>
      </c>
      <c r="S16" s="1483">
        <f t="shared" si="3"/>
        <v>0</v>
      </c>
    </row>
    <row r="17" spans="1:19" ht="22.5" customHeight="1" thickBot="1">
      <c r="A17" s="2454" t="s">
        <v>259</v>
      </c>
      <c r="B17" s="2574">
        <f t="shared" ref="B17:S17" si="4">SUM(B13,B16)</f>
        <v>0</v>
      </c>
      <c r="C17" s="2574">
        <f t="shared" si="4"/>
        <v>0</v>
      </c>
      <c r="D17" s="2574">
        <f t="shared" si="4"/>
        <v>0</v>
      </c>
      <c r="E17" s="2574">
        <f t="shared" si="4"/>
        <v>0</v>
      </c>
      <c r="F17" s="2574">
        <f t="shared" si="4"/>
        <v>0</v>
      </c>
      <c r="G17" s="2574">
        <f t="shared" si="4"/>
        <v>0</v>
      </c>
      <c r="H17" s="2574">
        <f t="shared" si="4"/>
        <v>0</v>
      </c>
      <c r="I17" s="2574">
        <f t="shared" si="4"/>
        <v>0</v>
      </c>
      <c r="J17" s="2574">
        <f t="shared" si="4"/>
        <v>0</v>
      </c>
      <c r="K17" s="2574">
        <f t="shared" si="4"/>
        <v>0</v>
      </c>
      <c r="L17" s="2574">
        <f t="shared" si="4"/>
        <v>1</v>
      </c>
      <c r="M17" s="2574">
        <f t="shared" si="4"/>
        <v>1</v>
      </c>
      <c r="N17" s="2574">
        <f t="shared" si="4"/>
        <v>13</v>
      </c>
      <c r="O17" s="2574">
        <f t="shared" si="4"/>
        <v>1</v>
      </c>
      <c r="P17" s="2574">
        <f t="shared" si="4"/>
        <v>14</v>
      </c>
      <c r="Q17" s="2574">
        <f t="shared" si="4"/>
        <v>13</v>
      </c>
      <c r="R17" s="2574">
        <f t="shared" si="4"/>
        <v>2</v>
      </c>
      <c r="S17" s="2574">
        <f t="shared" si="4"/>
        <v>15</v>
      </c>
    </row>
    <row r="18" spans="1:19" ht="22.5" customHeight="1">
      <c r="A18" s="1478"/>
      <c r="B18" s="1478"/>
      <c r="C18" s="1478"/>
      <c r="D18" s="1478"/>
      <c r="E18" s="1478"/>
      <c r="F18" s="1478"/>
      <c r="G18" s="1478"/>
      <c r="H18" s="1478"/>
      <c r="I18" s="1478"/>
      <c r="J18" s="1478"/>
      <c r="K18" s="1478"/>
      <c r="L18" s="1478"/>
      <c r="M18" s="1478"/>
      <c r="N18" s="1478"/>
      <c r="O18" s="1478"/>
      <c r="P18" s="1478"/>
      <c r="Q18" s="1478"/>
      <c r="R18" s="1478"/>
      <c r="S18" s="1478"/>
    </row>
    <row r="19" spans="1:19" ht="22.5" customHeight="1">
      <c r="A19" s="1478"/>
      <c r="B19" s="1478"/>
      <c r="C19" s="1478"/>
      <c r="D19" s="1478"/>
      <c r="E19" s="1478"/>
      <c r="F19" s="1478"/>
      <c r="G19" s="1478"/>
      <c r="H19" s="1478"/>
      <c r="I19" s="1478"/>
      <c r="J19" s="1478"/>
      <c r="K19" s="1478"/>
      <c r="L19" s="1478"/>
      <c r="M19" s="1478"/>
      <c r="N19" s="1478"/>
      <c r="O19" s="1478"/>
      <c r="P19" s="1478"/>
      <c r="Q19" s="1478"/>
      <c r="R19" s="1478"/>
      <c r="S19" s="1478"/>
    </row>
    <row r="20" spans="1:19" ht="22.5" customHeight="1">
      <c r="A20" s="1478"/>
      <c r="B20" s="1478"/>
      <c r="C20" s="1478"/>
      <c r="D20" s="1478"/>
      <c r="E20" s="1478"/>
      <c r="F20" s="1478"/>
      <c r="G20" s="1478"/>
      <c r="H20" s="1478"/>
      <c r="I20" s="1478"/>
      <c r="J20" s="1478"/>
      <c r="K20" s="1478"/>
      <c r="L20" s="1478"/>
      <c r="M20" s="1478"/>
      <c r="N20" s="1478"/>
      <c r="O20" s="1478"/>
      <c r="P20" s="1478"/>
      <c r="Q20" s="1478"/>
      <c r="R20" s="1478"/>
      <c r="S20" s="1478"/>
    </row>
    <row r="21" spans="1:19" ht="31.5" customHeight="1">
      <c r="A21" s="1478"/>
      <c r="B21" s="1478"/>
      <c r="C21" s="1478"/>
      <c r="D21" s="1478"/>
      <c r="E21" s="1478"/>
      <c r="F21" s="1478"/>
      <c r="G21" s="1478"/>
      <c r="H21" s="1478"/>
      <c r="I21" s="1478"/>
      <c r="J21" s="1478"/>
      <c r="K21" s="1478"/>
      <c r="L21" s="1478"/>
      <c r="M21" s="1478"/>
      <c r="N21" s="1478"/>
      <c r="O21" s="1478"/>
      <c r="P21" s="1478"/>
      <c r="Q21" s="1478"/>
      <c r="R21" s="1478"/>
      <c r="S21" s="1478"/>
    </row>
    <row r="22" spans="1:19" ht="30" customHeight="1">
      <c r="A22" s="1478"/>
      <c r="B22" s="1478"/>
      <c r="C22" s="1478"/>
      <c r="D22" s="1478"/>
      <c r="E22" s="1478"/>
      <c r="F22" s="1478"/>
      <c r="G22" s="1478"/>
      <c r="H22" s="1478"/>
      <c r="I22" s="1478"/>
      <c r="J22" s="1478"/>
      <c r="K22" s="1478"/>
      <c r="L22" s="1478"/>
      <c r="M22" s="1478"/>
      <c r="N22" s="1478"/>
      <c r="O22" s="1478"/>
      <c r="P22" s="1478"/>
      <c r="Q22" s="1478"/>
      <c r="R22" s="1478"/>
      <c r="S22" s="1478"/>
    </row>
    <row r="23" spans="1:19" ht="22.5" customHeight="1">
      <c r="A23" s="1478"/>
      <c r="B23" s="1478"/>
      <c r="C23" s="1478"/>
      <c r="D23" s="1478"/>
      <c r="E23" s="1478"/>
      <c r="F23" s="1478"/>
      <c r="G23" s="1478"/>
      <c r="H23" s="1478"/>
      <c r="I23" s="1478"/>
      <c r="J23" s="1478"/>
      <c r="K23" s="1478"/>
      <c r="L23" s="1478"/>
      <c r="M23" s="1478"/>
      <c r="N23" s="1478"/>
      <c r="O23" s="1478"/>
      <c r="P23" s="1478"/>
      <c r="Q23" s="1478"/>
      <c r="R23" s="1478"/>
      <c r="S23" s="1478"/>
    </row>
    <row r="24" spans="1:19" ht="22.5" customHeight="1">
      <c r="A24" s="1478"/>
      <c r="B24" s="1478"/>
      <c r="C24" s="1478"/>
      <c r="D24" s="1478"/>
      <c r="E24" s="1478"/>
      <c r="F24" s="1478"/>
      <c r="G24" s="1478"/>
      <c r="H24" s="1478"/>
      <c r="I24" s="1478"/>
      <c r="J24" s="1478"/>
      <c r="K24" s="1478"/>
      <c r="L24" s="1478"/>
      <c r="M24" s="1478"/>
      <c r="N24" s="1478"/>
      <c r="O24" s="1478"/>
      <c r="P24" s="1478"/>
      <c r="Q24" s="1478"/>
      <c r="R24" s="1478"/>
      <c r="S24" s="1478"/>
    </row>
    <row r="25" spans="1:19" ht="22.5" customHeight="1">
      <c r="A25" s="1478"/>
      <c r="B25" s="1478"/>
      <c r="C25" s="1478"/>
      <c r="D25" s="1478"/>
      <c r="E25" s="1478"/>
      <c r="F25" s="1478"/>
      <c r="G25" s="1478"/>
      <c r="H25" s="1478"/>
      <c r="I25" s="1478"/>
      <c r="J25" s="1478"/>
      <c r="K25" s="1478"/>
      <c r="L25" s="1478"/>
      <c r="M25" s="1478"/>
      <c r="N25" s="1478"/>
      <c r="O25" s="1478"/>
      <c r="P25" s="1478"/>
      <c r="Q25" s="1478"/>
      <c r="R25" s="1478"/>
      <c r="S25" s="1478"/>
    </row>
    <row r="26" spans="1:19" ht="22.5" customHeight="1">
      <c r="A26" s="1478"/>
      <c r="B26" s="1478"/>
      <c r="C26" s="1478"/>
      <c r="D26" s="1478"/>
      <c r="E26" s="1478"/>
      <c r="F26" s="1478"/>
      <c r="G26" s="1478"/>
      <c r="H26" s="1478"/>
      <c r="I26" s="1478"/>
      <c r="J26" s="1478"/>
      <c r="K26" s="1478"/>
      <c r="L26" s="1478"/>
      <c r="M26" s="1478"/>
      <c r="N26" s="1478"/>
      <c r="O26" s="1478"/>
      <c r="P26" s="1478"/>
      <c r="Q26" s="1478"/>
      <c r="R26" s="1478"/>
      <c r="S26" s="1478"/>
    </row>
    <row r="27" spans="1:19" ht="22.5" customHeight="1">
      <c r="A27" s="1478"/>
      <c r="B27" s="1478"/>
      <c r="C27" s="1478"/>
      <c r="D27" s="1478"/>
      <c r="E27" s="1478"/>
      <c r="F27" s="1478"/>
      <c r="G27" s="1478"/>
      <c r="H27" s="1478"/>
      <c r="I27" s="1478"/>
      <c r="J27" s="1478"/>
      <c r="K27" s="1478"/>
      <c r="L27" s="1478"/>
      <c r="M27" s="1478"/>
      <c r="N27" s="1478"/>
      <c r="O27" s="1478"/>
      <c r="P27" s="1478"/>
      <c r="Q27" s="1478"/>
      <c r="R27" s="1478"/>
      <c r="S27" s="1478"/>
    </row>
    <row r="28" spans="1:19" ht="22.5" customHeight="1"/>
    <row r="29" spans="1:19" ht="22.5" customHeight="1"/>
    <row r="30" spans="1:19" ht="22.5" customHeight="1"/>
    <row r="31" spans="1:19" ht="22.5" customHeight="1"/>
    <row r="32" spans="1:19" ht="22.5" customHeight="1"/>
  </sheetData>
  <mergeCells count="9"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zoomScale="50" zoomScaleNormal="50" workbookViewId="0">
      <selection activeCell="P26" sqref="P26"/>
    </sheetView>
  </sheetViews>
  <sheetFormatPr defaultRowHeight="25.5" outlineLevelRow="1"/>
  <cols>
    <col min="1" max="1" width="3" style="80" customWidth="1"/>
    <col min="2" max="2" width="57" style="80" customWidth="1"/>
    <col min="3" max="3" width="13.85546875" style="80" customWidth="1"/>
    <col min="4" max="6" width="14.28515625" style="80" customWidth="1"/>
    <col min="7" max="7" width="13.28515625" style="80" customWidth="1"/>
    <col min="8" max="8" width="12.42578125" style="80" customWidth="1"/>
    <col min="9" max="9" width="13.7109375" style="80" customWidth="1"/>
    <col min="10" max="10" width="13.28515625" style="80" customWidth="1"/>
    <col min="11" max="11" width="12.85546875" style="80" customWidth="1"/>
    <col min="12" max="12" width="14.7109375" style="80" customWidth="1"/>
    <col min="13" max="13" width="14.140625" style="80" customWidth="1"/>
    <col min="14" max="14" width="13.42578125" style="80" customWidth="1"/>
    <col min="15" max="15" width="14.28515625" style="80" customWidth="1"/>
    <col min="16" max="16" width="13.7109375" style="80" customWidth="1"/>
    <col min="17" max="17" width="12.85546875" style="80" customWidth="1"/>
    <col min="18" max="18" width="15.28515625" style="80" customWidth="1"/>
    <col min="19" max="19" width="14.85546875" style="80" customWidth="1"/>
    <col min="20" max="20" width="16.28515625" style="80" customWidth="1"/>
    <col min="21" max="21" width="14.28515625" style="80" customWidth="1"/>
    <col min="22" max="22" width="10.5703125" style="80" bestFit="1" customWidth="1"/>
    <col min="23" max="23" width="9.28515625" style="80" bestFit="1" customWidth="1"/>
    <col min="24" max="256" width="9.140625" style="80"/>
    <col min="257" max="257" width="3" style="80" customWidth="1"/>
    <col min="258" max="258" width="57" style="80" customWidth="1"/>
    <col min="259" max="259" width="13.85546875" style="80" customWidth="1"/>
    <col min="260" max="262" width="14.28515625" style="80" customWidth="1"/>
    <col min="263" max="263" width="13.28515625" style="80" customWidth="1"/>
    <col min="264" max="264" width="12.42578125" style="80" customWidth="1"/>
    <col min="265" max="265" width="13.7109375" style="80" customWidth="1"/>
    <col min="266" max="266" width="13.28515625" style="80" customWidth="1"/>
    <col min="267" max="267" width="12.85546875" style="80" customWidth="1"/>
    <col min="268" max="268" width="14.7109375" style="80" customWidth="1"/>
    <col min="269" max="269" width="14.140625" style="80" customWidth="1"/>
    <col min="270" max="270" width="12.5703125" style="80" customWidth="1"/>
    <col min="271" max="271" width="14.28515625" style="80" customWidth="1"/>
    <col min="272" max="272" width="13.7109375" style="80" customWidth="1"/>
    <col min="273" max="273" width="12.85546875" style="80" customWidth="1"/>
    <col min="274" max="274" width="15.28515625" style="80" customWidth="1"/>
    <col min="275" max="275" width="14.85546875" style="80" customWidth="1"/>
    <col min="276" max="276" width="16.28515625" style="80" customWidth="1"/>
    <col min="277" max="277" width="14.28515625" style="80" customWidth="1"/>
    <col min="278" max="278" width="10.5703125" style="80" bestFit="1" customWidth="1"/>
    <col min="279" max="279" width="9.28515625" style="80" bestFit="1" customWidth="1"/>
    <col min="280" max="512" width="9.140625" style="80"/>
    <col min="513" max="513" width="3" style="80" customWidth="1"/>
    <col min="514" max="514" width="57" style="80" customWidth="1"/>
    <col min="515" max="515" width="13.85546875" style="80" customWidth="1"/>
    <col min="516" max="518" width="14.28515625" style="80" customWidth="1"/>
    <col min="519" max="519" width="13.28515625" style="80" customWidth="1"/>
    <col min="520" max="520" width="12.42578125" style="80" customWidth="1"/>
    <col min="521" max="521" width="13.7109375" style="80" customWidth="1"/>
    <col min="522" max="522" width="13.28515625" style="80" customWidth="1"/>
    <col min="523" max="523" width="12.85546875" style="80" customWidth="1"/>
    <col min="524" max="524" width="14.7109375" style="80" customWidth="1"/>
    <col min="525" max="525" width="14.140625" style="80" customWidth="1"/>
    <col min="526" max="526" width="12.5703125" style="80" customWidth="1"/>
    <col min="527" max="527" width="14.28515625" style="80" customWidth="1"/>
    <col min="528" max="528" width="13.7109375" style="80" customWidth="1"/>
    <col min="529" max="529" width="12.85546875" style="80" customWidth="1"/>
    <col min="530" max="530" width="15.28515625" style="80" customWidth="1"/>
    <col min="531" max="531" width="14.85546875" style="80" customWidth="1"/>
    <col min="532" max="532" width="16.28515625" style="80" customWidth="1"/>
    <col min="533" max="533" width="14.28515625" style="80" customWidth="1"/>
    <col min="534" max="534" width="10.5703125" style="80" bestFit="1" customWidth="1"/>
    <col min="535" max="535" width="9.28515625" style="80" bestFit="1" customWidth="1"/>
    <col min="536" max="768" width="9.140625" style="80"/>
    <col min="769" max="769" width="3" style="80" customWidth="1"/>
    <col min="770" max="770" width="57" style="80" customWidth="1"/>
    <col min="771" max="771" width="13.85546875" style="80" customWidth="1"/>
    <col min="772" max="774" width="14.28515625" style="80" customWidth="1"/>
    <col min="775" max="775" width="13.28515625" style="80" customWidth="1"/>
    <col min="776" max="776" width="12.42578125" style="80" customWidth="1"/>
    <col min="777" max="777" width="13.7109375" style="80" customWidth="1"/>
    <col min="778" max="778" width="13.28515625" style="80" customWidth="1"/>
    <col min="779" max="779" width="12.85546875" style="80" customWidth="1"/>
    <col min="780" max="780" width="14.7109375" style="80" customWidth="1"/>
    <col min="781" max="781" width="14.140625" style="80" customWidth="1"/>
    <col min="782" max="782" width="12.5703125" style="80" customWidth="1"/>
    <col min="783" max="783" width="14.28515625" style="80" customWidth="1"/>
    <col min="784" max="784" width="13.7109375" style="80" customWidth="1"/>
    <col min="785" max="785" width="12.85546875" style="80" customWidth="1"/>
    <col min="786" max="786" width="15.28515625" style="80" customWidth="1"/>
    <col min="787" max="787" width="14.85546875" style="80" customWidth="1"/>
    <col min="788" max="788" width="16.28515625" style="80" customWidth="1"/>
    <col min="789" max="789" width="14.28515625" style="80" customWidth="1"/>
    <col min="790" max="790" width="10.5703125" style="80" bestFit="1" customWidth="1"/>
    <col min="791" max="791" width="9.28515625" style="80" bestFit="1" customWidth="1"/>
    <col min="792" max="1024" width="9.140625" style="80"/>
    <col min="1025" max="1025" width="3" style="80" customWidth="1"/>
    <col min="1026" max="1026" width="57" style="80" customWidth="1"/>
    <col min="1027" max="1027" width="13.85546875" style="80" customWidth="1"/>
    <col min="1028" max="1030" width="14.28515625" style="80" customWidth="1"/>
    <col min="1031" max="1031" width="13.28515625" style="80" customWidth="1"/>
    <col min="1032" max="1032" width="12.42578125" style="80" customWidth="1"/>
    <col min="1033" max="1033" width="13.7109375" style="80" customWidth="1"/>
    <col min="1034" max="1034" width="13.28515625" style="80" customWidth="1"/>
    <col min="1035" max="1035" width="12.85546875" style="80" customWidth="1"/>
    <col min="1036" max="1036" width="14.7109375" style="80" customWidth="1"/>
    <col min="1037" max="1037" width="14.140625" style="80" customWidth="1"/>
    <col min="1038" max="1038" width="12.5703125" style="80" customWidth="1"/>
    <col min="1039" max="1039" width="14.28515625" style="80" customWidth="1"/>
    <col min="1040" max="1040" width="13.7109375" style="80" customWidth="1"/>
    <col min="1041" max="1041" width="12.85546875" style="80" customWidth="1"/>
    <col min="1042" max="1042" width="15.28515625" style="80" customWidth="1"/>
    <col min="1043" max="1043" width="14.85546875" style="80" customWidth="1"/>
    <col min="1044" max="1044" width="16.28515625" style="80" customWidth="1"/>
    <col min="1045" max="1045" width="14.28515625" style="80" customWidth="1"/>
    <col min="1046" max="1046" width="10.5703125" style="80" bestFit="1" customWidth="1"/>
    <col min="1047" max="1047" width="9.28515625" style="80" bestFit="1" customWidth="1"/>
    <col min="1048" max="1280" width="9.140625" style="80"/>
    <col min="1281" max="1281" width="3" style="80" customWidth="1"/>
    <col min="1282" max="1282" width="57" style="80" customWidth="1"/>
    <col min="1283" max="1283" width="13.85546875" style="80" customWidth="1"/>
    <col min="1284" max="1286" width="14.28515625" style="80" customWidth="1"/>
    <col min="1287" max="1287" width="13.28515625" style="80" customWidth="1"/>
    <col min="1288" max="1288" width="12.42578125" style="80" customWidth="1"/>
    <col min="1289" max="1289" width="13.7109375" style="80" customWidth="1"/>
    <col min="1290" max="1290" width="13.28515625" style="80" customWidth="1"/>
    <col min="1291" max="1291" width="12.85546875" style="80" customWidth="1"/>
    <col min="1292" max="1292" width="14.7109375" style="80" customWidth="1"/>
    <col min="1293" max="1293" width="14.140625" style="80" customWidth="1"/>
    <col min="1294" max="1294" width="12.5703125" style="80" customWidth="1"/>
    <col min="1295" max="1295" width="14.28515625" style="80" customWidth="1"/>
    <col min="1296" max="1296" width="13.7109375" style="80" customWidth="1"/>
    <col min="1297" max="1297" width="12.85546875" style="80" customWidth="1"/>
    <col min="1298" max="1298" width="15.28515625" style="80" customWidth="1"/>
    <col min="1299" max="1299" width="14.85546875" style="80" customWidth="1"/>
    <col min="1300" max="1300" width="16.28515625" style="80" customWidth="1"/>
    <col min="1301" max="1301" width="14.28515625" style="80" customWidth="1"/>
    <col min="1302" max="1302" width="10.5703125" style="80" bestFit="1" customWidth="1"/>
    <col min="1303" max="1303" width="9.28515625" style="80" bestFit="1" customWidth="1"/>
    <col min="1304" max="1536" width="9.140625" style="80"/>
    <col min="1537" max="1537" width="3" style="80" customWidth="1"/>
    <col min="1538" max="1538" width="57" style="80" customWidth="1"/>
    <col min="1539" max="1539" width="13.85546875" style="80" customWidth="1"/>
    <col min="1540" max="1542" width="14.28515625" style="80" customWidth="1"/>
    <col min="1543" max="1543" width="13.28515625" style="80" customWidth="1"/>
    <col min="1544" max="1544" width="12.42578125" style="80" customWidth="1"/>
    <col min="1545" max="1545" width="13.7109375" style="80" customWidth="1"/>
    <col min="1546" max="1546" width="13.28515625" style="80" customWidth="1"/>
    <col min="1547" max="1547" width="12.85546875" style="80" customWidth="1"/>
    <col min="1548" max="1548" width="14.7109375" style="80" customWidth="1"/>
    <col min="1549" max="1549" width="14.140625" style="80" customWidth="1"/>
    <col min="1550" max="1550" width="12.5703125" style="80" customWidth="1"/>
    <col min="1551" max="1551" width="14.28515625" style="80" customWidth="1"/>
    <col min="1552" max="1552" width="13.7109375" style="80" customWidth="1"/>
    <col min="1553" max="1553" width="12.85546875" style="80" customWidth="1"/>
    <col min="1554" max="1554" width="15.28515625" style="80" customWidth="1"/>
    <col min="1555" max="1555" width="14.85546875" style="80" customWidth="1"/>
    <col min="1556" max="1556" width="16.28515625" style="80" customWidth="1"/>
    <col min="1557" max="1557" width="14.28515625" style="80" customWidth="1"/>
    <col min="1558" max="1558" width="10.5703125" style="80" bestFit="1" customWidth="1"/>
    <col min="1559" max="1559" width="9.28515625" style="80" bestFit="1" customWidth="1"/>
    <col min="1560" max="1792" width="9.140625" style="80"/>
    <col min="1793" max="1793" width="3" style="80" customWidth="1"/>
    <col min="1794" max="1794" width="57" style="80" customWidth="1"/>
    <col min="1795" max="1795" width="13.85546875" style="80" customWidth="1"/>
    <col min="1796" max="1798" width="14.28515625" style="80" customWidth="1"/>
    <col min="1799" max="1799" width="13.28515625" style="80" customWidth="1"/>
    <col min="1800" max="1800" width="12.42578125" style="80" customWidth="1"/>
    <col min="1801" max="1801" width="13.7109375" style="80" customWidth="1"/>
    <col min="1802" max="1802" width="13.28515625" style="80" customWidth="1"/>
    <col min="1803" max="1803" width="12.85546875" style="80" customWidth="1"/>
    <col min="1804" max="1804" width="14.7109375" style="80" customWidth="1"/>
    <col min="1805" max="1805" width="14.140625" style="80" customWidth="1"/>
    <col min="1806" max="1806" width="12.5703125" style="80" customWidth="1"/>
    <col min="1807" max="1807" width="14.28515625" style="80" customWidth="1"/>
    <col min="1808" max="1808" width="13.7109375" style="80" customWidth="1"/>
    <col min="1809" max="1809" width="12.85546875" style="80" customWidth="1"/>
    <col min="1810" max="1810" width="15.28515625" style="80" customWidth="1"/>
    <col min="1811" max="1811" width="14.85546875" style="80" customWidth="1"/>
    <col min="1812" max="1812" width="16.28515625" style="80" customWidth="1"/>
    <col min="1813" max="1813" width="14.28515625" style="80" customWidth="1"/>
    <col min="1814" max="1814" width="10.5703125" style="80" bestFit="1" customWidth="1"/>
    <col min="1815" max="1815" width="9.28515625" style="80" bestFit="1" customWidth="1"/>
    <col min="1816" max="2048" width="9.140625" style="80"/>
    <col min="2049" max="2049" width="3" style="80" customWidth="1"/>
    <col min="2050" max="2050" width="57" style="80" customWidth="1"/>
    <col min="2051" max="2051" width="13.85546875" style="80" customWidth="1"/>
    <col min="2052" max="2054" width="14.28515625" style="80" customWidth="1"/>
    <col min="2055" max="2055" width="13.28515625" style="80" customWidth="1"/>
    <col min="2056" max="2056" width="12.42578125" style="80" customWidth="1"/>
    <col min="2057" max="2057" width="13.7109375" style="80" customWidth="1"/>
    <col min="2058" max="2058" width="13.28515625" style="80" customWidth="1"/>
    <col min="2059" max="2059" width="12.85546875" style="80" customWidth="1"/>
    <col min="2060" max="2060" width="14.7109375" style="80" customWidth="1"/>
    <col min="2061" max="2061" width="14.140625" style="80" customWidth="1"/>
    <col min="2062" max="2062" width="12.5703125" style="80" customWidth="1"/>
    <col min="2063" max="2063" width="14.28515625" style="80" customWidth="1"/>
    <col min="2064" max="2064" width="13.7109375" style="80" customWidth="1"/>
    <col min="2065" max="2065" width="12.85546875" style="80" customWidth="1"/>
    <col min="2066" max="2066" width="15.28515625" style="80" customWidth="1"/>
    <col min="2067" max="2067" width="14.85546875" style="80" customWidth="1"/>
    <col min="2068" max="2068" width="16.28515625" style="80" customWidth="1"/>
    <col min="2069" max="2069" width="14.28515625" style="80" customWidth="1"/>
    <col min="2070" max="2070" width="10.5703125" style="80" bestFit="1" customWidth="1"/>
    <col min="2071" max="2071" width="9.28515625" style="80" bestFit="1" customWidth="1"/>
    <col min="2072" max="2304" width="9.140625" style="80"/>
    <col min="2305" max="2305" width="3" style="80" customWidth="1"/>
    <col min="2306" max="2306" width="57" style="80" customWidth="1"/>
    <col min="2307" max="2307" width="13.85546875" style="80" customWidth="1"/>
    <col min="2308" max="2310" width="14.28515625" style="80" customWidth="1"/>
    <col min="2311" max="2311" width="13.28515625" style="80" customWidth="1"/>
    <col min="2312" max="2312" width="12.42578125" style="80" customWidth="1"/>
    <col min="2313" max="2313" width="13.7109375" style="80" customWidth="1"/>
    <col min="2314" max="2314" width="13.28515625" style="80" customWidth="1"/>
    <col min="2315" max="2315" width="12.85546875" style="80" customWidth="1"/>
    <col min="2316" max="2316" width="14.7109375" style="80" customWidth="1"/>
    <col min="2317" max="2317" width="14.140625" style="80" customWidth="1"/>
    <col min="2318" max="2318" width="12.5703125" style="80" customWidth="1"/>
    <col min="2319" max="2319" width="14.28515625" style="80" customWidth="1"/>
    <col min="2320" max="2320" width="13.7109375" style="80" customWidth="1"/>
    <col min="2321" max="2321" width="12.85546875" style="80" customWidth="1"/>
    <col min="2322" max="2322" width="15.28515625" style="80" customWidth="1"/>
    <col min="2323" max="2323" width="14.85546875" style="80" customWidth="1"/>
    <col min="2324" max="2324" width="16.28515625" style="80" customWidth="1"/>
    <col min="2325" max="2325" width="14.28515625" style="80" customWidth="1"/>
    <col min="2326" max="2326" width="10.5703125" style="80" bestFit="1" customWidth="1"/>
    <col min="2327" max="2327" width="9.28515625" style="80" bestFit="1" customWidth="1"/>
    <col min="2328" max="2560" width="9.140625" style="80"/>
    <col min="2561" max="2561" width="3" style="80" customWidth="1"/>
    <col min="2562" max="2562" width="57" style="80" customWidth="1"/>
    <col min="2563" max="2563" width="13.85546875" style="80" customWidth="1"/>
    <col min="2564" max="2566" width="14.28515625" style="80" customWidth="1"/>
    <col min="2567" max="2567" width="13.28515625" style="80" customWidth="1"/>
    <col min="2568" max="2568" width="12.42578125" style="80" customWidth="1"/>
    <col min="2569" max="2569" width="13.7109375" style="80" customWidth="1"/>
    <col min="2570" max="2570" width="13.28515625" style="80" customWidth="1"/>
    <col min="2571" max="2571" width="12.85546875" style="80" customWidth="1"/>
    <col min="2572" max="2572" width="14.7109375" style="80" customWidth="1"/>
    <col min="2573" max="2573" width="14.140625" style="80" customWidth="1"/>
    <col min="2574" max="2574" width="12.5703125" style="80" customWidth="1"/>
    <col min="2575" max="2575" width="14.28515625" style="80" customWidth="1"/>
    <col min="2576" max="2576" width="13.7109375" style="80" customWidth="1"/>
    <col min="2577" max="2577" width="12.85546875" style="80" customWidth="1"/>
    <col min="2578" max="2578" width="15.28515625" style="80" customWidth="1"/>
    <col min="2579" max="2579" width="14.85546875" style="80" customWidth="1"/>
    <col min="2580" max="2580" width="16.28515625" style="80" customWidth="1"/>
    <col min="2581" max="2581" width="14.28515625" style="80" customWidth="1"/>
    <col min="2582" max="2582" width="10.5703125" style="80" bestFit="1" customWidth="1"/>
    <col min="2583" max="2583" width="9.28515625" style="80" bestFit="1" customWidth="1"/>
    <col min="2584" max="2816" width="9.140625" style="80"/>
    <col min="2817" max="2817" width="3" style="80" customWidth="1"/>
    <col min="2818" max="2818" width="57" style="80" customWidth="1"/>
    <col min="2819" max="2819" width="13.85546875" style="80" customWidth="1"/>
    <col min="2820" max="2822" width="14.28515625" style="80" customWidth="1"/>
    <col min="2823" max="2823" width="13.28515625" style="80" customWidth="1"/>
    <col min="2824" max="2824" width="12.42578125" style="80" customWidth="1"/>
    <col min="2825" max="2825" width="13.7109375" style="80" customWidth="1"/>
    <col min="2826" max="2826" width="13.28515625" style="80" customWidth="1"/>
    <col min="2827" max="2827" width="12.85546875" style="80" customWidth="1"/>
    <col min="2828" max="2828" width="14.7109375" style="80" customWidth="1"/>
    <col min="2829" max="2829" width="14.140625" style="80" customWidth="1"/>
    <col min="2830" max="2830" width="12.5703125" style="80" customWidth="1"/>
    <col min="2831" max="2831" width="14.28515625" style="80" customWidth="1"/>
    <col min="2832" max="2832" width="13.7109375" style="80" customWidth="1"/>
    <col min="2833" max="2833" width="12.85546875" style="80" customWidth="1"/>
    <col min="2834" max="2834" width="15.28515625" style="80" customWidth="1"/>
    <col min="2835" max="2835" width="14.85546875" style="80" customWidth="1"/>
    <col min="2836" max="2836" width="16.28515625" style="80" customWidth="1"/>
    <col min="2837" max="2837" width="14.28515625" style="80" customWidth="1"/>
    <col min="2838" max="2838" width="10.5703125" style="80" bestFit="1" customWidth="1"/>
    <col min="2839" max="2839" width="9.28515625" style="80" bestFit="1" customWidth="1"/>
    <col min="2840" max="3072" width="9.140625" style="80"/>
    <col min="3073" max="3073" width="3" style="80" customWidth="1"/>
    <col min="3074" max="3074" width="57" style="80" customWidth="1"/>
    <col min="3075" max="3075" width="13.85546875" style="80" customWidth="1"/>
    <col min="3076" max="3078" width="14.28515625" style="80" customWidth="1"/>
    <col min="3079" max="3079" width="13.28515625" style="80" customWidth="1"/>
    <col min="3080" max="3080" width="12.42578125" style="80" customWidth="1"/>
    <col min="3081" max="3081" width="13.7109375" style="80" customWidth="1"/>
    <col min="3082" max="3082" width="13.28515625" style="80" customWidth="1"/>
    <col min="3083" max="3083" width="12.85546875" style="80" customWidth="1"/>
    <col min="3084" max="3084" width="14.7109375" style="80" customWidth="1"/>
    <col min="3085" max="3085" width="14.140625" style="80" customWidth="1"/>
    <col min="3086" max="3086" width="12.5703125" style="80" customWidth="1"/>
    <col min="3087" max="3087" width="14.28515625" style="80" customWidth="1"/>
    <col min="3088" max="3088" width="13.7109375" style="80" customWidth="1"/>
    <col min="3089" max="3089" width="12.85546875" style="80" customWidth="1"/>
    <col min="3090" max="3090" width="15.28515625" style="80" customWidth="1"/>
    <col min="3091" max="3091" width="14.85546875" style="80" customWidth="1"/>
    <col min="3092" max="3092" width="16.28515625" style="80" customWidth="1"/>
    <col min="3093" max="3093" width="14.28515625" style="80" customWidth="1"/>
    <col min="3094" max="3094" width="10.5703125" style="80" bestFit="1" customWidth="1"/>
    <col min="3095" max="3095" width="9.28515625" style="80" bestFit="1" customWidth="1"/>
    <col min="3096" max="3328" width="9.140625" style="80"/>
    <col min="3329" max="3329" width="3" style="80" customWidth="1"/>
    <col min="3330" max="3330" width="57" style="80" customWidth="1"/>
    <col min="3331" max="3331" width="13.85546875" style="80" customWidth="1"/>
    <col min="3332" max="3334" width="14.28515625" style="80" customWidth="1"/>
    <col min="3335" max="3335" width="13.28515625" style="80" customWidth="1"/>
    <col min="3336" max="3336" width="12.42578125" style="80" customWidth="1"/>
    <col min="3337" max="3337" width="13.7109375" style="80" customWidth="1"/>
    <col min="3338" max="3338" width="13.28515625" style="80" customWidth="1"/>
    <col min="3339" max="3339" width="12.85546875" style="80" customWidth="1"/>
    <col min="3340" max="3340" width="14.7109375" style="80" customWidth="1"/>
    <col min="3341" max="3341" width="14.140625" style="80" customWidth="1"/>
    <col min="3342" max="3342" width="12.5703125" style="80" customWidth="1"/>
    <col min="3343" max="3343" width="14.28515625" style="80" customWidth="1"/>
    <col min="3344" max="3344" width="13.7109375" style="80" customWidth="1"/>
    <col min="3345" max="3345" width="12.85546875" style="80" customWidth="1"/>
    <col min="3346" max="3346" width="15.28515625" style="80" customWidth="1"/>
    <col min="3347" max="3347" width="14.85546875" style="80" customWidth="1"/>
    <col min="3348" max="3348" width="16.28515625" style="80" customWidth="1"/>
    <col min="3349" max="3349" width="14.28515625" style="80" customWidth="1"/>
    <col min="3350" max="3350" width="10.5703125" style="80" bestFit="1" customWidth="1"/>
    <col min="3351" max="3351" width="9.28515625" style="80" bestFit="1" customWidth="1"/>
    <col min="3352" max="3584" width="9.140625" style="80"/>
    <col min="3585" max="3585" width="3" style="80" customWidth="1"/>
    <col min="3586" max="3586" width="57" style="80" customWidth="1"/>
    <col min="3587" max="3587" width="13.85546875" style="80" customWidth="1"/>
    <col min="3588" max="3590" width="14.28515625" style="80" customWidth="1"/>
    <col min="3591" max="3591" width="13.28515625" style="80" customWidth="1"/>
    <col min="3592" max="3592" width="12.42578125" style="80" customWidth="1"/>
    <col min="3593" max="3593" width="13.7109375" style="80" customWidth="1"/>
    <col min="3594" max="3594" width="13.28515625" style="80" customWidth="1"/>
    <col min="3595" max="3595" width="12.85546875" style="80" customWidth="1"/>
    <col min="3596" max="3596" width="14.7109375" style="80" customWidth="1"/>
    <col min="3597" max="3597" width="14.140625" style="80" customWidth="1"/>
    <col min="3598" max="3598" width="12.5703125" style="80" customWidth="1"/>
    <col min="3599" max="3599" width="14.28515625" style="80" customWidth="1"/>
    <col min="3600" max="3600" width="13.7109375" style="80" customWidth="1"/>
    <col min="3601" max="3601" width="12.85546875" style="80" customWidth="1"/>
    <col min="3602" max="3602" width="15.28515625" style="80" customWidth="1"/>
    <col min="3603" max="3603" width="14.85546875" style="80" customWidth="1"/>
    <col min="3604" max="3604" width="16.28515625" style="80" customWidth="1"/>
    <col min="3605" max="3605" width="14.28515625" style="80" customWidth="1"/>
    <col min="3606" max="3606" width="10.5703125" style="80" bestFit="1" customWidth="1"/>
    <col min="3607" max="3607" width="9.28515625" style="80" bestFit="1" customWidth="1"/>
    <col min="3608" max="3840" width="9.140625" style="80"/>
    <col min="3841" max="3841" width="3" style="80" customWidth="1"/>
    <col min="3842" max="3842" width="57" style="80" customWidth="1"/>
    <col min="3843" max="3843" width="13.85546875" style="80" customWidth="1"/>
    <col min="3844" max="3846" width="14.28515625" style="80" customWidth="1"/>
    <col min="3847" max="3847" width="13.28515625" style="80" customWidth="1"/>
    <col min="3848" max="3848" width="12.42578125" style="80" customWidth="1"/>
    <col min="3849" max="3849" width="13.7109375" style="80" customWidth="1"/>
    <col min="3850" max="3850" width="13.28515625" style="80" customWidth="1"/>
    <col min="3851" max="3851" width="12.85546875" style="80" customWidth="1"/>
    <col min="3852" max="3852" width="14.7109375" style="80" customWidth="1"/>
    <col min="3853" max="3853" width="14.140625" style="80" customWidth="1"/>
    <col min="3854" max="3854" width="12.5703125" style="80" customWidth="1"/>
    <col min="3855" max="3855" width="14.28515625" style="80" customWidth="1"/>
    <col min="3856" max="3856" width="13.7109375" style="80" customWidth="1"/>
    <col min="3857" max="3857" width="12.85546875" style="80" customWidth="1"/>
    <col min="3858" max="3858" width="15.28515625" style="80" customWidth="1"/>
    <col min="3859" max="3859" width="14.85546875" style="80" customWidth="1"/>
    <col min="3860" max="3860" width="16.28515625" style="80" customWidth="1"/>
    <col min="3861" max="3861" width="14.28515625" style="80" customWidth="1"/>
    <col min="3862" max="3862" width="10.5703125" style="80" bestFit="1" customWidth="1"/>
    <col min="3863" max="3863" width="9.28515625" style="80" bestFit="1" customWidth="1"/>
    <col min="3864" max="4096" width="9.140625" style="80"/>
    <col min="4097" max="4097" width="3" style="80" customWidth="1"/>
    <col min="4098" max="4098" width="57" style="80" customWidth="1"/>
    <col min="4099" max="4099" width="13.85546875" style="80" customWidth="1"/>
    <col min="4100" max="4102" width="14.28515625" style="80" customWidth="1"/>
    <col min="4103" max="4103" width="13.28515625" style="80" customWidth="1"/>
    <col min="4104" max="4104" width="12.42578125" style="80" customWidth="1"/>
    <col min="4105" max="4105" width="13.7109375" style="80" customWidth="1"/>
    <col min="4106" max="4106" width="13.28515625" style="80" customWidth="1"/>
    <col min="4107" max="4107" width="12.85546875" style="80" customWidth="1"/>
    <col min="4108" max="4108" width="14.7109375" style="80" customWidth="1"/>
    <col min="4109" max="4109" width="14.140625" style="80" customWidth="1"/>
    <col min="4110" max="4110" width="12.5703125" style="80" customWidth="1"/>
    <col min="4111" max="4111" width="14.28515625" style="80" customWidth="1"/>
    <col min="4112" max="4112" width="13.7109375" style="80" customWidth="1"/>
    <col min="4113" max="4113" width="12.85546875" style="80" customWidth="1"/>
    <col min="4114" max="4114" width="15.28515625" style="80" customWidth="1"/>
    <col min="4115" max="4115" width="14.85546875" style="80" customWidth="1"/>
    <col min="4116" max="4116" width="16.28515625" style="80" customWidth="1"/>
    <col min="4117" max="4117" width="14.28515625" style="80" customWidth="1"/>
    <col min="4118" max="4118" width="10.5703125" style="80" bestFit="1" customWidth="1"/>
    <col min="4119" max="4119" width="9.28515625" style="80" bestFit="1" customWidth="1"/>
    <col min="4120" max="4352" width="9.140625" style="80"/>
    <col min="4353" max="4353" width="3" style="80" customWidth="1"/>
    <col min="4354" max="4354" width="57" style="80" customWidth="1"/>
    <col min="4355" max="4355" width="13.85546875" style="80" customWidth="1"/>
    <col min="4356" max="4358" width="14.28515625" style="80" customWidth="1"/>
    <col min="4359" max="4359" width="13.28515625" style="80" customWidth="1"/>
    <col min="4360" max="4360" width="12.42578125" style="80" customWidth="1"/>
    <col min="4361" max="4361" width="13.7109375" style="80" customWidth="1"/>
    <col min="4362" max="4362" width="13.28515625" style="80" customWidth="1"/>
    <col min="4363" max="4363" width="12.85546875" style="80" customWidth="1"/>
    <col min="4364" max="4364" width="14.7109375" style="80" customWidth="1"/>
    <col min="4365" max="4365" width="14.140625" style="80" customWidth="1"/>
    <col min="4366" max="4366" width="12.5703125" style="80" customWidth="1"/>
    <col min="4367" max="4367" width="14.28515625" style="80" customWidth="1"/>
    <col min="4368" max="4368" width="13.7109375" style="80" customWidth="1"/>
    <col min="4369" max="4369" width="12.85546875" style="80" customWidth="1"/>
    <col min="4370" max="4370" width="15.28515625" style="80" customWidth="1"/>
    <col min="4371" max="4371" width="14.85546875" style="80" customWidth="1"/>
    <col min="4372" max="4372" width="16.28515625" style="80" customWidth="1"/>
    <col min="4373" max="4373" width="14.28515625" style="80" customWidth="1"/>
    <col min="4374" max="4374" width="10.5703125" style="80" bestFit="1" customWidth="1"/>
    <col min="4375" max="4375" width="9.28515625" style="80" bestFit="1" customWidth="1"/>
    <col min="4376" max="4608" width="9.140625" style="80"/>
    <col min="4609" max="4609" width="3" style="80" customWidth="1"/>
    <col min="4610" max="4610" width="57" style="80" customWidth="1"/>
    <col min="4611" max="4611" width="13.85546875" style="80" customWidth="1"/>
    <col min="4612" max="4614" width="14.28515625" style="80" customWidth="1"/>
    <col min="4615" max="4615" width="13.28515625" style="80" customWidth="1"/>
    <col min="4616" max="4616" width="12.42578125" style="80" customWidth="1"/>
    <col min="4617" max="4617" width="13.7109375" style="80" customWidth="1"/>
    <col min="4618" max="4618" width="13.28515625" style="80" customWidth="1"/>
    <col min="4619" max="4619" width="12.85546875" style="80" customWidth="1"/>
    <col min="4620" max="4620" width="14.7109375" style="80" customWidth="1"/>
    <col min="4621" max="4621" width="14.140625" style="80" customWidth="1"/>
    <col min="4622" max="4622" width="12.5703125" style="80" customWidth="1"/>
    <col min="4623" max="4623" width="14.28515625" style="80" customWidth="1"/>
    <col min="4624" max="4624" width="13.7109375" style="80" customWidth="1"/>
    <col min="4625" max="4625" width="12.85546875" style="80" customWidth="1"/>
    <col min="4626" max="4626" width="15.28515625" style="80" customWidth="1"/>
    <col min="4627" max="4627" width="14.85546875" style="80" customWidth="1"/>
    <col min="4628" max="4628" width="16.28515625" style="80" customWidth="1"/>
    <col min="4629" max="4629" width="14.28515625" style="80" customWidth="1"/>
    <col min="4630" max="4630" width="10.5703125" style="80" bestFit="1" customWidth="1"/>
    <col min="4631" max="4631" width="9.28515625" style="80" bestFit="1" customWidth="1"/>
    <col min="4632" max="4864" width="9.140625" style="80"/>
    <col min="4865" max="4865" width="3" style="80" customWidth="1"/>
    <col min="4866" max="4866" width="57" style="80" customWidth="1"/>
    <col min="4867" max="4867" width="13.85546875" style="80" customWidth="1"/>
    <col min="4868" max="4870" width="14.28515625" style="80" customWidth="1"/>
    <col min="4871" max="4871" width="13.28515625" style="80" customWidth="1"/>
    <col min="4872" max="4872" width="12.42578125" style="80" customWidth="1"/>
    <col min="4873" max="4873" width="13.7109375" style="80" customWidth="1"/>
    <col min="4874" max="4874" width="13.28515625" style="80" customWidth="1"/>
    <col min="4875" max="4875" width="12.85546875" style="80" customWidth="1"/>
    <col min="4876" max="4876" width="14.7109375" style="80" customWidth="1"/>
    <col min="4877" max="4877" width="14.140625" style="80" customWidth="1"/>
    <col min="4878" max="4878" width="12.5703125" style="80" customWidth="1"/>
    <col min="4879" max="4879" width="14.28515625" style="80" customWidth="1"/>
    <col min="4880" max="4880" width="13.7109375" style="80" customWidth="1"/>
    <col min="4881" max="4881" width="12.85546875" style="80" customWidth="1"/>
    <col min="4882" max="4882" width="15.28515625" style="80" customWidth="1"/>
    <col min="4883" max="4883" width="14.85546875" style="80" customWidth="1"/>
    <col min="4884" max="4884" width="16.28515625" style="80" customWidth="1"/>
    <col min="4885" max="4885" width="14.28515625" style="80" customWidth="1"/>
    <col min="4886" max="4886" width="10.5703125" style="80" bestFit="1" customWidth="1"/>
    <col min="4887" max="4887" width="9.28515625" style="80" bestFit="1" customWidth="1"/>
    <col min="4888" max="5120" width="9.140625" style="80"/>
    <col min="5121" max="5121" width="3" style="80" customWidth="1"/>
    <col min="5122" max="5122" width="57" style="80" customWidth="1"/>
    <col min="5123" max="5123" width="13.85546875" style="80" customWidth="1"/>
    <col min="5124" max="5126" width="14.28515625" style="80" customWidth="1"/>
    <col min="5127" max="5127" width="13.28515625" style="80" customWidth="1"/>
    <col min="5128" max="5128" width="12.42578125" style="80" customWidth="1"/>
    <col min="5129" max="5129" width="13.7109375" style="80" customWidth="1"/>
    <col min="5130" max="5130" width="13.28515625" style="80" customWidth="1"/>
    <col min="5131" max="5131" width="12.85546875" style="80" customWidth="1"/>
    <col min="5132" max="5132" width="14.7109375" style="80" customWidth="1"/>
    <col min="5133" max="5133" width="14.140625" style="80" customWidth="1"/>
    <col min="5134" max="5134" width="12.5703125" style="80" customWidth="1"/>
    <col min="5135" max="5135" width="14.28515625" style="80" customWidth="1"/>
    <col min="5136" max="5136" width="13.7109375" style="80" customWidth="1"/>
    <col min="5137" max="5137" width="12.85546875" style="80" customWidth="1"/>
    <col min="5138" max="5138" width="15.28515625" style="80" customWidth="1"/>
    <col min="5139" max="5139" width="14.85546875" style="80" customWidth="1"/>
    <col min="5140" max="5140" width="16.28515625" style="80" customWidth="1"/>
    <col min="5141" max="5141" width="14.28515625" style="80" customWidth="1"/>
    <col min="5142" max="5142" width="10.5703125" style="80" bestFit="1" customWidth="1"/>
    <col min="5143" max="5143" width="9.28515625" style="80" bestFit="1" customWidth="1"/>
    <col min="5144" max="5376" width="9.140625" style="80"/>
    <col min="5377" max="5377" width="3" style="80" customWidth="1"/>
    <col min="5378" max="5378" width="57" style="80" customWidth="1"/>
    <col min="5379" max="5379" width="13.85546875" style="80" customWidth="1"/>
    <col min="5380" max="5382" width="14.28515625" style="80" customWidth="1"/>
    <col min="5383" max="5383" width="13.28515625" style="80" customWidth="1"/>
    <col min="5384" max="5384" width="12.42578125" style="80" customWidth="1"/>
    <col min="5385" max="5385" width="13.7109375" style="80" customWidth="1"/>
    <col min="5386" max="5386" width="13.28515625" style="80" customWidth="1"/>
    <col min="5387" max="5387" width="12.85546875" style="80" customWidth="1"/>
    <col min="5388" max="5388" width="14.7109375" style="80" customWidth="1"/>
    <col min="5389" max="5389" width="14.140625" style="80" customWidth="1"/>
    <col min="5390" max="5390" width="12.5703125" style="80" customWidth="1"/>
    <col min="5391" max="5391" width="14.28515625" style="80" customWidth="1"/>
    <col min="5392" max="5392" width="13.7109375" style="80" customWidth="1"/>
    <col min="5393" max="5393" width="12.85546875" style="80" customWidth="1"/>
    <col min="5394" max="5394" width="15.28515625" style="80" customWidth="1"/>
    <col min="5395" max="5395" width="14.85546875" style="80" customWidth="1"/>
    <col min="5396" max="5396" width="16.28515625" style="80" customWidth="1"/>
    <col min="5397" max="5397" width="14.28515625" style="80" customWidth="1"/>
    <col min="5398" max="5398" width="10.5703125" style="80" bestFit="1" customWidth="1"/>
    <col min="5399" max="5399" width="9.28515625" style="80" bestFit="1" customWidth="1"/>
    <col min="5400" max="5632" width="9.140625" style="80"/>
    <col min="5633" max="5633" width="3" style="80" customWidth="1"/>
    <col min="5634" max="5634" width="57" style="80" customWidth="1"/>
    <col min="5635" max="5635" width="13.85546875" style="80" customWidth="1"/>
    <col min="5636" max="5638" width="14.28515625" style="80" customWidth="1"/>
    <col min="5639" max="5639" width="13.28515625" style="80" customWidth="1"/>
    <col min="5640" max="5640" width="12.42578125" style="80" customWidth="1"/>
    <col min="5641" max="5641" width="13.7109375" style="80" customWidth="1"/>
    <col min="5642" max="5642" width="13.28515625" style="80" customWidth="1"/>
    <col min="5643" max="5643" width="12.85546875" style="80" customWidth="1"/>
    <col min="5644" max="5644" width="14.7109375" style="80" customWidth="1"/>
    <col min="5645" max="5645" width="14.140625" style="80" customWidth="1"/>
    <col min="5646" max="5646" width="12.5703125" style="80" customWidth="1"/>
    <col min="5647" max="5647" width="14.28515625" style="80" customWidth="1"/>
    <col min="5648" max="5648" width="13.7109375" style="80" customWidth="1"/>
    <col min="5649" max="5649" width="12.85546875" style="80" customWidth="1"/>
    <col min="5650" max="5650" width="15.28515625" style="80" customWidth="1"/>
    <col min="5651" max="5651" width="14.85546875" style="80" customWidth="1"/>
    <col min="5652" max="5652" width="16.28515625" style="80" customWidth="1"/>
    <col min="5653" max="5653" width="14.28515625" style="80" customWidth="1"/>
    <col min="5654" max="5654" width="10.5703125" style="80" bestFit="1" customWidth="1"/>
    <col min="5655" max="5655" width="9.28515625" style="80" bestFit="1" customWidth="1"/>
    <col min="5656" max="5888" width="9.140625" style="80"/>
    <col min="5889" max="5889" width="3" style="80" customWidth="1"/>
    <col min="5890" max="5890" width="57" style="80" customWidth="1"/>
    <col min="5891" max="5891" width="13.85546875" style="80" customWidth="1"/>
    <col min="5892" max="5894" width="14.28515625" style="80" customWidth="1"/>
    <col min="5895" max="5895" width="13.28515625" style="80" customWidth="1"/>
    <col min="5896" max="5896" width="12.42578125" style="80" customWidth="1"/>
    <col min="5897" max="5897" width="13.7109375" style="80" customWidth="1"/>
    <col min="5898" max="5898" width="13.28515625" style="80" customWidth="1"/>
    <col min="5899" max="5899" width="12.85546875" style="80" customWidth="1"/>
    <col min="5900" max="5900" width="14.7109375" style="80" customWidth="1"/>
    <col min="5901" max="5901" width="14.140625" style="80" customWidth="1"/>
    <col min="5902" max="5902" width="12.5703125" style="80" customWidth="1"/>
    <col min="5903" max="5903" width="14.28515625" style="80" customWidth="1"/>
    <col min="5904" max="5904" width="13.7109375" style="80" customWidth="1"/>
    <col min="5905" max="5905" width="12.85546875" style="80" customWidth="1"/>
    <col min="5906" max="5906" width="15.28515625" style="80" customWidth="1"/>
    <col min="5907" max="5907" width="14.85546875" style="80" customWidth="1"/>
    <col min="5908" max="5908" width="16.28515625" style="80" customWidth="1"/>
    <col min="5909" max="5909" width="14.28515625" style="80" customWidth="1"/>
    <col min="5910" max="5910" width="10.5703125" style="80" bestFit="1" customWidth="1"/>
    <col min="5911" max="5911" width="9.28515625" style="80" bestFit="1" customWidth="1"/>
    <col min="5912" max="6144" width="9.140625" style="80"/>
    <col min="6145" max="6145" width="3" style="80" customWidth="1"/>
    <col min="6146" max="6146" width="57" style="80" customWidth="1"/>
    <col min="6147" max="6147" width="13.85546875" style="80" customWidth="1"/>
    <col min="6148" max="6150" width="14.28515625" style="80" customWidth="1"/>
    <col min="6151" max="6151" width="13.28515625" style="80" customWidth="1"/>
    <col min="6152" max="6152" width="12.42578125" style="80" customWidth="1"/>
    <col min="6153" max="6153" width="13.7109375" style="80" customWidth="1"/>
    <col min="6154" max="6154" width="13.28515625" style="80" customWidth="1"/>
    <col min="6155" max="6155" width="12.85546875" style="80" customWidth="1"/>
    <col min="6156" max="6156" width="14.7109375" style="80" customWidth="1"/>
    <col min="6157" max="6157" width="14.140625" style="80" customWidth="1"/>
    <col min="6158" max="6158" width="12.5703125" style="80" customWidth="1"/>
    <col min="6159" max="6159" width="14.28515625" style="80" customWidth="1"/>
    <col min="6160" max="6160" width="13.7109375" style="80" customWidth="1"/>
    <col min="6161" max="6161" width="12.85546875" style="80" customWidth="1"/>
    <col min="6162" max="6162" width="15.28515625" style="80" customWidth="1"/>
    <col min="6163" max="6163" width="14.85546875" style="80" customWidth="1"/>
    <col min="6164" max="6164" width="16.28515625" style="80" customWidth="1"/>
    <col min="6165" max="6165" width="14.28515625" style="80" customWidth="1"/>
    <col min="6166" max="6166" width="10.5703125" style="80" bestFit="1" customWidth="1"/>
    <col min="6167" max="6167" width="9.28515625" style="80" bestFit="1" customWidth="1"/>
    <col min="6168" max="6400" width="9.140625" style="80"/>
    <col min="6401" max="6401" width="3" style="80" customWidth="1"/>
    <col min="6402" max="6402" width="57" style="80" customWidth="1"/>
    <col min="6403" max="6403" width="13.85546875" style="80" customWidth="1"/>
    <col min="6404" max="6406" width="14.28515625" style="80" customWidth="1"/>
    <col min="6407" max="6407" width="13.28515625" style="80" customWidth="1"/>
    <col min="6408" max="6408" width="12.42578125" style="80" customWidth="1"/>
    <col min="6409" max="6409" width="13.7109375" style="80" customWidth="1"/>
    <col min="6410" max="6410" width="13.28515625" style="80" customWidth="1"/>
    <col min="6411" max="6411" width="12.85546875" style="80" customWidth="1"/>
    <col min="6412" max="6412" width="14.7109375" style="80" customWidth="1"/>
    <col min="6413" max="6413" width="14.140625" style="80" customWidth="1"/>
    <col min="6414" max="6414" width="12.5703125" style="80" customWidth="1"/>
    <col min="6415" max="6415" width="14.28515625" style="80" customWidth="1"/>
    <col min="6416" max="6416" width="13.7109375" style="80" customWidth="1"/>
    <col min="6417" max="6417" width="12.85546875" style="80" customWidth="1"/>
    <col min="6418" max="6418" width="15.28515625" style="80" customWidth="1"/>
    <col min="6419" max="6419" width="14.85546875" style="80" customWidth="1"/>
    <col min="6420" max="6420" width="16.28515625" style="80" customWidth="1"/>
    <col min="6421" max="6421" width="14.28515625" style="80" customWidth="1"/>
    <col min="6422" max="6422" width="10.5703125" style="80" bestFit="1" customWidth="1"/>
    <col min="6423" max="6423" width="9.28515625" style="80" bestFit="1" customWidth="1"/>
    <col min="6424" max="6656" width="9.140625" style="80"/>
    <col min="6657" max="6657" width="3" style="80" customWidth="1"/>
    <col min="6658" max="6658" width="57" style="80" customWidth="1"/>
    <col min="6659" max="6659" width="13.85546875" style="80" customWidth="1"/>
    <col min="6660" max="6662" width="14.28515625" style="80" customWidth="1"/>
    <col min="6663" max="6663" width="13.28515625" style="80" customWidth="1"/>
    <col min="6664" max="6664" width="12.42578125" style="80" customWidth="1"/>
    <col min="6665" max="6665" width="13.7109375" style="80" customWidth="1"/>
    <col min="6666" max="6666" width="13.28515625" style="80" customWidth="1"/>
    <col min="6667" max="6667" width="12.85546875" style="80" customWidth="1"/>
    <col min="6668" max="6668" width="14.7109375" style="80" customWidth="1"/>
    <col min="6669" max="6669" width="14.140625" style="80" customWidth="1"/>
    <col min="6670" max="6670" width="12.5703125" style="80" customWidth="1"/>
    <col min="6671" max="6671" width="14.28515625" style="80" customWidth="1"/>
    <col min="6672" max="6672" width="13.7109375" style="80" customWidth="1"/>
    <col min="6673" max="6673" width="12.85546875" style="80" customWidth="1"/>
    <col min="6674" max="6674" width="15.28515625" style="80" customWidth="1"/>
    <col min="6675" max="6675" width="14.85546875" style="80" customWidth="1"/>
    <col min="6676" max="6676" width="16.28515625" style="80" customWidth="1"/>
    <col min="6677" max="6677" width="14.28515625" style="80" customWidth="1"/>
    <col min="6678" max="6678" width="10.5703125" style="80" bestFit="1" customWidth="1"/>
    <col min="6679" max="6679" width="9.28515625" style="80" bestFit="1" customWidth="1"/>
    <col min="6680" max="6912" width="9.140625" style="80"/>
    <col min="6913" max="6913" width="3" style="80" customWidth="1"/>
    <col min="6914" max="6914" width="57" style="80" customWidth="1"/>
    <col min="6915" max="6915" width="13.85546875" style="80" customWidth="1"/>
    <col min="6916" max="6918" width="14.28515625" style="80" customWidth="1"/>
    <col min="6919" max="6919" width="13.28515625" style="80" customWidth="1"/>
    <col min="6920" max="6920" width="12.42578125" style="80" customWidth="1"/>
    <col min="6921" max="6921" width="13.7109375" style="80" customWidth="1"/>
    <col min="6922" max="6922" width="13.28515625" style="80" customWidth="1"/>
    <col min="6923" max="6923" width="12.85546875" style="80" customWidth="1"/>
    <col min="6924" max="6924" width="14.7109375" style="80" customWidth="1"/>
    <col min="6925" max="6925" width="14.140625" style="80" customWidth="1"/>
    <col min="6926" max="6926" width="12.5703125" style="80" customWidth="1"/>
    <col min="6927" max="6927" width="14.28515625" style="80" customWidth="1"/>
    <col min="6928" max="6928" width="13.7109375" style="80" customWidth="1"/>
    <col min="6929" max="6929" width="12.85546875" style="80" customWidth="1"/>
    <col min="6930" max="6930" width="15.28515625" style="80" customWidth="1"/>
    <col min="6931" max="6931" width="14.85546875" style="80" customWidth="1"/>
    <col min="6932" max="6932" width="16.28515625" style="80" customWidth="1"/>
    <col min="6933" max="6933" width="14.28515625" style="80" customWidth="1"/>
    <col min="6934" max="6934" width="10.5703125" style="80" bestFit="1" customWidth="1"/>
    <col min="6935" max="6935" width="9.28515625" style="80" bestFit="1" customWidth="1"/>
    <col min="6936" max="7168" width="9.140625" style="80"/>
    <col min="7169" max="7169" width="3" style="80" customWidth="1"/>
    <col min="7170" max="7170" width="57" style="80" customWidth="1"/>
    <col min="7171" max="7171" width="13.85546875" style="80" customWidth="1"/>
    <col min="7172" max="7174" width="14.28515625" style="80" customWidth="1"/>
    <col min="7175" max="7175" width="13.28515625" style="80" customWidth="1"/>
    <col min="7176" max="7176" width="12.42578125" style="80" customWidth="1"/>
    <col min="7177" max="7177" width="13.7109375" style="80" customWidth="1"/>
    <col min="7178" max="7178" width="13.28515625" style="80" customWidth="1"/>
    <col min="7179" max="7179" width="12.85546875" style="80" customWidth="1"/>
    <col min="7180" max="7180" width="14.7109375" style="80" customWidth="1"/>
    <col min="7181" max="7181" width="14.140625" style="80" customWidth="1"/>
    <col min="7182" max="7182" width="12.5703125" style="80" customWidth="1"/>
    <col min="7183" max="7183" width="14.28515625" style="80" customWidth="1"/>
    <col min="7184" max="7184" width="13.7109375" style="80" customWidth="1"/>
    <col min="7185" max="7185" width="12.85546875" style="80" customWidth="1"/>
    <col min="7186" max="7186" width="15.28515625" style="80" customWidth="1"/>
    <col min="7187" max="7187" width="14.85546875" style="80" customWidth="1"/>
    <col min="7188" max="7188" width="16.28515625" style="80" customWidth="1"/>
    <col min="7189" max="7189" width="14.28515625" style="80" customWidth="1"/>
    <col min="7190" max="7190" width="10.5703125" style="80" bestFit="1" customWidth="1"/>
    <col min="7191" max="7191" width="9.28515625" style="80" bestFit="1" customWidth="1"/>
    <col min="7192" max="7424" width="9.140625" style="80"/>
    <col min="7425" max="7425" width="3" style="80" customWidth="1"/>
    <col min="7426" max="7426" width="57" style="80" customWidth="1"/>
    <col min="7427" max="7427" width="13.85546875" style="80" customWidth="1"/>
    <col min="7428" max="7430" width="14.28515625" style="80" customWidth="1"/>
    <col min="7431" max="7431" width="13.28515625" style="80" customWidth="1"/>
    <col min="7432" max="7432" width="12.42578125" style="80" customWidth="1"/>
    <col min="7433" max="7433" width="13.7109375" style="80" customWidth="1"/>
    <col min="7434" max="7434" width="13.28515625" style="80" customWidth="1"/>
    <col min="7435" max="7435" width="12.85546875" style="80" customWidth="1"/>
    <col min="7436" max="7436" width="14.7109375" style="80" customWidth="1"/>
    <col min="7437" max="7437" width="14.140625" style="80" customWidth="1"/>
    <col min="7438" max="7438" width="12.5703125" style="80" customWidth="1"/>
    <col min="7439" max="7439" width="14.28515625" style="80" customWidth="1"/>
    <col min="7440" max="7440" width="13.7109375" style="80" customWidth="1"/>
    <col min="7441" max="7441" width="12.85546875" style="80" customWidth="1"/>
    <col min="7442" max="7442" width="15.28515625" style="80" customWidth="1"/>
    <col min="7443" max="7443" width="14.85546875" style="80" customWidth="1"/>
    <col min="7444" max="7444" width="16.28515625" style="80" customWidth="1"/>
    <col min="7445" max="7445" width="14.28515625" style="80" customWidth="1"/>
    <col min="7446" max="7446" width="10.5703125" style="80" bestFit="1" customWidth="1"/>
    <col min="7447" max="7447" width="9.28515625" style="80" bestFit="1" customWidth="1"/>
    <col min="7448" max="7680" width="9.140625" style="80"/>
    <col min="7681" max="7681" width="3" style="80" customWidth="1"/>
    <col min="7682" max="7682" width="57" style="80" customWidth="1"/>
    <col min="7683" max="7683" width="13.85546875" style="80" customWidth="1"/>
    <col min="7684" max="7686" width="14.28515625" style="80" customWidth="1"/>
    <col min="7687" max="7687" width="13.28515625" style="80" customWidth="1"/>
    <col min="7688" max="7688" width="12.42578125" style="80" customWidth="1"/>
    <col min="7689" max="7689" width="13.7109375" style="80" customWidth="1"/>
    <col min="7690" max="7690" width="13.28515625" style="80" customWidth="1"/>
    <col min="7691" max="7691" width="12.85546875" style="80" customWidth="1"/>
    <col min="7692" max="7692" width="14.7109375" style="80" customWidth="1"/>
    <col min="7693" max="7693" width="14.140625" style="80" customWidth="1"/>
    <col min="7694" max="7694" width="12.5703125" style="80" customWidth="1"/>
    <col min="7695" max="7695" width="14.28515625" style="80" customWidth="1"/>
    <col min="7696" max="7696" width="13.7109375" style="80" customWidth="1"/>
    <col min="7697" max="7697" width="12.85546875" style="80" customWidth="1"/>
    <col min="7698" max="7698" width="15.28515625" style="80" customWidth="1"/>
    <col min="7699" max="7699" width="14.85546875" style="80" customWidth="1"/>
    <col min="7700" max="7700" width="16.28515625" style="80" customWidth="1"/>
    <col min="7701" max="7701" width="14.28515625" style="80" customWidth="1"/>
    <col min="7702" max="7702" width="10.5703125" style="80" bestFit="1" customWidth="1"/>
    <col min="7703" max="7703" width="9.28515625" style="80" bestFit="1" customWidth="1"/>
    <col min="7704" max="7936" width="9.140625" style="80"/>
    <col min="7937" max="7937" width="3" style="80" customWidth="1"/>
    <col min="7938" max="7938" width="57" style="80" customWidth="1"/>
    <col min="7939" max="7939" width="13.85546875" style="80" customWidth="1"/>
    <col min="7940" max="7942" width="14.28515625" style="80" customWidth="1"/>
    <col min="7943" max="7943" width="13.28515625" style="80" customWidth="1"/>
    <col min="7944" max="7944" width="12.42578125" style="80" customWidth="1"/>
    <col min="7945" max="7945" width="13.7109375" style="80" customWidth="1"/>
    <col min="7946" max="7946" width="13.28515625" style="80" customWidth="1"/>
    <col min="7947" max="7947" width="12.85546875" style="80" customWidth="1"/>
    <col min="7948" max="7948" width="14.7109375" style="80" customWidth="1"/>
    <col min="7949" max="7949" width="14.140625" style="80" customWidth="1"/>
    <col min="7950" max="7950" width="12.5703125" style="80" customWidth="1"/>
    <col min="7951" max="7951" width="14.28515625" style="80" customWidth="1"/>
    <col min="7952" max="7952" width="13.7109375" style="80" customWidth="1"/>
    <col min="7953" max="7953" width="12.85546875" style="80" customWidth="1"/>
    <col min="7954" max="7954" width="15.28515625" style="80" customWidth="1"/>
    <col min="7955" max="7955" width="14.85546875" style="80" customWidth="1"/>
    <col min="7956" max="7956" width="16.28515625" style="80" customWidth="1"/>
    <col min="7957" max="7957" width="14.28515625" style="80" customWidth="1"/>
    <col min="7958" max="7958" width="10.5703125" style="80" bestFit="1" customWidth="1"/>
    <col min="7959" max="7959" width="9.28515625" style="80" bestFit="1" customWidth="1"/>
    <col min="7960" max="8192" width="9.140625" style="80"/>
    <col min="8193" max="8193" width="3" style="80" customWidth="1"/>
    <col min="8194" max="8194" width="57" style="80" customWidth="1"/>
    <col min="8195" max="8195" width="13.85546875" style="80" customWidth="1"/>
    <col min="8196" max="8198" width="14.28515625" style="80" customWidth="1"/>
    <col min="8199" max="8199" width="13.28515625" style="80" customWidth="1"/>
    <col min="8200" max="8200" width="12.42578125" style="80" customWidth="1"/>
    <col min="8201" max="8201" width="13.7109375" style="80" customWidth="1"/>
    <col min="8202" max="8202" width="13.28515625" style="80" customWidth="1"/>
    <col min="8203" max="8203" width="12.85546875" style="80" customWidth="1"/>
    <col min="8204" max="8204" width="14.7109375" style="80" customWidth="1"/>
    <col min="8205" max="8205" width="14.140625" style="80" customWidth="1"/>
    <col min="8206" max="8206" width="12.5703125" style="80" customWidth="1"/>
    <col min="8207" max="8207" width="14.28515625" style="80" customWidth="1"/>
    <col min="8208" max="8208" width="13.7109375" style="80" customWidth="1"/>
    <col min="8209" max="8209" width="12.85546875" style="80" customWidth="1"/>
    <col min="8210" max="8210" width="15.28515625" style="80" customWidth="1"/>
    <col min="8211" max="8211" width="14.85546875" style="80" customWidth="1"/>
    <col min="8212" max="8212" width="16.28515625" style="80" customWidth="1"/>
    <col min="8213" max="8213" width="14.28515625" style="80" customWidth="1"/>
    <col min="8214" max="8214" width="10.5703125" style="80" bestFit="1" customWidth="1"/>
    <col min="8215" max="8215" width="9.28515625" style="80" bestFit="1" customWidth="1"/>
    <col min="8216" max="8448" width="9.140625" style="80"/>
    <col min="8449" max="8449" width="3" style="80" customWidth="1"/>
    <col min="8450" max="8450" width="57" style="80" customWidth="1"/>
    <col min="8451" max="8451" width="13.85546875" style="80" customWidth="1"/>
    <col min="8452" max="8454" width="14.28515625" style="80" customWidth="1"/>
    <col min="8455" max="8455" width="13.28515625" style="80" customWidth="1"/>
    <col min="8456" max="8456" width="12.42578125" style="80" customWidth="1"/>
    <col min="8457" max="8457" width="13.7109375" style="80" customWidth="1"/>
    <col min="8458" max="8458" width="13.28515625" style="80" customWidth="1"/>
    <col min="8459" max="8459" width="12.85546875" style="80" customWidth="1"/>
    <col min="8460" max="8460" width="14.7109375" style="80" customWidth="1"/>
    <col min="8461" max="8461" width="14.140625" style="80" customWidth="1"/>
    <col min="8462" max="8462" width="12.5703125" style="80" customWidth="1"/>
    <col min="8463" max="8463" width="14.28515625" style="80" customWidth="1"/>
    <col min="8464" max="8464" width="13.7109375" style="80" customWidth="1"/>
    <col min="8465" max="8465" width="12.85546875" style="80" customWidth="1"/>
    <col min="8466" max="8466" width="15.28515625" style="80" customWidth="1"/>
    <col min="8467" max="8467" width="14.85546875" style="80" customWidth="1"/>
    <col min="8468" max="8468" width="16.28515625" style="80" customWidth="1"/>
    <col min="8469" max="8469" width="14.28515625" style="80" customWidth="1"/>
    <col min="8470" max="8470" width="10.5703125" style="80" bestFit="1" customWidth="1"/>
    <col min="8471" max="8471" width="9.28515625" style="80" bestFit="1" customWidth="1"/>
    <col min="8472" max="8704" width="9.140625" style="80"/>
    <col min="8705" max="8705" width="3" style="80" customWidth="1"/>
    <col min="8706" max="8706" width="57" style="80" customWidth="1"/>
    <col min="8707" max="8707" width="13.85546875" style="80" customWidth="1"/>
    <col min="8708" max="8710" width="14.28515625" style="80" customWidth="1"/>
    <col min="8711" max="8711" width="13.28515625" style="80" customWidth="1"/>
    <col min="8712" max="8712" width="12.42578125" style="80" customWidth="1"/>
    <col min="8713" max="8713" width="13.7109375" style="80" customWidth="1"/>
    <col min="8714" max="8714" width="13.28515625" style="80" customWidth="1"/>
    <col min="8715" max="8715" width="12.85546875" style="80" customWidth="1"/>
    <col min="8716" max="8716" width="14.7109375" style="80" customWidth="1"/>
    <col min="8717" max="8717" width="14.140625" style="80" customWidth="1"/>
    <col min="8718" max="8718" width="12.5703125" style="80" customWidth="1"/>
    <col min="8719" max="8719" width="14.28515625" style="80" customWidth="1"/>
    <col min="8720" max="8720" width="13.7109375" style="80" customWidth="1"/>
    <col min="8721" max="8721" width="12.85546875" style="80" customWidth="1"/>
    <col min="8722" max="8722" width="15.28515625" style="80" customWidth="1"/>
    <col min="8723" max="8723" width="14.85546875" style="80" customWidth="1"/>
    <col min="8724" max="8724" width="16.28515625" style="80" customWidth="1"/>
    <col min="8725" max="8725" width="14.28515625" style="80" customWidth="1"/>
    <col min="8726" max="8726" width="10.5703125" style="80" bestFit="1" customWidth="1"/>
    <col min="8727" max="8727" width="9.28515625" style="80" bestFit="1" customWidth="1"/>
    <col min="8728" max="8960" width="9.140625" style="80"/>
    <col min="8961" max="8961" width="3" style="80" customWidth="1"/>
    <col min="8962" max="8962" width="57" style="80" customWidth="1"/>
    <col min="8963" max="8963" width="13.85546875" style="80" customWidth="1"/>
    <col min="8964" max="8966" width="14.28515625" style="80" customWidth="1"/>
    <col min="8967" max="8967" width="13.28515625" style="80" customWidth="1"/>
    <col min="8968" max="8968" width="12.42578125" style="80" customWidth="1"/>
    <col min="8969" max="8969" width="13.7109375" style="80" customWidth="1"/>
    <col min="8970" max="8970" width="13.28515625" style="80" customWidth="1"/>
    <col min="8971" max="8971" width="12.85546875" style="80" customWidth="1"/>
    <col min="8972" max="8972" width="14.7109375" style="80" customWidth="1"/>
    <col min="8973" max="8973" width="14.140625" style="80" customWidth="1"/>
    <col min="8974" max="8974" width="12.5703125" style="80" customWidth="1"/>
    <col min="8975" max="8975" width="14.28515625" style="80" customWidth="1"/>
    <col min="8976" max="8976" width="13.7109375" style="80" customWidth="1"/>
    <col min="8977" max="8977" width="12.85546875" style="80" customWidth="1"/>
    <col min="8978" max="8978" width="15.28515625" style="80" customWidth="1"/>
    <col min="8979" max="8979" width="14.85546875" style="80" customWidth="1"/>
    <col min="8980" max="8980" width="16.28515625" style="80" customWidth="1"/>
    <col min="8981" max="8981" width="14.28515625" style="80" customWidth="1"/>
    <col min="8982" max="8982" width="10.5703125" style="80" bestFit="1" customWidth="1"/>
    <col min="8983" max="8983" width="9.28515625" style="80" bestFit="1" customWidth="1"/>
    <col min="8984" max="9216" width="9.140625" style="80"/>
    <col min="9217" max="9217" width="3" style="80" customWidth="1"/>
    <col min="9218" max="9218" width="57" style="80" customWidth="1"/>
    <col min="9219" max="9219" width="13.85546875" style="80" customWidth="1"/>
    <col min="9220" max="9222" width="14.28515625" style="80" customWidth="1"/>
    <col min="9223" max="9223" width="13.28515625" style="80" customWidth="1"/>
    <col min="9224" max="9224" width="12.42578125" style="80" customWidth="1"/>
    <col min="9225" max="9225" width="13.7109375" style="80" customWidth="1"/>
    <col min="9226" max="9226" width="13.28515625" style="80" customWidth="1"/>
    <col min="9227" max="9227" width="12.85546875" style="80" customWidth="1"/>
    <col min="9228" max="9228" width="14.7109375" style="80" customWidth="1"/>
    <col min="9229" max="9229" width="14.140625" style="80" customWidth="1"/>
    <col min="9230" max="9230" width="12.5703125" style="80" customWidth="1"/>
    <col min="9231" max="9231" width="14.28515625" style="80" customWidth="1"/>
    <col min="9232" max="9232" width="13.7109375" style="80" customWidth="1"/>
    <col min="9233" max="9233" width="12.85546875" style="80" customWidth="1"/>
    <col min="9234" max="9234" width="15.28515625" style="80" customWidth="1"/>
    <col min="9235" max="9235" width="14.85546875" style="80" customWidth="1"/>
    <col min="9236" max="9236" width="16.28515625" style="80" customWidth="1"/>
    <col min="9237" max="9237" width="14.28515625" style="80" customWidth="1"/>
    <col min="9238" max="9238" width="10.5703125" style="80" bestFit="1" customWidth="1"/>
    <col min="9239" max="9239" width="9.28515625" style="80" bestFit="1" customWidth="1"/>
    <col min="9240" max="9472" width="9.140625" style="80"/>
    <col min="9473" max="9473" width="3" style="80" customWidth="1"/>
    <col min="9474" max="9474" width="57" style="80" customWidth="1"/>
    <col min="9475" max="9475" width="13.85546875" style="80" customWidth="1"/>
    <col min="9476" max="9478" width="14.28515625" style="80" customWidth="1"/>
    <col min="9479" max="9479" width="13.28515625" style="80" customWidth="1"/>
    <col min="9480" max="9480" width="12.42578125" style="80" customWidth="1"/>
    <col min="9481" max="9481" width="13.7109375" style="80" customWidth="1"/>
    <col min="9482" max="9482" width="13.28515625" style="80" customWidth="1"/>
    <col min="9483" max="9483" width="12.85546875" style="80" customWidth="1"/>
    <col min="9484" max="9484" width="14.7109375" style="80" customWidth="1"/>
    <col min="9485" max="9485" width="14.140625" style="80" customWidth="1"/>
    <col min="9486" max="9486" width="12.5703125" style="80" customWidth="1"/>
    <col min="9487" max="9487" width="14.28515625" style="80" customWidth="1"/>
    <col min="9488" max="9488" width="13.7109375" style="80" customWidth="1"/>
    <col min="9489" max="9489" width="12.85546875" style="80" customWidth="1"/>
    <col min="9490" max="9490" width="15.28515625" style="80" customWidth="1"/>
    <col min="9491" max="9491" width="14.85546875" style="80" customWidth="1"/>
    <col min="9492" max="9492" width="16.28515625" style="80" customWidth="1"/>
    <col min="9493" max="9493" width="14.28515625" style="80" customWidth="1"/>
    <col min="9494" max="9494" width="10.5703125" style="80" bestFit="1" customWidth="1"/>
    <col min="9495" max="9495" width="9.28515625" style="80" bestFit="1" customWidth="1"/>
    <col min="9496" max="9728" width="9.140625" style="80"/>
    <col min="9729" max="9729" width="3" style="80" customWidth="1"/>
    <col min="9730" max="9730" width="57" style="80" customWidth="1"/>
    <col min="9731" max="9731" width="13.85546875" style="80" customWidth="1"/>
    <col min="9732" max="9734" width="14.28515625" style="80" customWidth="1"/>
    <col min="9735" max="9735" width="13.28515625" style="80" customWidth="1"/>
    <col min="9736" max="9736" width="12.42578125" style="80" customWidth="1"/>
    <col min="9737" max="9737" width="13.7109375" style="80" customWidth="1"/>
    <col min="9738" max="9738" width="13.28515625" style="80" customWidth="1"/>
    <col min="9739" max="9739" width="12.85546875" style="80" customWidth="1"/>
    <col min="9740" max="9740" width="14.7109375" style="80" customWidth="1"/>
    <col min="9741" max="9741" width="14.140625" style="80" customWidth="1"/>
    <col min="9742" max="9742" width="12.5703125" style="80" customWidth="1"/>
    <col min="9743" max="9743" width="14.28515625" style="80" customWidth="1"/>
    <col min="9744" max="9744" width="13.7109375" style="80" customWidth="1"/>
    <col min="9745" max="9745" width="12.85546875" style="80" customWidth="1"/>
    <col min="9746" max="9746" width="15.28515625" style="80" customWidth="1"/>
    <col min="9747" max="9747" width="14.85546875" style="80" customWidth="1"/>
    <col min="9748" max="9748" width="16.28515625" style="80" customWidth="1"/>
    <col min="9749" max="9749" width="14.28515625" style="80" customWidth="1"/>
    <col min="9750" max="9750" width="10.5703125" style="80" bestFit="1" customWidth="1"/>
    <col min="9751" max="9751" width="9.28515625" style="80" bestFit="1" customWidth="1"/>
    <col min="9752" max="9984" width="9.140625" style="80"/>
    <col min="9985" max="9985" width="3" style="80" customWidth="1"/>
    <col min="9986" max="9986" width="57" style="80" customWidth="1"/>
    <col min="9987" max="9987" width="13.85546875" style="80" customWidth="1"/>
    <col min="9988" max="9990" width="14.28515625" style="80" customWidth="1"/>
    <col min="9991" max="9991" width="13.28515625" style="80" customWidth="1"/>
    <col min="9992" max="9992" width="12.42578125" style="80" customWidth="1"/>
    <col min="9993" max="9993" width="13.7109375" style="80" customWidth="1"/>
    <col min="9994" max="9994" width="13.28515625" style="80" customWidth="1"/>
    <col min="9995" max="9995" width="12.85546875" style="80" customWidth="1"/>
    <col min="9996" max="9996" width="14.7109375" style="80" customWidth="1"/>
    <col min="9997" max="9997" width="14.140625" style="80" customWidth="1"/>
    <col min="9998" max="9998" width="12.5703125" style="80" customWidth="1"/>
    <col min="9999" max="9999" width="14.28515625" style="80" customWidth="1"/>
    <col min="10000" max="10000" width="13.7109375" style="80" customWidth="1"/>
    <col min="10001" max="10001" width="12.85546875" style="80" customWidth="1"/>
    <col min="10002" max="10002" width="15.28515625" style="80" customWidth="1"/>
    <col min="10003" max="10003" width="14.85546875" style="80" customWidth="1"/>
    <col min="10004" max="10004" width="16.28515625" style="80" customWidth="1"/>
    <col min="10005" max="10005" width="14.28515625" style="80" customWidth="1"/>
    <col min="10006" max="10006" width="10.5703125" style="80" bestFit="1" customWidth="1"/>
    <col min="10007" max="10007" width="9.28515625" style="80" bestFit="1" customWidth="1"/>
    <col min="10008" max="10240" width="9.140625" style="80"/>
    <col min="10241" max="10241" width="3" style="80" customWidth="1"/>
    <col min="10242" max="10242" width="57" style="80" customWidth="1"/>
    <col min="10243" max="10243" width="13.85546875" style="80" customWidth="1"/>
    <col min="10244" max="10246" width="14.28515625" style="80" customWidth="1"/>
    <col min="10247" max="10247" width="13.28515625" style="80" customWidth="1"/>
    <col min="10248" max="10248" width="12.42578125" style="80" customWidth="1"/>
    <col min="10249" max="10249" width="13.7109375" style="80" customWidth="1"/>
    <col min="10250" max="10250" width="13.28515625" style="80" customWidth="1"/>
    <col min="10251" max="10251" width="12.85546875" style="80" customWidth="1"/>
    <col min="10252" max="10252" width="14.7109375" style="80" customWidth="1"/>
    <col min="10253" max="10253" width="14.140625" style="80" customWidth="1"/>
    <col min="10254" max="10254" width="12.5703125" style="80" customWidth="1"/>
    <col min="10255" max="10255" width="14.28515625" style="80" customWidth="1"/>
    <col min="10256" max="10256" width="13.7109375" style="80" customWidth="1"/>
    <col min="10257" max="10257" width="12.85546875" style="80" customWidth="1"/>
    <col min="10258" max="10258" width="15.28515625" style="80" customWidth="1"/>
    <col min="10259" max="10259" width="14.85546875" style="80" customWidth="1"/>
    <col min="10260" max="10260" width="16.28515625" style="80" customWidth="1"/>
    <col min="10261" max="10261" width="14.28515625" style="80" customWidth="1"/>
    <col min="10262" max="10262" width="10.5703125" style="80" bestFit="1" customWidth="1"/>
    <col min="10263" max="10263" width="9.28515625" style="80" bestFit="1" customWidth="1"/>
    <col min="10264" max="10496" width="9.140625" style="80"/>
    <col min="10497" max="10497" width="3" style="80" customWidth="1"/>
    <col min="10498" max="10498" width="57" style="80" customWidth="1"/>
    <col min="10499" max="10499" width="13.85546875" style="80" customWidth="1"/>
    <col min="10500" max="10502" width="14.28515625" style="80" customWidth="1"/>
    <col min="10503" max="10503" width="13.28515625" style="80" customWidth="1"/>
    <col min="10504" max="10504" width="12.42578125" style="80" customWidth="1"/>
    <col min="10505" max="10505" width="13.7109375" style="80" customWidth="1"/>
    <col min="10506" max="10506" width="13.28515625" style="80" customWidth="1"/>
    <col min="10507" max="10507" width="12.85546875" style="80" customWidth="1"/>
    <col min="10508" max="10508" width="14.7109375" style="80" customWidth="1"/>
    <col min="10509" max="10509" width="14.140625" style="80" customWidth="1"/>
    <col min="10510" max="10510" width="12.5703125" style="80" customWidth="1"/>
    <col min="10511" max="10511" width="14.28515625" style="80" customWidth="1"/>
    <col min="10512" max="10512" width="13.7109375" style="80" customWidth="1"/>
    <col min="10513" max="10513" width="12.85546875" style="80" customWidth="1"/>
    <col min="10514" max="10514" width="15.28515625" style="80" customWidth="1"/>
    <col min="10515" max="10515" width="14.85546875" style="80" customWidth="1"/>
    <col min="10516" max="10516" width="16.28515625" style="80" customWidth="1"/>
    <col min="10517" max="10517" width="14.28515625" style="80" customWidth="1"/>
    <col min="10518" max="10518" width="10.5703125" style="80" bestFit="1" customWidth="1"/>
    <col min="10519" max="10519" width="9.28515625" style="80" bestFit="1" customWidth="1"/>
    <col min="10520" max="10752" width="9.140625" style="80"/>
    <col min="10753" max="10753" width="3" style="80" customWidth="1"/>
    <col min="10754" max="10754" width="57" style="80" customWidth="1"/>
    <col min="10755" max="10755" width="13.85546875" style="80" customWidth="1"/>
    <col min="10756" max="10758" width="14.28515625" style="80" customWidth="1"/>
    <col min="10759" max="10759" width="13.28515625" style="80" customWidth="1"/>
    <col min="10760" max="10760" width="12.42578125" style="80" customWidth="1"/>
    <col min="10761" max="10761" width="13.7109375" style="80" customWidth="1"/>
    <col min="10762" max="10762" width="13.28515625" style="80" customWidth="1"/>
    <col min="10763" max="10763" width="12.85546875" style="80" customWidth="1"/>
    <col min="10764" max="10764" width="14.7109375" style="80" customWidth="1"/>
    <col min="10765" max="10765" width="14.140625" style="80" customWidth="1"/>
    <col min="10766" max="10766" width="12.5703125" style="80" customWidth="1"/>
    <col min="10767" max="10767" width="14.28515625" style="80" customWidth="1"/>
    <col min="10768" max="10768" width="13.7109375" style="80" customWidth="1"/>
    <col min="10769" max="10769" width="12.85546875" style="80" customWidth="1"/>
    <col min="10770" max="10770" width="15.28515625" style="80" customWidth="1"/>
    <col min="10771" max="10771" width="14.85546875" style="80" customWidth="1"/>
    <col min="10772" max="10772" width="16.28515625" style="80" customWidth="1"/>
    <col min="10773" max="10773" width="14.28515625" style="80" customWidth="1"/>
    <col min="10774" max="10774" width="10.5703125" style="80" bestFit="1" customWidth="1"/>
    <col min="10775" max="10775" width="9.28515625" style="80" bestFit="1" customWidth="1"/>
    <col min="10776" max="11008" width="9.140625" style="80"/>
    <col min="11009" max="11009" width="3" style="80" customWidth="1"/>
    <col min="11010" max="11010" width="57" style="80" customWidth="1"/>
    <col min="11011" max="11011" width="13.85546875" style="80" customWidth="1"/>
    <col min="11012" max="11014" width="14.28515625" style="80" customWidth="1"/>
    <col min="11015" max="11015" width="13.28515625" style="80" customWidth="1"/>
    <col min="11016" max="11016" width="12.42578125" style="80" customWidth="1"/>
    <col min="11017" max="11017" width="13.7109375" style="80" customWidth="1"/>
    <col min="11018" max="11018" width="13.28515625" style="80" customWidth="1"/>
    <col min="11019" max="11019" width="12.85546875" style="80" customWidth="1"/>
    <col min="11020" max="11020" width="14.7109375" style="80" customWidth="1"/>
    <col min="11021" max="11021" width="14.140625" style="80" customWidth="1"/>
    <col min="11022" max="11022" width="12.5703125" style="80" customWidth="1"/>
    <col min="11023" max="11023" width="14.28515625" style="80" customWidth="1"/>
    <col min="11024" max="11024" width="13.7109375" style="80" customWidth="1"/>
    <col min="11025" max="11025" width="12.85546875" style="80" customWidth="1"/>
    <col min="11026" max="11026" width="15.28515625" style="80" customWidth="1"/>
    <col min="11027" max="11027" width="14.85546875" style="80" customWidth="1"/>
    <col min="11028" max="11028" width="16.28515625" style="80" customWidth="1"/>
    <col min="11029" max="11029" width="14.28515625" style="80" customWidth="1"/>
    <col min="11030" max="11030" width="10.5703125" style="80" bestFit="1" customWidth="1"/>
    <col min="11031" max="11031" width="9.28515625" style="80" bestFit="1" customWidth="1"/>
    <col min="11032" max="11264" width="9.140625" style="80"/>
    <col min="11265" max="11265" width="3" style="80" customWidth="1"/>
    <col min="11266" max="11266" width="57" style="80" customWidth="1"/>
    <col min="11267" max="11267" width="13.85546875" style="80" customWidth="1"/>
    <col min="11268" max="11270" width="14.28515625" style="80" customWidth="1"/>
    <col min="11271" max="11271" width="13.28515625" style="80" customWidth="1"/>
    <col min="11272" max="11272" width="12.42578125" style="80" customWidth="1"/>
    <col min="11273" max="11273" width="13.7109375" style="80" customWidth="1"/>
    <col min="11274" max="11274" width="13.28515625" style="80" customWidth="1"/>
    <col min="11275" max="11275" width="12.85546875" style="80" customWidth="1"/>
    <col min="11276" max="11276" width="14.7109375" style="80" customWidth="1"/>
    <col min="11277" max="11277" width="14.140625" style="80" customWidth="1"/>
    <col min="11278" max="11278" width="12.5703125" style="80" customWidth="1"/>
    <col min="11279" max="11279" width="14.28515625" style="80" customWidth="1"/>
    <col min="11280" max="11280" width="13.7109375" style="80" customWidth="1"/>
    <col min="11281" max="11281" width="12.85546875" style="80" customWidth="1"/>
    <col min="11282" max="11282" width="15.28515625" style="80" customWidth="1"/>
    <col min="11283" max="11283" width="14.85546875" style="80" customWidth="1"/>
    <col min="11284" max="11284" width="16.28515625" style="80" customWidth="1"/>
    <col min="11285" max="11285" width="14.28515625" style="80" customWidth="1"/>
    <col min="11286" max="11286" width="10.5703125" style="80" bestFit="1" customWidth="1"/>
    <col min="11287" max="11287" width="9.28515625" style="80" bestFit="1" customWidth="1"/>
    <col min="11288" max="11520" width="9.140625" style="80"/>
    <col min="11521" max="11521" width="3" style="80" customWidth="1"/>
    <col min="11522" max="11522" width="57" style="80" customWidth="1"/>
    <col min="11523" max="11523" width="13.85546875" style="80" customWidth="1"/>
    <col min="11524" max="11526" width="14.28515625" style="80" customWidth="1"/>
    <col min="11527" max="11527" width="13.28515625" style="80" customWidth="1"/>
    <col min="11528" max="11528" width="12.42578125" style="80" customWidth="1"/>
    <col min="11529" max="11529" width="13.7109375" style="80" customWidth="1"/>
    <col min="11530" max="11530" width="13.28515625" style="80" customWidth="1"/>
    <col min="11531" max="11531" width="12.85546875" style="80" customWidth="1"/>
    <col min="11532" max="11532" width="14.7109375" style="80" customWidth="1"/>
    <col min="11533" max="11533" width="14.140625" style="80" customWidth="1"/>
    <col min="11534" max="11534" width="12.5703125" style="80" customWidth="1"/>
    <col min="11535" max="11535" width="14.28515625" style="80" customWidth="1"/>
    <col min="11536" max="11536" width="13.7109375" style="80" customWidth="1"/>
    <col min="11537" max="11537" width="12.85546875" style="80" customWidth="1"/>
    <col min="11538" max="11538" width="15.28515625" style="80" customWidth="1"/>
    <col min="11539" max="11539" width="14.85546875" style="80" customWidth="1"/>
    <col min="11540" max="11540" width="16.28515625" style="80" customWidth="1"/>
    <col min="11541" max="11541" width="14.28515625" style="80" customWidth="1"/>
    <col min="11542" max="11542" width="10.5703125" style="80" bestFit="1" customWidth="1"/>
    <col min="11543" max="11543" width="9.28515625" style="80" bestFit="1" customWidth="1"/>
    <col min="11544" max="11776" width="9.140625" style="80"/>
    <col min="11777" max="11777" width="3" style="80" customWidth="1"/>
    <col min="11778" max="11778" width="57" style="80" customWidth="1"/>
    <col min="11779" max="11779" width="13.85546875" style="80" customWidth="1"/>
    <col min="11780" max="11782" width="14.28515625" style="80" customWidth="1"/>
    <col min="11783" max="11783" width="13.28515625" style="80" customWidth="1"/>
    <col min="11784" max="11784" width="12.42578125" style="80" customWidth="1"/>
    <col min="11785" max="11785" width="13.7109375" style="80" customWidth="1"/>
    <col min="11786" max="11786" width="13.28515625" style="80" customWidth="1"/>
    <col min="11787" max="11787" width="12.85546875" style="80" customWidth="1"/>
    <col min="11788" max="11788" width="14.7109375" style="80" customWidth="1"/>
    <col min="11789" max="11789" width="14.140625" style="80" customWidth="1"/>
    <col min="11790" max="11790" width="12.5703125" style="80" customWidth="1"/>
    <col min="11791" max="11791" width="14.28515625" style="80" customWidth="1"/>
    <col min="11792" max="11792" width="13.7109375" style="80" customWidth="1"/>
    <col min="11793" max="11793" width="12.85546875" style="80" customWidth="1"/>
    <col min="11794" max="11794" width="15.28515625" style="80" customWidth="1"/>
    <col min="11795" max="11795" width="14.85546875" style="80" customWidth="1"/>
    <col min="11796" max="11796" width="16.28515625" style="80" customWidth="1"/>
    <col min="11797" max="11797" width="14.28515625" style="80" customWidth="1"/>
    <col min="11798" max="11798" width="10.5703125" style="80" bestFit="1" customWidth="1"/>
    <col min="11799" max="11799" width="9.28515625" style="80" bestFit="1" customWidth="1"/>
    <col min="11800" max="12032" width="9.140625" style="80"/>
    <col min="12033" max="12033" width="3" style="80" customWidth="1"/>
    <col min="12034" max="12034" width="57" style="80" customWidth="1"/>
    <col min="12035" max="12035" width="13.85546875" style="80" customWidth="1"/>
    <col min="12036" max="12038" width="14.28515625" style="80" customWidth="1"/>
    <col min="12039" max="12039" width="13.28515625" style="80" customWidth="1"/>
    <col min="12040" max="12040" width="12.42578125" style="80" customWidth="1"/>
    <col min="12041" max="12041" width="13.7109375" style="80" customWidth="1"/>
    <col min="12042" max="12042" width="13.28515625" style="80" customWidth="1"/>
    <col min="12043" max="12043" width="12.85546875" style="80" customWidth="1"/>
    <col min="12044" max="12044" width="14.7109375" style="80" customWidth="1"/>
    <col min="12045" max="12045" width="14.140625" style="80" customWidth="1"/>
    <col min="12046" max="12046" width="12.5703125" style="80" customWidth="1"/>
    <col min="12047" max="12047" width="14.28515625" style="80" customWidth="1"/>
    <col min="12048" max="12048" width="13.7109375" style="80" customWidth="1"/>
    <col min="12049" max="12049" width="12.85546875" style="80" customWidth="1"/>
    <col min="12050" max="12050" width="15.28515625" style="80" customWidth="1"/>
    <col min="12051" max="12051" width="14.85546875" style="80" customWidth="1"/>
    <col min="12052" max="12052" width="16.28515625" style="80" customWidth="1"/>
    <col min="12053" max="12053" width="14.28515625" style="80" customWidth="1"/>
    <col min="12054" max="12054" width="10.5703125" style="80" bestFit="1" customWidth="1"/>
    <col min="12055" max="12055" width="9.28515625" style="80" bestFit="1" customWidth="1"/>
    <col min="12056" max="12288" width="9.140625" style="80"/>
    <col min="12289" max="12289" width="3" style="80" customWidth="1"/>
    <col min="12290" max="12290" width="57" style="80" customWidth="1"/>
    <col min="12291" max="12291" width="13.85546875" style="80" customWidth="1"/>
    <col min="12292" max="12294" width="14.28515625" style="80" customWidth="1"/>
    <col min="12295" max="12295" width="13.28515625" style="80" customWidth="1"/>
    <col min="12296" max="12296" width="12.42578125" style="80" customWidth="1"/>
    <col min="12297" max="12297" width="13.7109375" style="80" customWidth="1"/>
    <col min="12298" max="12298" width="13.28515625" style="80" customWidth="1"/>
    <col min="12299" max="12299" width="12.85546875" style="80" customWidth="1"/>
    <col min="12300" max="12300" width="14.7109375" style="80" customWidth="1"/>
    <col min="12301" max="12301" width="14.140625" style="80" customWidth="1"/>
    <col min="12302" max="12302" width="12.5703125" style="80" customWidth="1"/>
    <col min="12303" max="12303" width="14.28515625" style="80" customWidth="1"/>
    <col min="12304" max="12304" width="13.7109375" style="80" customWidth="1"/>
    <col min="12305" max="12305" width="12.85546875" style="80" customWidth="1"/>
    <col min="12306" max="12306" width="15.28515625" style="80" customWidth="1"/>
    <col min="12307" max="12307" width="14.85546875" style="80" customWidth="1"/>
    <col min="12308" max="12308" width="16.28515625" style="80" customWidth="1"/>
    <col min="12309" max="12309" width="14.28515625" style="80" customWidth="1"/>
    <col min="12310" max="12310" width="10.5703125" style="80" bestFit="1" customWidth="1"/>
    <col min="12311" max="12311" width="9.28515625" style="80" bestFit="1" customWidth="1"/>
    <col min="12312" max="12544" width="9.140625" style="80"/>
    <col min="12545" max="12545" width="3" style="80" customWidth="1"/>
    <col min="12546" max="12546" width="57" style="80" customWidth="1"/>
    <col min="12547" max="12547" width="13.85546875" style="80" customWidth="1"/>
    <col min="12548" max="12550" width="14.28515625" style="80" customWidth="1"/>
    <col min="12551" max="12551" width="13.28515625" style="80" customWidth="1"/>
    <col min="12552" max="12552" width="12.42578125" style="80" customWidth="1"/>
    <col min="12553" max="12553" width="13.7109375" style="80" customWidth="1"/>
    <col min="12554" max="12554" width="13.28515625" style="80" customWidth="1"/>
    <col min="12555" max="12555" width="12.85546875" style="80" customWidth="1"/>
    <col min="12556" max="12556" width="14.7109375" style="80" customWidth="1"/>
    <col min="12557" max="12557" width="14.140625" style="80" customWidth="1"/>
    <col min="12558" max="12558" width="12.5703125" style="80" customWidth="1"/>
    <col min="12559" max="12559" width="14.28515625" style="80" customWidth="1"/>
    <col min="12560" max="12560" width="13.7109375" style="80" customWidth="1"/>
    <col min="12561" max="12561" width="12.85546875" style="80" customWidth="1"/>
    <col min="12562" max="12562" width="15.28515625" style="80" customWidth="1"/>
    <col min="12563" max="12563" width="14.85546875" style="80" customWidth="1"/>
    <col min="12564" max="12564" width="16.28515625" style="80" customWidth="1"/>
    <col min="12565" max="12565" width="14.28515625" style="80" customWidth="1"/>
    <col min="12566" max="12566" width="10.5703125" style="80" bestFit="1" customWidth="1"/>
    <col min="12567" max="12567" width="9.28515625" style="80" bestFit="1" customWidth="1"/>
    <col min="12568" max="12800" width="9.140625" style="80"/>
    <col min="12801" max="12801" width="3" style="80" customWidth="1"/>
    <col min="12802" max="12802" width="57" style="80" customWidth="1"/>
    <col min="12803" max="12803" width="13.85546875" style="80" customWidth="1"/>
    <col min="12804" max="12806" width="14.28515625" style="80" customWidth="1"/>
    <col min="12807" max="12807" width="13.28515625" style="80" customWidth="1"/>
    <col min="12808" max="12808" width="12.42578125" style="80" customWidth="1"/>
    <col min="12809" max="12809" width="13.7109375" style="80" customWidth="1"/>
    <col min="12810" max="12810" width="13.28515625" style="80" customWidth="1"/>
    <col min="12811" max="12811" width="12.85546875" style="80" customWidth="1"/>
    <col min="12812" max="12812" width="14.7109375" style="80" customWidth="1"/>
    <col min="12813" max="12813" width="14.140625" style="80" customWidth="1"/>
    <col min="12814" max="12814" width="12.5703125" style="80" customWidth="1"/>
    <col min="12815" max="12815" width="14.28515625" style="80" customWidth="1"/>
    <col min="12816" max="12816" width="13.7109375" style="80" customWidth="1"/>
    <col min="12817" max="12817" width="12.85546875" style="80" customWidth="1"/>
    <col min="12818" max="12818" width="15.28515625" style="80" customWidth="1"/>
    <col min="12819" max="12819" width="14.85546875" style="80" customWidth="1"/>
    <col min="12820" max="12820" width="16.28515625" style="80" customWidth="1"/>
    <col min="12821" max="12821" width="14.28515625" style="80" customWidth="1"/>
    <col min="12822" max="12822" width="10.5703125" style="80" bestFit="1" customWidth="1"/>
    <col min="12823" max="12823" width="9.28515625" style="80" bestFit="1" customWidth="1"/>
    <col min="12824" max="13056" width="9.140625" style="80"/>
    <col min="13057" max="13057" width="3" style="80" customWidth="1"/>
    <col min="13058" max="13058" width="57" style="80" customWidth="1"/>
    <col min="13059" max="13059" width="13.85546875" style="80" customWidth="1"/>
    <col min="13060" max="13062" width="14.28515625" style="80" customWidth="1"/>
    <col min="13063" max="13063" width="13.28515625" style="80" customWidth="1"/>
    <col min="13064" max="13064" width="12.42578125" style="80" customWidth="1"/>
    <col min="13065" max="13065" width="13.7109375" style="80" customWidth="1"/>
    <col min="13066" max="13066" width="13.28515625" style="80" customWidth="1"/>
    <col min="13067" max="13067" width="12.85546875" style="80" customWidth="1"/>
    <col min="13068" max="13068" width="14.7109375" style="80" customWidth="1"/>
    <col min="13069" max="13069" width="14.140625" style="80" customWidth="1"/>
    <col min="13070" max="13070" width="12.5703125" style="80" customWidth="1"/>
    <col min="13071" max="13071" width="14.28515625" style="80" customWidth="1"/>
    <col min="13072" max="13072" width="13.7109375" style="80" customWidth="1"/>
    <col min="13073" max="13073" width="12.85546875" style="80" customWidth="1"/>
    <col min="13074" max="13074" width="15.28515625" style="80" customWidth="1"/>
    <col min="13075" max="13075" width="14.85546875" style="80" customWidth="1"/>
    <col min="13076" max="13076" width="16.28515625" style="80" customWidth="1"/>
    <col min="13077" max="13077" width="14.28515625" style="80" customWidth="1"/>
    <col min="13078" max="13078" width="10.5703125" style="80" bestFit="1" customWidth="1"/>
    <col min="13079" max="13079" width="9.28515625" style="80" bestFit="1" customWidth="1"/>
    <col min="13080" max="13312" width="9.140625" style="80"/>
    <col min="13313" max="13313" width="3" style="80" customWidth="1"/>
    <col min="13314" max="13314" width="57" style="80" customWidth="1"/>
    <col min="13315" max="13315" width="13.85546875" style="80" customWidth="1"/>
    <col min="13316" max="13318" width="14.28515625" style="80" customWidth="1"/>
    <col min="13319" max="13319" width="13.28515625" style="80" customWidth="1"/>
    <col min="13320" max="13320" width="12.42578125" style="80" customWidth="1"/>
    <col min="13321" max="13321" width="13.7109375" style="80" customWidth="1"/>
    <col min="13322" max="13322" width="13.28515625" style="80" customWidth="1"/>
    <col min="13323" max="13323" width="12.85546875" style="80" customWidth="1"/>
    <col min="13324" max="13324" width="14.7109375" style="80" customWidth="1"/>
    <col min="13325" max="13325" width="14.140625" style="80" customWidth="1"/>
    <col min="13326" max="13326" width="12.5703125" style="80" customWidth="1"/>
    <col min="13327" max="13327" width="14.28515625" style="80" customWidth="1"/>
    <col min="13328" max="13328" width="13.7109375" style="80" customWidth="1"/>
    <col min="13329" max="13329" width="12.85546875" style="80" customWidth="1"/>
    <col min="13330" max="13330" width="15.28515625" style="80" customWidth="1"/>
    <col min="13331" max="13331" width="14.85546875" style="80" customWidth="1"/>
    <col min="13332" max="13332" width="16.28515625" style="80" customWidth="1"/>
    <col min="13333" max="13333" width="14.28515625" style="80" customWidth="1"/>
    <col min="13334" max="13334" width="10.5703125" style="80" bestFit="1" customWidth="1"/>
    <col min="13335" max="13335" width="9.28515625" style="80" bestFit="1" customWidth="1"/>
    <col min="13336" max="13568" width="9.140625" style="80"/>
    <col min="13569" max="13569" width="3" style="80" customWidth="1"/>
    <col min="13570" max="13570" width="57" style="80" customWidth="1"/>
    <col min="13571" max="13571" width="13.85546875" style="80" customWidth="1"/>
    <col min="13572" max="13574" width="14.28515625" style="80" customWidth="1"/>
    <col min="13575" max="13575" width="13.28515625" style="80" customWidth="1"/>
    <col min="13576" max="13576" width="12.42578125" style="80" customWidth="1"/>
    <col min="13577" max="13577" width="13.7109375" style="80" customWidth="1"/>
    <col min="13578" max="13578" width="13.28515625" style="80" customWidth="1"/>
    <col min="13579" max="13579" width="12.85546875" style="80" customWidth="1"/>
    <col min="13580" max="13580" width="14.7109375" style="80" customWidth="1"/>
    <col min="13581" max="13581" width="14.140625" style="80" customWidth="1"/>
    <col min="13582" max="13582" width="12.5703125" style="80" customWidth="1"/>
    <col min="13583" max="13583" width="14.28515625" style="80" customWidth="1"/>
    <col min="13584" max="13584" width="13.7109375" style="80" customWidth="1"/>
    <col min="13585" max="13585" width="12.85546875" style="80" customWidth="1"/>
    <col min="13586" max="13586" width="15.28515625" style="80" customWidth="1"/>
    <col min="13587" max="13587" width="14.85546875" style="80" customWidth="1"/>
    <col min="13588" max="13588" width="16.28515625" style="80" customWidth="1"/>
    <col min="13589" max="13589" width="14.28515625" style="80" customWidth="1"/>
    <col min="13590" max="13590" width="10.5703125" style="80" bestFit="1" customWidth="1"/>
    <col min="13591" max="13591" width="9.28515625" style="80" bestFit="1" customWidth="1"/>
    <col min="13592" max="13824" width="9.140625" style="80"/>
    <col min="13825" max="13825" width="3" style="80" customWidth="1"/>
    <col min="13826" max="13826" width="57" style="80" customWidth="1"/>
    <col min="13827" max="13827" width="13.85546875" style="80" customWidth="1"/>
    <col min="13828" max="13830" width="14.28515625" style="80" customWidth="1"/>
    <col min="13831" max="13831" width="13.28515625" style="80" customWidth="1"/>
    <col min="13832" max="13832" width="12.42578125" style="80" customWidth="1"/>
    <col min="13833" max="13833" width="13.7109375" style="80" customWidth="1"/>
    <col min="13834" max="13834" width="13.28515625" style="80" customWidth="1"/>
    <col min="13835" max="13835" width="12.85546875" style="80" customWidth="1"/>
    <col min="13836" max="13836" width="14.7109375" style="80" customWidth="1"/>
    <col min="13837" max="13837" width="14.140625" style="80" customWidth="1"/>
    <col min="13838" max="13838" width="12.5703125" style="80" customWidth="1"/>
    <col min="13839" max="13839" width="14.28515625" style="80" customWidth="1"/>
    <col min="13840" max="13840" width="13.7109375" style="80" customWidth="1"/>
    <col min="13841" max="13841" width="12.85546875" style="80" customWidth="1"/>
    <col min="13842" max="13842" width="15.28515625" style="80" customWidth="1"/>
    <col min="13843" max="13843" width="14.85546875" style="80" customWidth="1"/>
    <col min="13844" max="13844" width="16.28515625" style="80" customWidth="1"/>
    <col min="13845" max="13845" width="14.28515625" style="80" customWidth="1"/>
    <col min="13846" max="13846" width="10.5703125" style="80" bestFit="1" customWidth="1"/>
    <col min="13847" max="13847" width="9.28515625" style="80" bestFit="1" customWidth="1"/>
    <col min="13848" max="14080" width="9.140625" style="80"/>
    <col min="14081" max="14081" width="3" style="80" customWidth="1"/>
    <col min="14082" max="14082" width="57" style="80" customWidth="1"/>
    <col min="14083" max="14083" width="13.85546875" style="80" customWidth="1"/>
    <col min="14084" max="14086" width="14.28515625" style="80" customWidth="1"/>
    <col min="14087" max="14087" width="13.28515625" style="80" customWidth="1"/>
    <col min="14088" max="14088" width="12.42578125" style="80" customWidth="1"/>
    <col min="14089" max="14089" width="13.7109375" style="80" customWidth="1"/>
    <col min="14090" max="14090" width="13.28515625" style="80" customWidth="1"/>
    <col min="14091" max="14091" width="12.85546875" style="80" customWidth="1"/>
    <col min="14092" max="14092" width="14.7109375" style="80" customWidth="1"/>
    <col min="14093" max="14093" width="14.140625" style="80" customWidth="1"/>
    <col min="14094" max="14094" width="12.5703125" style="80" customWidth="1"/>
    <col min="14095" max="14095" width="14.28515625" style="80" customWidth="1"/>
    <col min="14096" max="14096" width="13.7109375" style="80" customWidth="1"/>
    <col min="14097" max="14097" width="12.85546875" style="80" customWidth="1"/>
    <col min="14098" max="14098" width="15.28515625" style="80" customWidth="1"/>
    <col min="14099" max="14099" width="14.85546875" style="80" customWidth="1"/>
    <col min="14100" max="14100" width="16.28515625" style="80" customWidth="1"/>
    <col min="14101" max="14101" width="14.28515625" style="80" customWidth="1"/>
    <col min="14102" max="14102" width="10.5703125" style="80" bestFit="1" customWidth="1"/>
    <col min="14103" max="14103" width="9.28515625" style="80" bestFit="1" customWidth="1"/>
    <col min="14104" max="14336" width="9.140625" style="80"/>
    <col min="14337" max="14337" width="3" style="80" customWidth="1"/>
    <col min="14338" max="14338" width="57" style="80" customWidth="1"/>
    <col min="14339" max="14339" width="13.85546875" style="80" customWidth="1"/>
    <col min="14340" max="14342" width="14.28515625" style="80" customWidth="1"/>
    <col min="14343" max="14343" width="13.28515625" style="80" customWidth="1"/>
    <col min="14344" max="14344" width="12.42578125" style="80" customWidth="1"/>
    <col min="14345" max="14345" width="13.7109375" style="80" customWidth="1"/>
    <col min="14346" max="14346" width="13.28515625" style="80" customWidth="1"/>
    <col min="14347" max="14347" width="12.85546875" style="80" customWidth="1"/>
    <col min="14348" max="14348" width="14.7109375" style="80" customWidth="1"/>
    <col min="14349" max="14349" width="14.140625" style="80" customWidth="1"/>
    <col min="14350" max="14350" width="12.5703125" style="80" customWidth="1"/>
    <col min="14351" max="14351" width="14.28515625" style="80" customWidth="1"/>
    <col min="14352" max="14352" width="13.7109375" style="80" customWidth="1"/>
    <col min="14353" max="14353" width="12.85546875" style="80" customWidth="1"/>
    <col min="14354" max="14354" width="15.28515625" style="80" customWidth="1"/>
    <col min="14355" max="14355" width="14.85546875" style="80" customWidth="1"/>
    <col min="14356" max="14356" width="16.28515625" style="80" customWidth="1"/>
    <col min="14357" max="14357" width="14.28515625" style="80" customWidth="1"/>
    <col min="14358" max="14358" width="10.5703125" style="80" bestFit="1" customWidth="1"/>
    <col min="14359" max="14359" width="9.28515625" style="80" bestFit="1" customWidth="1"/>
    <col min="14360" max="14592" width="9.140625" style="80"/>
    <col min="14593" max="14593" width="3" style="80" customWidth="1"/>
    <col min="14594" max="14594" width="57" style="80" customWidth="1"/>
    <col min="14595" max="14595" width="13.85546875" style="80" customWidth="1"/>
    <col min="14596" max="14598" width="14.28515625" style="80" customWidth="1"/>
    <col min="14599" max="14599" width="13.28515625" style="80" customWidth="1"/>
    <col min="14600" max="14600" width="12.42578125" style="80" customWidth="1"/>
    <col min="14601" max="14601" width="13.7109375" style="80" customWidth="1"/>
    <col min="14602" max="14602" width="13.28515625" style="80" customWidth="1"/>
    <col min="14603" max="14603" width="12.85546875" style="80" customWidth="1"/>
    <col min="14604" max="14604" width="14.7109375" style="80" customWidth="1"/>
    <col min="14605" max="14605" width="14.140625" style="80" customWidth="1"/>
    <col min="14606" max="14606" width="12.5703125" style="80" customWidth="1"/>
    <col min="14607" max="14607" width="14.28515625" style="80" customWidth="1"/>
    <col min="14608" max="14608" width="13.7109375" style="80" customWidth="1"/>
    <col min="14609" max="14609" width="12.85546875" style="80" customWidth="1"/>
    <col min="14610" max="14610" width="15.28515625" style="80" customWidth="1"/>
    <col min="14611" max="14611" width="14.85546875" style="80" customWidth="1"/>
    <col min="14612" max="14612" width="16.28515625" style="80" customWidth="1"/>
    <col min="14613" max="14613" width="14.28515625" style="80" customWidth="1"/>
    <col min="14614" max="14614" width="10.5703125" style="80" bestFit="1" customWidth="1"/>
    <col min="14615" max="14615" width="9.28515625" style="80" bestFit="1" customWidth="1"/>
    <col min="14616" max="14848" width="9.140625" style="80"/>
    <col min="14849" max="14849" width="3" style="80" customWidth="1"/>
    <col min="14850" max="14850" width="57" style="80" customWidth="1"/>
    <col min="14851" max="14851" width="13.85546875" style="80" customWidth="1"/>
    <col min="14852" max="14854" width="14.28515625" style="80" customWidth="1"/>
    <col min="14855" max="14855" width="13.28515625" style="80" customWidth="1"/>
    <col min="14856" max="14856" width="12.42578125" style="80" customWidth="1"/>
    <col min="14857" max="14857" width="13.7109375" style="80" customWidth="1"/>
    <col min="14858" max="14858" width="13.28515625" style="80" customWidth="1"/>
    <col min="14859" max="14859" width="12.85546875" style="80" customWidth="1"/>
    <col min="14860" max="14860" width="14.7109375" style="80" customWidth="1"/>
    <col min="14861" max="14861" width="14.140625" style="80" customWidth="1"/>
    <col min="14862" max="14862" width="12.5703125" style="80" customWidth="1"/>
    <col min="14863" max="14863" width="14.28515625" style="80" customWidth="1"/>
    <col min="14864" max="14864" width="13.7109375" style="80" customWidth="1"/>
    <col min="14865" max="14865" width="12.85546875" style="80" customWidth="1"/>
    <col min="14866" max="14866" width="15.28515625" style="80" customWidth="1"/>
    <col min="14867" max="14867" width="14.85546875" style="80" customWidth="1"/>
    <col min="14868" max="14868" width="16.28515625" style="80" customWidth="1"/>
    <col min="14869" max="14869" width="14.28515625" style="80" customWidth="1"/>
    <col min="14870" max="14870" width="10.5703125" style="80" bestFit="1" customWidth="1"/>
    <col min="14871" max="14871" width="9.28515625" style="80" bestFit="1" customWidth="1"/>
    <col min="14872" max="15104" width="9.140625" style="80"/>
    <col min="15105" max="15105" width="3" style="80" customWidth="1"/>
    <col min="15106" max="15106" width="57" style="80" customWidth="1"/>
    <col min="15107" max="15107" width="13.85546875" style="80" customWidth="1"/>
    <col min="15108" max="15110" width="14.28515625" style="80" customWidth="1"/>
    <col min="15111" max="15111" width="13.28515625" style="80" customWidth="1"/>
    <col min="15112" max="15112" width="12.42578125" style="80" customWidth="1"/>
    <col min="15113" max="15113" width="13.7109375" style="80" customWidth="1"/>
    <col min="15114" max="15114" width="13.28515625" style="80" customWidth="1"/>
    <col min="15115" max="15115" width="12.85546875" style="80" customWidth="1"/>
    <col min="15116" max="15116" width="14.7109375" style="80" customWidth="1"/>
    <col min="15117" max="15117" width="14.140625" style="80" customWidth="1"/>
    <col min="15118" max="15118" width="12.5703125" style="80" customWidth="1"/>
    <col min="15119" max="15119" width="14.28515625" style="80" customWidth="1"/>
    <col min="15120" max="15120" width="13.7109375" style="80" customWidth="1"/>
    <col min="15121" max="15121" width="12.85546875" style="80" customWidth="1"/>
    <col min="15122" max="15122" width="15.28515625" style="80" customWidth="1"/>
    <col min="15123" max="15123" width="14.85546875" style="80" customWidth="1"/>
    <col min="15124" max="15124" width="16.28515625" style="80" customWidth="1"/>
    <col min="15125" max="15125" width="14.28515625" style="80" customWidth="1"/>
    <col min="15126" max="15126" width="10.5703125" style="80" bestFit="1" customWidth="1"/>
    <col min="15127" max="15127" width="9.28515625" style="80" bestFit="1" customWidth="1"/>
    <col min="15128" max="15360" width="9.140625" style="80"/>
    <col min="15361" max="15361" width="3" style="80" customWidth="1"/>
    <col min="15362" max="15362" width="57" style="80" customWidth="1"/>
    <col min="15363" max="15363" width="13.85546875" style="80" customWidth="1"/>
    <col min="15364" max="15366" width="14.28515625" style="80" customWidth="1"/>
    <col min="15367" max="15367" width="13.28515625" style="80" customWidth="1"/>
    <col min="15368" max="15368" width="12.42578125" style="80" customWidth="1"/>
    <col min="15369" max="15369" width="13.7109375" style="80" customWidth="1"/>
    <col min="15370" max="15370" width="13.28515625" style="80" customWidth="1"/>
    <col min="15371" max="15371" width="12.85546875" style="80" customWidth="1"/>
    <col min="15372" max="15372" width="14.7109375" style="80" customWidth="1"/>
    <col min="15373" max="15373" width="14.140625" style="80" customWidth="1"/>
    <col min="15374" max="15374" width="12.5703125" style="80" customWidth="1"/>
    <col min="15375" max="15375" width="14.28515625" style="80" customWidth="1"/>
    <col min="15376" max="15376" width="13.7109375" style="80" customWidth="1"/>
    <col min="15377" max="15377" width="12.85546875" style="80" customWidth="1"/>
    <col min="15378" max="15378" width="15.28515625" style="80" customWidth="1"/>
    <col min="15379" max="15379" width="14.85546875" style="80" customWidth="1"/>
    <col min="15380" max="15380" width="16.28515625" style="80" customWidth="1"/>
    <col min="15381" max="15381" width="14.28515625" style="80" customWidth="1"/>
    <col min="15382" max="15382" width="10.5703125" style="80" bestFit="1" customWidth="1"/>
    <col min="15383" max="15383" width="9.28515625" style="80" bestFit="1" customWidth="1"/>
    <col min="15384" max="15616" width="9.140625" style="80"/>
    <col min="15617" max="15617" width="3" style="80" customWidth="1"/>
    <col min="15618" max="15618" width="57" style="80" customWidth="1"/>
    <col min="15619" max="15619" width="13.85546875" style="80" customWidth="1"/>
    <col min="15620" max="15622" width="14.28515625" style="80" customWidth="1"/>
    <col min="15623" max="15623" width="13.28515625" style="80" customWidth="1"/>
    <col min="15624" max="15624" width="12.42578125" style="80" customWidth="1"/>
    <col min="15625" max="15625" width="13.7109375" style="80" customWidth="1"/>
    <col min="15626" max="15626" width="13.28515625" style="80" customWidth="1"/>
    <col min="15627" max="15627" width="12.85546875" style="80" customWidth="1"/>
    <col min="15628" max="15628" width="14.7109375" style="80" customWidth="1"/>
    <col min="15629" max="15629" width="14.140625" style="80" customWidth="1"/>
    <col min="15630" max="15630" width="12.5703125" style="80" customWidth="1"/>
    <col min="15631" max="15631" width="14.28515625" style="80" customWidth="1"/>
    <col min="15632" max="15632" width="13.7109375" style="80" customWidth="1"/>
    <col min="15633" max="15633" width="12.85546875" style="80" customWidth="1"/>
    <col min="15634" max="15634" width="15.28515625" style="80" customWidth="1"/>
    <col min="15635" max="15635" width="14.85546875" style="80" customWidth="1"/>
    <col min="15636" max="15636" width="16.28515625" style="80" customWidth="1"/>
    <col min="15637" max="15637" width="14.28515625" style="80" customWidth="1"/>
    <col min="15638" max="15638" width="10.5703125" style="80" bestFit="1" customWidth="1"/>
    <col min="15639" max="15639" width="9.28515625" style="80" bestFit="1" customWidth="1"/>
    <col min="15640" max="15872" width="9.140625" style="80"/>
    <col min="15873" max="15873" width="3" style="80" customWidth="1"/>
    <col min="15874" max="15874" width="57" style="80" customWidth="1"/>
    <col min="15875" max="15875" width="13.85546875" style="80" customWidth="1"/>
    <col min="15876" max="15878" width="14.28515625" style="80" customWidth="1"/>
    <col min="15879" max="15879" width="13.28515625" style="80" customWidth="1"/>
    <col min="15880" max="15880" width="12.42578125" style="80" customWidth="1"/>
    <col min="15881" max="15881" width="13.7109375" style="80" customWidth="1"/>
    <col min="15882" max="15882" width="13.28515625" style="80" customWidth="1"/>
    <col min="15883" max="15883" width="12.85546875" style="80" customWidth="1"/>
    <col min="15884" max="15884" width="14.7109375" style="80" customWidth="1"/>
    <col min="15885" max="15885" width="14.140625" style="80" customWidth="1"/>
    <col min="15886" max="15886" width="12.5703125" style="80" customWidth="1"/>
    <col min="15887" max="15887" width="14.28515625" style="80" customWidth="1"/>
    <col min="15888" max="15888" width="13.7109375" style="80" customWidth="1"/>
    <col min="15889" max="15889" width="12.85546875" style="80" customWidth="1"/>
    <col min="15890" max="15890" width="15.28515625" style="80" customWidth="1"/>
    <col min="15891" max="15891" width="14.85546875" style="80" customWidth="1"/>
    <col min="15892" max="15892" width="16.28515625" style="80" customWidth="1"/>
    <col min="15893" max="15893" width="14.28515625" style="80" customWidth="1"/>
    <col min="15894" max="15894" width="10.5703125" style="80" bestFit="1" customWidth="1"/>
    <col min="15895" max="15895" width="9.28515625" style="80" bestFit="1" customWidth="1"/>
    <col min="15896" max="16128" width="9.140625" style="80"/>
    <col min="16129" max="16129" width="3" style="80" customWidth="1"/>
    <col min="16130" max="16130" width="57" style="80" customWidth="1"/>
    <col min="16131" max="16131" width="13.85546875" style="80" customWidth="1"/>
    <col min="16132" max="16134" width="14.28515625" style="80" customWidth="1"/>
    <col min="16135" max="16135" width="13.28515625" style="80" customWidth="1"/>
    <col min="16136" max="16136" width="12.42578125" style="80" customWidth="1"/>
    <col min="16137" max="16137" width="13.7109375" style="80" customWidth="1"/>
    <col min="16138" max="16138" width="13.28515625" style="80" customWidth="1"/>
    <col min="16139" max="16139" width="12.85546875" style="80" customWidth="1"/>
    <col min="16140" max="16140" width="14.7109375" style="80" customWidth="1"/>
    <col min="16141" max="16141" width="14.140625" style="80" customWidth="1"/>
    <col min="16142" max="16142" width="12.5703125" style="80" customWidth="1"/>
    <col min="16143" max="16143" width="14.28515625" style="80" customWidth="1"/>
    <col min="16144" max="16144" width="13.7109375" style="80" customWidth="1"/>
    <col min="16145" max="16145" width="12.85546875" style="80" customWidth="1"/>
    <col min="16146" max="16146" width="15.28515625" style="80" customWidth="1"/>
    <col min="16147" max="16147" width="14.85546875" style="80" customWidth="1"/>
    <col min="16148" max="16148" width="16.28515625" style="80" customWidth="1"/>
    <col min="16149" max="16149" width="14.28515625" style="80" customWidth="1"/>
    <col min="16150" max="16150" width="10.5703125" style="80" bestFit="1" customWidth="1"/>
    <col min="16151" max="16151" width="9.28515625" style="80" bestFit="1" customWidth="1"/>
    <col min="16152" max="16384" width="9.140625" style="80"/>
  </cols>
  <sheetData>
    <row r="1" spans="1:20" ht="57" customHeight="1">
      <c r="A1" s="5384" t="s">
        <v>378</v>
      </c>
      <c r="B1" s="5384"/>
      <c r="C1" s="5384"/>
      <c r="D1" s="5384"/>
      <c r="E1" s="5384"/>
      <c r="F1" s="5384"/>
      <c r="G1" s="5384"/>
      <c r="H1" s="5384"/>
      <c r="I1" s="5384"/>
      <c r="J1" s="5384"/>
      <c r="K1" s="5384"/>
      <c r="L1" s="5384"/>
      <c r="M1" s="5384"/>
      <c r="N1" s="5384"/>
      <c r="O1" s="5384"/>
      <c r="P1" s="5384"/>
      <c r="Q1" s="5384"/>
      <c r="R1" s="5384"/>
      <c r="S1" s="5384"/>
      <c r="T1" s="5384"/>
    </row>
    <row r="2" spans="1:20" ht="27">
      <c r="A2" s="5385"/>
      <c r="B2" s="5385"/>
      <c r="C2" s="5385"/>
      <c r="D2" s="5385"/>
      <c r="E2" s="5385"/>
      <c r="F2" s="5385"/>
      <c r="G2" s="5385"/>
      <c r="H2" s="5385"/>
      <c r="I2" s="5385"/>
      <c r="J2" s="5385"/>
      <c r="K2" s="5385"/>
      <c r="L2" s="5385"/>
      <c r="M2" s="5385"/>
      <c r="N2" s="5385"/>
      <c r="O2" s="5385"/>
      <c r="P2" s="5385"/>
      <c r="Q2" s="5385"/>
      <c r="R2" s="5385"/>
      <c r="S2" s="5385"/>
      <c r="T2" s="5385"/>
    </row>
    <row r="3" spans="1:20" ht="27">
      <c r="A3" s="5384" t="s">
        <v>395</v>
      </c>
      <c r="B3" s="5384"/>
      <c r="C3" s="5384"/>
      <c r="D3" s="5384"/>
      <c r="E3" s="5384"/>
      <c r="F3" s="5384"/>
      <c r="G3" s="5384"/>
      <c r="H3" s="5384"/>
      <c r="I3" s="5384"/>
      <c r="J3" s="5384"/>
      <c r="K3" s="5384"/>
      <c r="L3" s="5384"/>
      <c r="M3" s="5384"/>
      <c r="N3" s="5384"/>
      <c r="O3" s="5384"/>
      <c r="P3" s="5384"/>
      <c r="Q3" s="5384"/>
      <c r="R3" s="5384"/>
      <c r="S3" s="5384"/>
      <c r="T3" s="5384"/>
    </row>
    <row r="4" spans="1:20" ht="26.25" thickBot="1">
      <c r="B4" s="612"/>
    </row>
    <row r="5" spans="1:20">
      <c r="B5" s="6183" t="s">
        <v>1</v>
      </c>
      <c r="C5" s="6185" t="s">
        <v>2</v>
      </c>
      <c r="D5" s="6186"/>
      <c r="E5" s="6187"/>
      <c r="F5" s="6185" t="s">
        <v>3</v>
      </c>
      <c r="G5" s="6186"/>
      <c r="H5" s="6187"/>
      <c r="I5" s="6185" t="s">
        <v>4</v>
      </c>
      <c r="J5" s="6186"/>
      <c r="K5" s="6187"/>
      <c r="L5" s="6185" t="s">
        <v>5</v>
      </c>
      <c r="M5" s="6186"/>
      <c r="N5" s="6187"/>
      <c r="O5" s="6185">
        <v>5</v>
      </c>
      <c r="P5" s="6186"/>
      <c r="Q5" s="6187"/>
      <c r="R5" s="6191" t="s">
        <v>6</v>
      </c>
      <c r="S5" s="6192"/>
      <c r="T5" s="6193"/>
    </row>
    <row r="6" spans="1:20" ht="26.25" thickBot="1">
      <c r="B6" s="5509"/>
      <c r="C6" s="6188"/>
      <c r="D6" s="6189"/>
      <c r="E6" s="6190"/>
      <c r="F6" s="6188"/>
      <c r="G6" s="6189"/>
      <c r="H6" s="6190"/>
      <c r="I6" s="6188"/>
      <c r="J6" s="6189"/>
      <c r="K6" s="6190"/>
      <c r="L6" s="6188"/>
      <c r="M6" s="6189"/>
      <c r="N6" s="6190"/>
      <c r="O6" s="6188"/>
      <c r="P6" s="6189"/>
      <c r="Q6" s="6190"/>
      <c r="R6" s="6082"/>
      <c r="S6" s="5715"/>
      <c r="T6" s="5716"/>
    </row>
    <row r="7" spans="1:20" ht="60.75" thickBot="1">
      <c r="B7" s="6184"/>
      <c r="C7" s="2634" t="s">
        <v>7</v>
      </c>
      <c r="D7" s="2634" t="s">
        <v>8</v>
      </c>
      <c r="E7" s="2635" t="s">
        <v>9</v>
      </c>
      <c r="F7" s="2634" t="s">
        <v>7</v>
      </c>
      <c r="G7" s="2634" t="s">
        <v>8</v>
      </c>
      <c r="H7" s="2635" t="s">
        <v>9</v>
      </c>
      <c r="I7" s="2634" t="s">
        <v>7</v>
      </c>
      <c r="J7" s="2634" t="s">
        <v>8</v>
      </c>
      <c r="K7" s="2635" t="s">
        <v>9</v>
      </c>
      <c r="L7" s="2634" t="s">
        <v>7</v>
      </c>
      <c r="M7" s="2634" t="s">
        <v>8</v>
      </c>
      <c r="N7" s="2635" t="s">
        <v>9</v>
      </c>
      <c r="O7" s="2634" t="s">
        <v>7</v>
      </c>
      <c r="P7" s="2634" t="s">
        <v>8</v>
      </c>
      <c r="Q7" s="2635" t="s">
        <v>9</v>
      </c>
      <c r="R7" s="2634" t="s">
        <v>7</v>
      </c>
      <c r="S7" s="2634" t="s">
        <v>8</v>
      </c>
      <c r="T7" s="2635" t="s">
        <v>9</v>
      </c>
    </row>
    <row r="8" spans="1:20" ht="47.25" outlineLevel="1" thickBot="1">
      <c r="B8" s="2575" t="s">
        <v>10</v>
      </c>
      <c r="C8" s="2576"/>
      <c r="D8" s="2577"/>
      <c r="E8" s="2578"/>
      <c r="F8" s="2579"/>
      <c r="G8" s="2577"/>
      <c r="H8" s="2577"/>
      <c r="I8" s="2577"/>
      <c r="J8" s="2577"/>
      <c r="K8" s="2578"/>
      <c r="L8" s="2576"/>
      <c r="M8" s="2577"/>
      <c r="N8" s="2577"/>
      <c r="O8" s="2577"/>
      <c r="P8" s="2577"/>
      <c r="Q8" s="2578"/>
      <c r="R8" s="2579"/>
      <c r="S8" s="2580"/>
      <c r="T8" s="2580"/>
    </row>
    <row r="9" spans="1:20" ht="27" outlineLevel="1" thickBot="1">
      <c r="B9" s="2581" t="s">
        <v>375</v>
      </c>
      <c r="C9" s="2582">
        <v>30</v>
      </c>
      <c r="D9" s="2583">
        <v>5</v>
      </c>
      <c r="E9" s="2584">
        <v>35</v>
      </c>
      <c r="F9" s="2582">
        <v>35</v>
      </c>
      <c r="G9" s="2583">
        <v>15</v>
      </c>
      <c r="H9" s="2584">
        <v>50</v>
      </c>
      <c r="I9" s="2582">
        <v>45</v>
      </c>
      <c r="J9" s="2583">
        <v>14</v>
      </c>
      <c r="K9" s="2584">
        <v>59</v>
      </c>
      <c r="L9" s="2582">
        <v>46</v>
      </c>
      <c r="M9" s="2583">
        <v>23</v>
      </c>
      <c r="N9" s="2584">
        <v>69</v>
      </c>
      <c r="O9" s="2582">
        <v>37</v>
      </c>
      <c r="P9" s="2583">
        <v>5</v>
      </c>
      <c r="Q9" s="2584">
        <v>42</v>
      </c>
      <c r="R9" s="2585">
        <f>C9+F9+I9+L9+O9</f>
        <v>193</v>
      </c>
      <c r="S9" s="2585">
        <f>D9+G9+J9+M9+P9</f>
        <v>62</v>
      </c>
      <c r="T9" s="2586">
        <f>E9+H9+K9+N9+Q9</f>
        <v>255</v>
      </c>
    </row>
    <row r="10" spans="1:20" ht="47.25" outlineLevel="1" thickBot="1">
      <c r="B10" s="2587" t="s">
        <v>14</v>
      </c>
      <c r="C10" s="2588">
        <f t="shared" ref="C10:T10" si="0">SUM(C9:C9)</f>
        <v>30</v>
      </c>
      <c r="D10" s="2589">
        <f t="shared" si="0"/>
        <v>5</v>
      </c>
      <c r="E10" s="2590">
        <f t="shared" si="0"/>
        <v>35</v>
      </c>
      <c r="F10" s="2588">
        <f t="shared" si="0"/>
        <v>35</v>
      </c>
      <c r="G10" s="2589">
        <f t="shared" si="0"/>
        <v>15</v>
      </c>
      <c r="H10" s="2590">
        <f t="shared" si="0"/>
        <v>50</v>
      </c>
      <c r="I10" s="2588">
        <f t="shared" si="0"/>
        <v>45</v>
      </c>
      <c r="J10" s="2589">
        <f t="shared" si="0"/>
        <v>14</v>
      </c>
      <c r="K10" s="2590">
        <f t="shared" si="0"/>
        <v>59</v>
      </c>
      <c r="L10" s="2591">
        <f t="shared" si="0"/>
        <v>46</v>
      </c>
      <c r="M10" s="3473">
        <f t="shared" ref="M10" si="1">SUM(M9:M9)</f>
        <v>23</v>
      </c>
      <c r="N10" s="2592">
        <f t="shared" si="0"/>
        <v>69</v>
      </c>
      <c r="O10" s="2588">
        <f t="shared" si="0"/>
        <v>37</v>
      </c>
      <c r="P10" s="2589">
        <f t="shared" si="0"/>
        <v>5</v>
      </c>
      <c r="Q10" s="2590">
        <f t="shared" si="0"/>
        <v>42</v>
      </c>
      <c r="R10" s="2588">
        <f t="shared" si="0"/>
        <v>193</v>
      </c>
      <c r="S10" s="2589">
        <f t="shared" si="0"/>
        <v>62</v>
      </c>
      <c r="T10" s="2590">
        <f t="shared" si="0"/>
        <v>255</v>
      </c>
    </row>
    <row r="11" spans="1:20" ht="26.25" thickBot="1">
      <c r="B11" s="2593" t="s">
        <v>15</v>
      </c>
      <c r="C11" s="1101"/>
      <c r="D11" s="2594"/>
      <c r="E11" s="2595"/>
      <c r="F11" s="1101"/>
      <c r="G11" s="2594"/>
      <c r="H11" s="2595"/>
      <c r="I11" s="1101"/>
      <c r="J11" s="2594"/>
      <c r="K11" s="2595"/>
      <c r="L11" s="2596"/>
      <c r="M11" s="3474"/>
      <c r="N11" s="2597"/>
      <c r="O11" s="1101"/>
      <c r="P11" s="2594"/>
      <c r="Q11" s="2595"/>
      <c r="R11" s="1101"/>
      <c r="S11" s="631"/>
      <c r="T11" s="632"/>
    </row>
    <row r="12" spans="1:20" ht="26.25">
      <c r="B12" s="2598" t="s">
        <v>16</v>
      </c>
      <c r="C12" s="2599"/>
      <c r="D12" s="2600"/>
      <c r="E12" s="2601"/>
      <c r="F12" s="2602"/>
      <c r="G12" s="2600"/>
      <c r="H12" s="2601"/>
      <c r="I12" s="2602"/>
      <c r="J12" s="2600"/>
      <c r="K12" s="2601"/>
      <c r="L12" s="2603"/>
      <c r="M12" s="3475"/>
      <c r="N12" s="2604"/>
      <c r="O12" s="2602"/>
      <c r="P12" s="2600"/>
      <c r="Q12" s="2601"/>
      <c r="R12" s="2599"/>
      <c r="S12" s="2605"/>
      <c r="T12" s="2606"/>
    </row>
    <row r="13" spans="1:20" ht="27" outlineLevel="1" thickBot="1">
      <c r="B13" s="2581" t="s">
        <v>375</v>
      </c>
      <c r="C13" s="2582">
        <v>30</v>
      </c>
      <c r="D13" s="2583">
        <v>3</v>
      </c>
      <c r="E13" s="2584">
        <v>33</v>
      </c>
      <c r="F13" s="2582">
        <v>35</v>
      </c>
      <c r="G13" s="2583">
        <v>14</v>
      </c>
      <c r="H13" s="2584">
        <v>49</v>
      </c>
      <c r="I13" s="2582">
        <v>44</v>
      </c>
      <c r="J13" s="2583">
        <v>14</v>
      </c>
      <c r="K13" s="2584">
        <v>58</v>
      </c>
      <c r="L13" s="2607">
        <v>46</v>
      </c>
      <c r="M13" s="2583">
        <v>23</v>
      </c>
      <c r="N13" s="2584">
        <v>69</v>
      </c>
      <c r="O13" s="2582">
        <v>36</v>
      </c>
      <c r="P13" s="2583">
        <v>3</v>
      </c>
      <c r="Q13" s="2608">
        <v>39</v>
      </c>
      <c r="R13" s="2585">
        <f>C13+F13+I13+L13+O13</f>
        <v>191</v>
      </c>
      <c r="S13" s="2585">
        <f>D13+G13+J13+M13+P13</f>
        <v>57</v>
      </c>
      <c r="T13" s="2586">
        <v>248</v>
      </c>
    </row>
    <row r="14" spans="1:20" ht="26.25" outlineLevel="1" thickBot="1">
      <c r="B14" s="2609" t="s">
        <v>17</v>
      </c>
      <c r="C14" s="2610">
        <f t="shared" ref="C14:T14" si="2">SUM(C13:C13)</f>
        <v>30</v>
      </c>
      <c r="D14" s="2611">
        <f t="shared" si="2"/>
        <v>3</v>
      </c>
      <c r="E14" s="2612">
        <f t="shared" si="2"/>
        <v>33</v>
      </c>
      <c r="F14" s="2610">
        <f t="shared" si="2"/>
        <v>35</v>
      </c>
      <c r="G14" s="2611">
        <f t="shared" si="2"/>
        <v>14</v>
      </c>
      <c r="H14" s="2612">
        <f t="shared" si="2"/>
        <v>49</v>
      </c>
      <c r="I14" s="2610">
        <f t="shared" si="2"/>
        <v>44</v>
      </c>
      <c r="J14" s="2611">
        <f t="shared" si="2"/>
        <v>14</v>
      </c>
      <c r="K14" s="2612">
        <f t="shared" si="2"/>
        <v>58</v>
      </c>
      <c r="L14" s="2610">
        <f t="shared" si="2"/>
        <v>46</v>
      </c>
      <c r="M14" s="3476">
        <f t="shared" ref="M14" si="3">SUM(M13:M13)</f>
        <v>23</v>
      </c>
      <c r="N14" s="2612">
        <f t="shared" si="2"/>
        <v>69</v>
      </c>
      <c r="O14" s="2610">
        <f t="shared" si="2"/>
        <v>36</v>
      </c>
      <c r="P14" s="2611">
        <f t="shared" si="2"/>
        <v>3</v>
      </c>
      <c r="Q14" s="2612">
        <f t="shared" si="2"/>
        <v>39</v>
      </c>
      <c r="R14" s="2612">
        <f t="shared" si="2"/>
        <v>191</v>
      </c>
      <c r="S14" s="2612">
        <f t="shared" si="2"/>
        <v>57</v>
      </c>
      <c r="T14" s="2612">
        <f t="shared" si="2"/>
        <v>248</v>
      </c>
    </row>
    <row r="15" spans="1:20" ht="45">
      <c r="B15" s="2613" t="s">
        <v>18</v>
      </c>
      <c r="C15" s="2614"/>
      <c r="D15" s="2615"/>
      <c r="E15" s="2616"/>
      <c r="F15" s="2614"/>
      <c r="G15" s="2615"/>
      <c r="H15" s="2616"/>
      <c r="I15" s="2614"/>
      <c r="J15" s="2615"/>
      <c r="K15" s="2616"/>
      <c r="L15" s="2614"/>
      <c r="M15" s="3477"/>
      <c r="N15" s="2617"/>
      <c r="O15" s="2614"/>
      <c r="P15" s="2615"/>
      <c r="Q15" s="2616"/>
      <c r="R15" s="2618"/>
      <c r="S15" s="2619"/>
      <c r="T15" s="2620"/>
    </row>
    <row r="16" spans="1:20" ht="27" outlineLevel="1" thickBot="1">
      <c r="B16" s="2581" t="s">
        <v>375</v>
      </c>
      <c r="C16" s="2621">
        <v>0</v>
      </c>
      <c r="D16" s="2622">
        <v>2</v>
      </c>
      <c r="E16" s="2608">
        <v>2</v>
      </c>
      <c r="F16" s="2621">
        <v>0</v>
      </c>
      <c r="G16" s="2622">
        <v>1</v>
      </c>
      <c r="H16" s="2608">
        <v>1</v>
      </c>
      <c r="I16" s="2621">
        <v>1</v>
      </c>
      <c r="J16" s="2622">
        <v>0</v>
      </c>
      <c r="K16" s="2608">
        <v>1</v>
      </c>
      <c r="L16" s="2621">
        <v>0</v>
      </c>
      <c r="M16" s="2622">
        <v>0</v>
      </c>
      <c r="N16" s="2608">
        <v>0</v>
      </c>
      <c r="O16" s="2621">
        <v>1</v>
      </c>
      <c r="P16" s="2622">
        <v>2</v>
      </c>
      <c r="Q16" s="2608">
        <v>3</v>
      </c>
      <c r="R16" s="2585">
        <f>C16+F16+I16+L16+O16</f>
        <v>2</v>
      </c>
      <c r="S16" s="2585">
        <f>D16+G16+J16+M16+P16</f>
        <v>5</v>
      </c>
      <c r="T16" s="2586">
        <f>E16+H16+K16+N16+Q16</f>
        <v>7</v>
      </c>
    </row>
    <row r="17" spans="2:20" ht="47.25" outlineLevel="1" thickBot="1">
      <c r="B17" s="2623" t="s">
        <v>19</v>
      </c>
      <c r="C17" s="2624">
        <f t="shared" ref="C17:T17" si="4">SUM(C16:C16)</f>
        <v>0</v>
      </c>
      <c r="D17" s="2625">
        <f t="shared" si="4"/>
        <v>2</v>
      </c>
      <c r="E17" s="2626">
        <f t="shared" si="4"/>
        <v>2</v>
      </c>
      <c r="F17" s="2624">
        <f t="shared" si="4"/>
        <v>0</v>
      </c>
      <c r="G17" s="2625">
        <f t="shared" si="4"/>
        <v>1</v>
      </c>
      <c r="H17" s="2626">
        <f t="shared" si="4"/>
        <v>1</v>
      </c>
      <c r="I17" s="2624">
        <f t="shared" si="4"/>
        <v>1</v>
      </c>
      <c r="J17" s="2625">
        <f t="shared" si="4"/>
        <v>0</v>
      </c>
      <c r="K17" s="2626">
        <f t="shared" si="4"/>
        <v>1</v>
      </c>
      <c r="L17" s="2624">
        <f t="shared" si="4"/>
        <v>0</v>
      </c>
      <c r="M17" s="2624">
        <f t="shared" ref="M17" si="5">SUM(M16:M16)</f>
        <v>0</v>
      </c>
      <c r="N17" s="2627">
        <f t="shared" si="4"/>
        <v>0</v>
      </c>
      <c r="O17" s="2624">
        <f t="shared" si="4"/>
        <v>1</v>
      </c>
      <c r="P17" s="2625">
        <f t="shared" si="4"/>
        <v>2</v>
      </c>
      <c r="Q17" s="2626">
        <f t="shared" si="4"/>
        <v>3</v>
      </c>
      <c r="R17" s="2628">
        <f t="shared" si="4"/>
        <v>2</v>
      </c>
      <c r="S17" s="2629">
        <f t="shared" si="4"/>
        <v>5</v>
      </c>
      <c r="T17" s="2630">
        <f t="shared" si="4"/>
        <v>7</v>
      </c>
    </row>
    <row r="18" spans="2:20" ht="27.75" thickBot="1">
      <c r="B18" s="2631" t="s">
        <v>20</v>
      </c>
      <c r="C18" s="2632">
        <f t="shared" ref="C18:T18" si="6">C14+C17</f>
        <v>30</v>
      </c>
      <c r="D18" s="2632">
        <f t="shared" si="6"/>
        <v>5</v>
      </c>
      <c r="E18" s="2632">
        <f t="shared" si="6"/>
        <v>35</v>
      </c>
      <c r="F18" s="2632">
        <f t="shared" si="6"/>
        <v>35</v>
      </c>
      <c r="G18" s="2632">
        <f t="shared" si="6"/>
        <v>15</v>
      </c>
      <c r="H18" s="2632">
        <f t="shared" si="6"/>
        <v>50</v>
      </c>
      <c r="I18" s="2632">
        <f t="shared" si="6"/>
        <v>45</v>
      </c>
      <c r="J18" s="2632">
        <f t="shared" si="6"/>
        <v>14</v>
      </c>
      <c r="K18" s="2632">
        <f t="shared" si="6"/>
        <v>59</v>
      </c>
      <c r="L18" s="2632">
        <f t="shared" si="6"/>
        <v>46</v>
      </c>
      <c r="M18" s="3478">
        <f t="shared" si="6"/>
        <v>23</v>
      </c>
      <c r="N18" s="2632">
        <f t="shared" si="6"/>
        <v>69</v>
      </c>
      <c r="O18" s="2632">
        <f t="shared" si="6"/>
        <v>37</v>
      </c>
      <c r="P18" s="2632">
        <f t="shared" si="6"/>
        <v>5</v>
      </c>
      <c r="Q18" s="2632">
        <f t="shared" si="6"/>
        <v>42</v>
      </c>
      <c r="R18" s="2632">
        <f t="shared" si="6"/>
        <v>193</v>
      </c>
      <c r="S18" s="2632">
        <f t="shared" si="6"/>
        <v>62</v>
      </c>
      <c r="T18" s="2633">
        <f t="shared" si="6"/>
        <v>255</v>
      </c>
    </row>
    <row r="19" spans="2:20">
      <c r="B19" s="110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</row>
    <row r="20" spans="2:20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09"/>
      <c r="O20" s="109"/>
      <c r="P20" s="109"/>
      <c r="Q20" s="109"/>
      <c r="R20" s="109"/>
      <c r="S20" s="109"/>
      <c r="T20" s="109"/>
    </row>
    <row r="21" spans="2:20">
      <c r="B21" s="5387"/>
      <c r="C21" s="5387"/>
      <c r="D21" s="5387"/>
      <c r="E21" s="5387"/>
      <c r="F21" s="5387"/>
      <c r="G21" s="5387"/>
      <c r="H21" s="5387"/>
      <c r="I21" s="5387"/>
      <c r="J21" s="5387"/>
      <c r="K21" s="5387"/>
      <c r="L21" s="5387"/>
      <c r="M21" s="5387"/>
      <c r="N21" s="5387"/>
      <c r="O21" s="5387"/>
      <c r="P21" s="5387"/>
      <c r="Q21" s="5387"/>
      <c r="R21" s="5387"/>
      <c r="S21" s="5387"/>
      <c r="T21" s="5387"/>
    </row>
    <row r="22" spans="2:20">
      <c r="B22" s="637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</row>
    <row r="24" spans="2:20">
      <c r="B24" s="110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</row>
    <row r="25" spans="2:20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</row>
  </sheetData>
  <mergeCells count="11">
    <mergeCell ref="B21:T2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3"/>
  <sheetViews>
    <sheetView zoomScale="50" zoomScaleNormal="50" workbookViewId="0">
      <selection activeCell="S22" sqref="R22:S22"/>
    </sheetView>
  </sheetViews>
  <sheetFormatPr defaultRowHeight="20.25"/>
  <cols>
    <col min="1" max="1" width="91.42578125" style="1346" customWidth="1"/>
    <col min="2" max="2" width="13.85546875" style="1346" customWidth="1"/>
    <col min="3" max="3" width="12.140625" style="1346" customWidth="1"/>
    <col min="4" max="4" width="11" style="1346" customWidth="1"/>
    <col min="5" max="5" width="14.140625" style="1346" customWidth="1"/>
    <col min="6" max="6" width="11.85546875" style="1346" customWidth="1"/>
    <col min="7" max="7" width="11.5703125" style="1346" customWidth="1"/>
    <col min="8" max="8" width="13" style="1346" customWidth="1"/>
    <col min="9" max="9" width="12.140625" style="1346" customWidth="1"/>
    <col min="10" max="10" width="13" style="1346" customWidth="1"/>
    <col min="11" max="11" width="14.28515625" style="1346" customWidth="1"/>
    <col min="12" max="12" width="13.140625" style="1346" customWidth="1"/>
    <col min="13" max="13" width="10.7109375" style="1346" customWidth="1"/>
    <col min="14" max="256" width="9.140625" style="1346"/>
    <col min="257" max="257" width="91.42578125" style="1346" customWidth="1"/>
    <col min="258" max="258" width="13.85546875" style="1346" customWidth="1"/>
    <col min="259" max="259" width="12.140625" style="1346" customWidth="1"/>
    <col min="260" max="260" width="11" style="1346" customWidth="1"/>
    <col min="261" max="261" width="14.140625" style="1346" customWidth="1"/>
    <col min="262" max="262" width="11.85546875" style="1346" customWidth="1"/>
    <col min="263" max="263" width="11.5703125" style="1346" customWidth="1"/>
    <col min="264" max="264" width="13" style="1346" customWidth="1"/>
    <col min="265" max="265" width="12.140625" style="1346" customWidth="1"/>
    <col min="266" max="266" width="13" style="1346" customWidth="1"/>
    <col min="267" max="267" width="14.28515625" style="1346" customWidth="1"/>
    <col min="268" max="268" width="13.140625" style="1346" customWidth="1"/>
    <col min="269" max="269" width="10.7109375" style="1346" customWidth="1"/>
    <col min="270" max="512" width="9.140625" style="1346"/>
    <col min="513" max="513" width="91.42578125" style="1346" customWidth="1"/>
    <col min="514" max="514" width="13.85546875" style="1346" customWidth="1"/>
    <col min="515" max="515" width="12.140625" style="1346" customWidth="1"/>
    <col min="516" max="516" width="11" style="1346" customWidth="1"/>
    <col min="517" max="517" width="14.140625" style="1346" customWidth="1"/>
    <col min="518" max="518" width="11.85546875" style="1346" customWidth="1"/>
    <col min="519" max="519" width="11.5703125" style="1346" customWidth="1"/>
    <col min="520" max="520" width="13" style="1346" customWidth="1"/>
    <col min="521" max="521" width="12.140625" style="1346" customWidth="1"/>
    <col min="522" max="522" width="13" style="1346" customWidth="1"/>
    <col min="523" max="523" width="14.28515625" style="1346" customWidth="1"/>
    <col min="524" max="524" width="13.140625" style="1346" customWidth="1"/>
    <col min="525" max="525" width="10.7109375" style="1346" customWidth="1"/>
    <col min="526" max="768" width="9.140625" style="1346"/>
    <col min="769" max="769" width="91.42578125" style="1346" customWidth="1"/>
    <col min="770" max="770" width="13.85546875" style="1346" customWidth="1"/>
    <col min="771" max="771" width="12.140625" style="1346" customWidth="1"/>
    <col min="772" max="772" width="11" style="1346" customWidth="1"/>
    <col min="773" max="773" width="14.140625" style="1346" customWidth="1"/>
    <col min="774" max="774" width="11.85546875" style="1346" customWidth="1"/>
    <col min="775" max="775" width="11.5703125" style="1346" customWidth="1"/>
    <col min="776" max="776" width="13" style="1346" customWidth="1"/>
    <col min="777" max="777" width="12.140625" style="1346" customWidth="1"/>
    <col min="778" max="778" width="13" style="1346" customWidth="1"/>
    <col min="779" max="779" width="14.28515625" style="1346" customWidth="1"/>
    <col min="780" max="780" width="13.140625" style="1346" customWidth="1"/>
    <col min="781" max="781" width="10.7109375" style="1346" customWidth="1"/>
    <col min="782" max="1024" width="9.140625" style="1346"/>
    <col min="1025" max="1025" width="91.42578125" style="1346" customWidth="1"/>
    <col min="1026" max="1026" width="13.85546875" style="1346" customWidth="1"/>
    <col min="1027" max="1027" width="12.140625" style="1346" customWidth="1"/>
    <col min="1028" max="1028" width="11" style="1346" customWidth="1"/>
    <col min="1029" max="1029" width="14.140625" style="1346" customWidth="1"/>
    <col min="1030" max="1030" width="11.85546875" style="1346" customWidth="1"/>
    <col min="1031" max="1031" width="11.5703125" style="1346" customWidth="1"/>
    <col min="1032" max="1032" width="13" style="1346" customWidth="1"/>
    <col min="1033" max="1033" width="12.140625" style="1346" customWidth="1"/>
    <col min="1034" max="1034" width="13" style="1346" customWidth="1"/>
    <col min="1035" max="1035" width="14.28515625" style="1346" customWidth="1"/>
    <col min="1036" max="1036" width="13.140625" style="1346" customWidth="1"/>
    <col min="1037" max="1037" width="10.7109375" style="1346" customWidth="1"/>
    <col min="1038" max="1280" width="9.140625" style="1346"/>
    <col min="1281" max="1281" width="91.42578125" style="1346" customWidth="1"/>
    <col min="1282" max="1282" width="13.85546875" style="1346" customWidth="1"/>
    <col min="1283" max="1283" width="12.140625" style="1346" customWidth="1"/>
    <col min="1284" max="1284" width="11" style="1346" customWidth="1"/>
    <col min="1285" max="1285" width="14.140625" style="1346" customWidth="1"/>
    <col min="1286" max="1286" width="11.85546875" style="1346" customWidth="1"/>
    <col min="1287" max="1287" width="11.5703125" style="1346" customWidth="1"/>
    <col min="1288" max="1288" width="13" style="1346" customWidth="1"/>
    <col min="1289" max="1289" width="12.140625" style="1346" customWidth="1"/>
    <col min="1290" max="1290" width="13" style="1346" customWidth="1"/>
    <col min="1291" max="1291" width="14.28515625" style="1346" customWidth="1"/>
    <col min="1292" max="1292" width="13.140625" style="1346" customWidth="1"/>
    <col min="1293" max="1293" width="10.7109375" style="1346" customWidth="1"/>
    <col min="1294" max="1536" width="9.140625" style="1346"/>
    <col min="1537" max="1537" width="91.42578125" style="1346" customWidth="1"/>
    <col min="1538" max="1538" width="13.85546875" style="1346" customWidth="1"/>
    <col min="1539" max="1539" width="12.140625" style="1346" customWidth="1"/>
    <col min="1540" max="1540" width="11" style="1346" customWidth="1"/>
    <col min="1541" max="1541" width="14.140625" style="1346" customWidth="1"/>
    <col min="1542" max="1542" width="11.85546875" style="1346" customWidth="1"/>
    <col min="1543" max="1543" width="11.5703125" style="1346" customWidth="1"/>
    <col min="1544" max="1544" width="13" style="1346" customWidth="1"/>
    <col min="1545" max="1545" width="12.140625" style="1346" customWidth="1"/>
    <col min="1546" max="1546" width="13" style="1346" customWidth="1"/>
    <col min="1547" max="1547" width="14.28515625" style="1346" customWidth="1"/>
    <col min="1548" max="1548" width="13.140625" style="1346" customWidth="1"/>
    <col min="1549" max="1549" width="10.7109375" style="1346" customWidth="1"/>
    <col min="1550" max="1792" width="9.140625" style="1346"/>
    <col min="1793" max="1793" width="91.42578125" style="1346" customWidth="1"/>
    <col min="1794" max="1794" width="13.85546875" style="1346" customWidth="1"/>
    <col min="1795" max="1795" width="12.140625" style="1346" customWidth="1"/>
    <col min="1796" max="1796" width="11" style="1346" customWidth="1"/>
    <col min="1797" max="1797" width="14.140625" style="1346" customWidth="1"/>
    <col min="1798" max="1798" width="11.85546875" style="1346" customWidth="1"/>
    <col min="1799" max="1799" width="11.5703125" style="1346" customWidth="1"/>
    <col min="1800" max="1800" width="13" style="1346" customWidth="1"/>
    <col min="1801" max="1801" width="12.140625" style="1346" customWidth="1"/>
    <col min="1802" max="1802" width="13" style="1346" customWidth="1"/>
    <col min="1803" max="1803" width="14.28515625" style="1346" customWidth="1"/>
    <col min="1804" max="1804" width="13.140625" style="1346" customWidth="1"/>
    <col min="1805" max="1805" width="10.7109375" style="1346" customWidth="1"/>
    <col min="1806" max="2048" width="9.140625" style="1346"/>
    <col min="2049" max="2049" width="91.42578125" style="1346" customWidth="1"/>
    <col min="2050" max="2050" width="13.85546875" style="1346" customWidth="1"/>
    <col min="2051" max="2051" width="12.140625" style="1346" customWidth="1"/>
    <col min="2052" max="2052" width="11" style="1346" customWidth="1"/>
    <col min="2053" max="2053" width="14.140625" style="1346" customWidth="1"/>
    <col min="2054" max="2054" width="11.85546875" style="1346" customWidth="1"/>
    <col min="2055" max="2055" width="11.5703125" style="1346" customWidth="1"/>
    <col min="2056" max="2056" width="13" style="1346" customWidth="1"/>
    <col min="2057" max="2057" width="12.140625" style="1346" customWidth="1"/>
    <col min="2058" max="2058" width="13" style="1346" customWidth="1"/>
    <col min="2059" max="2059" width="14.28515625" style="1346" customWidth="1"/>
    <col min="2060" max="2060" width="13.140625" style="1346" customWidth="1"/>
    <col min="2061" max="2061" width="10.7109375" style="1346" customWidth="1"/>
    <col min="2062" max="2304" width="9.140625" style="1346"/>
    <col min="2305" max="2305" width="91.42578125" style="1346" customWidth="1"/>
    <col min="2306" max="2306" width="13.85546875" style="1346" customWidth="1"/>
    <col min="2307" max="2307" width="12.140625" style="1346" customWidth="1"/>
    <col min="2308" max="2308" width="11" style="1346" customWidth="1"/>
    <col min="2309" max="2309" width="14.140625" style="1346" customWidth="1"/>
    <col min="2310" max="2310" width="11.85546875" style="1346" customWidth="1"/>
    <col min="2311" max="2311" width="11.5703125" style="1346" customWidth="1"/>
    <col min="2312" max="2312" width="13" style="1346" customWidth="1"/>
    <col min="2313" max="2313" width="12.140625" style="1346" customWidth="1"/>
    <col min="2314" max="2314" width="13" style="1346" customWidth="1"/>
    <col min="2315" max="2315" width="14.28515625" style="1346" customWidth="1"/>
    <col min="2316" max="2316" width="13.140625" style="1346" customWidth="1"/>
    <col min="2317" max="2317" width="10.7109375" style="1346" customWidth="1"/>
    <col min="2318" max="2560" width="9.140625" style="1346"/>
    <col min="2561" max="2561" width="91.42578125" style="1346" customWidth="1"/>
    <col min="2562" max="2562" width="13.85546875" style="1346" customWidth="1"/>
    <col min="2563" max="2563" width="12.140625" style="1346" customWidth="1"/>
    <col min="2564" max="2564" width="11" style="1346" customWidth="1"/>
    <col min="2565" max="2565" width="14.140625" style="1346" customWidth="1"/>
    <col min="2566" max="2566" width="11.85546875" style="1346" customWidth="1"/>
    <col min="2567" max="2567" width="11.5703125" style="1346" customWidth="1"/>
    <col min="2568" max="2568" width="13" style="1346" customWidth="1"/>
    <col min="2569" max="2569" width="12.140625" style="1346" customWidth="1"/>
    <col min="2570" max="2570" width="13" style="1346" customWidth="1"/>
    <col min="2571" max="2571" width="14.28515625" style="1346" customWidth="1"/>
    <col min="2572" max="2572" width="13.140625" style="1346" customWidth="1"/>
    <col min="2573" max="2573" width="10.7109375" style="1346" customWidth="1"/>
    <col min="2574" max="2816" width="9.140625" style="1346"/>
    <col min="2817" max="2817" width="91.42578125" style="1346" customWidth="1"/>
    <col min="2818" max="2818" width="13.85546875" style="1346" customWidth="1"/>
    <col min="2819" max="2819" width="12.140625" style="1346" customWidth="1"/>
    <col min="2820" max="2820" width="11" style="1346" customWidth="1"/>
    <col min="2821" max="2821" width="14.140625" style="1346" customWidth="1"/>
    <col min="2822" max="2822" width="11.85546875" style="1346" customWidth="1"/>
    <col min="2823" max="2823" width="11.5703125" style="1346" customWidth="1"/>
    <col min="2824" max="2824" width="13" style="1346" customWidth="1"/>
    <col min="2825" max="2825" width="12.140625" style="1346" customWidth="1"/>
    <col min="2826" max="2826" width="13" style="1346" customWidth="1"/>
    <col min="2827" max="2827" width="14.28515625" style="1346" customWidth="1"/>
    <col min="2828" max="2828" width="13.140625" style="1346" customWidth="1"/>
    <col min="2829" max="2829" width="10.7109375" style="1346" customWidth="1"/>
    <col min="2830" max="3072" width="9.140625" style="1346"/>
    <col min="3073" max="3073" width="91.42578125" style="1346" customWidth="1"/>
    <col min="3074" max="3074" width="13.85546875" style="1346" customWidth="1"/>
    <col min="3075" max="3075" width="12.140625" style="1346" customWidth="1"/>
    <col min="3076" max="3076" width="11" style="1346" customWidth="1"/>
    <col min="3077" max="3077" width="14.140625" style="1346" customWidth="1"/>
    <col min="3078" max="3078" width="11.85546875" style="1346" customWidth="1"/>
    <col min="3079" max="3079" width="11.5703125" style="1346" customWidth="1"/>
    <col min="3080" max="3080" width="13" style="1346" customWidth="1"/>
    <col min="3081" max="3081" width="12.140625" style="1346" customWidth="1"/>
    <col min="3082" max="3082" width="13" style="1346" customWidth="1"/>
    <col min="3083" max="3083" width="14.28515625" style="1346" customWidth="1"/>
    <col min="3084" max="3084" width="13.140625" style="1346" customWidth="1"/>
    <col min="3085" max="3085" width="10.7109375" style="1346" customWidth="1"/>
    <col min="3086" max="3328" width="9.140625" style="1346"/>
    <col min="3329" max="3329" width="91.42578125" style="1346" customWidth="1"/>
    <col min="3330" max="3330" width="13.85546875" style="1346" customWidth="1"/>
    <col min="3331" max="3331" width="12.140625" style="1346" customWidth="1"/>
    <col min="3332" max="3332" width="11" style="1346" customWidth="1"/>
    <col min="3333" max="3333" width="14.140625" style="1346" customWidth="1"/>
    <col min="3334" max="3334" width="11.85546875" style="1346" customWidth="1"/>
    <col min="3335" max="3335" width="11.5703125" style="1346" customWidth="1"/>
    <col min="3336" max="3336" width="13" style="1346" customWidth="1"/>
    <col min="3337" max="3337" width="12.140625" style="1346" customWidth="1"/>
    <col min="3338" max="3338" width="13" style="1346" customWidth="1"/>
    <col min="3339" max="3339" width="14.28515625" style="1346" customWidth="1"/>
    <col min="3340" max="3340" width="13.140625" style="1346" customWidth="1"/>
    <col min="3341" max="3341" width="10.7109375" style="1346" customWidth="1"/>
    <col min="3342" max="3584" width="9.140625" style="1346"/>
    <col min="3585" max="3585" width="91.42578125" style="1346" customWidth="1"/>
    <col min="3586" max="3586" width="13.85546875" style="1346" customWidth="1"/>
    <col min="3587" max="3587" width="12.140625" style="1346" customWidth="1"/>
    <col min="3588" max="3588" width="11" style="1346" customWidth="1"/>
    <col min="3589" max="3589" width="14.140625" style="1346" customWidth="1"/>
    <col min="3590" max="3590" width="11.85546875" style="1346" customWidth="1"/>
    <col min="3591" max="3591" width="11.5703125" style="1346" customWidth="1"/>
    <col min="3592" max="3592" width="13" style="1346" customWidth="1"/>
    <col min="3593" max="3593" width="12.140625" style="1346" customWidth="1"/>
    <col min="3594" max="3594" width="13" style="1346" customWidth="1"/>
    <col min="3595" max="3595" width="14.28515625" style="1346" customWidth="1"/>
    <col min="3596" max="3596" width="13.140625" style="1346" customWidth="1"/>
    <col min="3597" max="3597" width="10.7109375" style="1346" customWidth="1"/>
    <col min="3598" max="3840" width="9.140625" style="1346"/>
    <col min="3841" max="3841" width="91.42578125" style="1346" customWidth="1"/>
    <col min="3842" max="3842" width="13.85546875" style="1346" customWidth="1"/>
    <col min="3843" max="3843" width="12.140625" style="1346" customWidth="1"/>
    <col min="3844" max="3844" width="11" style="1346" customWidth="1"/>
    <col min="3845" max="3845" width="14.140625" style="1346" customWidth="1"/>
    <col min="3846" max="3846" width="11.85546875" style="1346" customWidth="1"/>
    <col min="3847" max="3847" width="11.5703125" style="1346" customWidth="1"/>
    <col min="3848" max="3848" width="13" style="1346" customWidth="1"/>
    <col min="3849" max="3849" width="12.140625" style="1346" customWidth="1"/>
    <col min="3850" max="3850" width="13" style="1346" customWidth="1"/>
    <col min="3851" max="3851" width="14.28515625" style="1346" customWidth="1"/>
    <col min="3852" max="3852" width="13.140625" style="1346" customWidth="1"/>
    <col min="3853" max="3853" width="10.7109375" style="1346" customWidth="1"/>
    <col min="3854" max="4096" width="9.140625" style="1346"/>
    <col min="4097" max="4097" width="91.42578125" style="1346" customWidth="1"/>
    <col min="4098" max="4098" width="13.85546875" style="1346" customWidth="1"/>
    <col min="4099" max="4099" width="12.140625" style="1346" customWidth="1"/>
    <col min="4100" max="4100" width="11" style="1346" customWidth="1"/>
    <col min="4101" max="4101" width="14.140625" style="1346" customWidth="1"/>
    <col min="4102" max="4102" width="11.85546875" style="1346" customWidth="1"/>
    <col min="4103" max="4103" width="11.5703125" style="1346" customWidth="1"/>
    <col min="4104" max="4104" width="13" style="1346" customWidth="1"/>
    <col min="4105" max="4105" width="12.140625" style="1346" customWidth="1"/>
    <col min="4106" max="4106" width="13" style="1346" customWidth="1"/>
    <col min="4107" max="4107" width="14.28515625" style="1346" customWidth="1"/>
    <col min="4108" max="4108" width="13.140625" style="1346" customWidth="1"/>
    <col min="4109" max="4109" width="10.7109375" style="1346" customWidth="1"/>
    <col min="4110" max="4352" width="9.140625" style="1346"/>
    <col min="4353" max="4353" width="91.42578125" style="1346" customWidth="1"/>
    <col min="4354" max="4354" width="13.85546875" style="1346" customWidth="1"/>
    <col min="4355" max="4355" width="12.140625" style="1346" customWidth="1"/>
    <col min="4356" max="4356" width="11" style="1346" customWidth="1"/>
    <col min="4357" max="4357" width="14.140625" style="1346" customWidth="1"/>
    <col min="4358" max="4358" width="11.85546875" style="1346" customWidth="1"/>
    <col min="4359" max="4359" width="11.5703125" style="1346" customWidth="1"/>
    <col min="4360" max="4360" width="13" style="1346" customWidth="1"/>
    <col min="4361" max="4361" width="12.140625" style="1346" customWidth="1"/>
    <col min="4362" max="4362" width="13" style="1346" customWidth="1"/>
    <col min="4363" max="4363" width="14.28515625" style="1346" customWidth="1"/>
    <col min="4364" max="4364" width="13.140625" style="1346" customWidth="1"/>
    <col min="4365" max="4365" width="10.7109375" style="1346" customWidth="1"/>
    <col min="4366" max="4608" width="9.140625" style="1346"/>
    <col min="4609" max="4609" width="91.42578125" style="1346" customWidth="1"/>
    <col min="4610" max="4610" width="13.85546875" style="1346" customWidth="1"/>
    <col min="4611" max="4611" width="12.140625" style="1346" customWidth="1"/>
    <col min="4612" max="4612" width="11" style="1346" customWidth="1"/>
    <col min="4613" max="4613" width="14.140625" style="1346" customWidth="1"/>
    <col min="4614" max="4614" width="11.85546875" style="1346" customWidth="1"/>
    <col min="4615" max="4615" width="11.5703125" style="1346" customWidth="1"/>
    <col min="4616" max="4616" width="13" style="1346" customWidth="1"/>
    <col min="4617" max="4617" width="12.140625" style="1346" customWidth="1"/>
    <col min="4618" max="4618" width="13" style="1346" customWidth="1"/>
    <col min="4619" max="4619" width="14.28515625" style="1346" customWidth="1"/>
    <col min="4620" max="4620" width="13.140625" style="1346" customWidth="1"/>
    <col min="4621" max="4621" width="10.7109375" style="1346" customWidth="1"/>
    <col min="4622" max="4864" width="9.140625" style="1346"/>
    <col min="4865" max="4865" width="91.42578125" style="1346" customWidth="1"/>
    <col min="4866" max="4866" width="13.85546875" style="1346" customWidth="1"/>
    <col min="4867" max="4867" width="12.140625" style="1346" customWidth="1"/>
    <col min="4868" max="4868" width="11" style="1346" customWidth="1"/>
    <col min="4869" max="4869" width="14.140625" style="1346" customWidth="1"/>
    <col min="4870" max="4870" width="11.85546875" style="1346" customWidth="1"/>
    <col min="4871" max="4871" width="11.5703125" style="1346" customWidth="1"/>
    <col min="4872" max="4872" width="13" style="1346" customWidth="1"/>
    <col min="4873" max="4873" width="12.140625" style="1346" customWidth="1"/>
    <col min="4874" max="4874" width="13" style="1346" customWidth="1"/>
    <col min="4875" max="4875" width="14.28515625" style="1346" customWidth="1"/>
    <col min="4876" max="4876" width="13.140625" style="1346" customWidth="1"/>
    <col min="4877" max="4877" width="10.7109375" style="1346" customWidth="1"/>
    <col min="4878" max="5120" width="9.140625" style="1346"/>
    <col min="5121" max="5121" width="91.42578125" style="1346" customWidth="1"/>
    <col min="5122" max="5122" width="13.85546875" style="1346" customWidth="1"/>
    <col min="5123" max="5123" width="12.140625" style="1346" customWidth="1"/>
    <col min="5124" max="5124" width="11" style="1346" customWidth="1"/>
    <col min="5125" max="5125" width="14.140625" style="1346" customWidth="1"/>
    <col min="5126" max="5126" width="11.85546875" style="1346" customWidth="1"/>
    <col min="5127" max="5127" width="11.5703125" style="1346" customWidth="1"/>
    <col min="5128" max="5128" width="13" style="1346" customWidth="1"/>
    <col min="5129" max="5129" width="12.140625" style="1346" customWidth="1"/>
    <col min="5130" max="5130" width="13" style="1346" customWidth="1"/>
    <col min="5131" max="5131" width="14.28515625" style="1346" customWidth="1"/>
    <col min="5132" max="5132" width="13.140625" style="1346" customWidth="1"/>
    <col min="5133" max="5133" width="10.7109375" style="1346" customWidth="1"/>
    <col min="5134" max="5376" width="9.140625" style="1346"/>
    <col min="5377" max="5377" width="91.42578125" style="1346" customWidth="1"/>
    <col min="5378" max="5378" width="13.85546875" style="1346" customWidth="1"/>
    <col min="5379" max="5379" width="12.140625" style="1346" customWidth="1"/>
    <col min="5380" max="5380" width="11" style="1346" customWidth="1"/>
    <col min="5381" max="5381" width="14.140625" style="1346" customWidth="1"/>
    <col min="5382" max="5382" width="11.85546875" style="1346" customWidth="1"/>
    <col min="5383" max="5383" width="11.5703125" style="1346" customWidth="1"/>
    <col min="5384" max="5384" width="13" style="1346" customWidth="1"/>
    <col min="5385" max="5385" width="12.140625" style="1346" customWidth="1"/>
    <col min="5386" max="5386" width="13" style="1346" customWidth="1"/>
    <col min="5387" max="5387" width="14.28515625" style="1346" customWidth="1"/>
    <col min="5388" max="5388" width="13.140625" style="1346" customWidth="1"/>
    <col min="5389" max="5389" width="10.7109375" style="1346" customWidth="1"/>
    <col min="5390" max="5632" width="9.140625" style="1346"/>
    <col min="5633" max="5633" width="91.42578125" style="1346" customWidth="1"/>
    <col min="5634" max="5634" width="13.85546875" style="1346" customWidth="1"/>
    <col min="5635" max="5635" width="12.140625" style="1346" customWidth="1"/>
    <col min="5636" max="5636" width="11" style="1346" customWidth="1"/>
    <col min="5637" max="5637" width="14.140625" style="1346" customWidth="1"/>
    <col min="5638" max="5638" width="11.85546875" style="1346" customWidth="1"/>
    <col min="5639" max="5639" width="11.5703125" style="1346" customWidth="1"/>
    <col min="5640" max="5640" width="13" style="1346" customWidth="1"/>
    <col min="5641" max="5641" width="12.140625" style="1346" customWidth="1"/>
    <col min="5642" max="5642" width="13" style="1346" customWidth="1"/>
    <col min="5643" max="5643" width="14.28515625" style="1346" customWidth="1"/>
    <col min="5644" max="5644" width="13.140625" style="1346" customWidth="1"/>
    <col min="5645" max="5645" width="10.7109375" style="1346" customWidth="1"/>
    <col min="5646" max="5888" width="9.140625" style="1346"/>
    <col min="5889" max="5889" width="91.42578125" style="1346" customWidth="1"/>
    <col min="5890" max="5890" width="13.85546875" style="1346" customWidth="1"/>
    <col min="5891" max="5891" width="12.140625" style="1346" customWidth="1"/>
    <col min="5892" max="5892" width="11" style="1346" customWidth="1"/>
    <col min="5893" max="5893" width="14.140625" style="1346" customWidth="1"/>
    <col min="5894" max="5894" width="11.85546875" style="1346" customWidth="1"/>
    <col min="5895" max="5895" width="11.5703125" style="1346" customWidth="1"/>
    <col min="5896" max="5896" width="13" style="1346" customWidth="1"/>
    <col min="5897" max="5897" width="12.140625" style="1346" customWidth="1"/>
    <col min="5898" max="5898" width="13" style="1346" customWidth="1"/>
    <col min="5899" max="5899" width="14.28515625" style="1346" customWidth="1"/>
    <col min="5900" max="5900" width="13.140625" style="1346" customWidth="1"/>
    <col min="5901" max="5901" width="10.7109375" style="1346" customWidth="1"/>
    <col min="5902" max="6144" width="9.140625" style="1346"/>
    <col min="6145" max="6145" width="91.42578125" style="1346" customWidth="1"/>
    <col min="6146" max="6146" width="13.85546875" style="1346" customWidth="1"/>
    <col min="6147" max="6147" width="12.140625" style="1346" customWidth="1"/>
    <col min="6148" max="6148" width="11" style="1346" customWidth="1"/>
    <col min="6149" max="6149" width="14.140625" style="1346" customWidth="1"/>
    <col min="6150" max="6150" width="11.85546875" style="1346" customWidth="1"/>
    <col min="6151" max="6151" width="11.5703125" style="1346" customWidth="1"/>
    <col min="6152" max="6152" width="13" style="1346" customWidth="1"/>
    <col min="6153" max="6153" width="12.140625" style="1346" customWidth="1"/>
    <col min="6154" max="6154" width="13" style="1346" customWidth="1"/>
    <col min="6155" max="6155" width="14.28515625" style="1346" customWidth="1"/>
    <col min="6156" max="6156" width="13.140625" style="1346" customWidth="1"/>
    <col min="6157" max="6157" width="10.7109375" style="1346" customWidth="1"/>
    <col min="6158" max="6400" width="9.140625" style="1346"/>
    <col min="6401" max="6401" width="91.42578125" style="1346" customWidth="1"/>
    <col min="6402" max="6402" width="13.85546875" style="1346" customWidth="1"/>
    <col min="6403" max="6403" width="12.140625" style="1346" customWidth="1"/>
    <col min="6404" max="6404" width="11" style="1346" customWidth="1"/>
    <col min="6405" max="6405" width="14.140625" style="1346" customWidth="1"/>
    <col min="6406" max="6406" width="11.85546875" style="1346" customWidth="1"/>
    <col min="6407" max="6407" width="11.5703125" style="1346" customWidth="1"/>
    <col min="6408" max="6408" width="13" style="1346" customWidth="1"/>
    <col min="6409" max="6409" width="12.140625" style="1346" customWidth="1"/>
    <col min="6410" max="6410" width="13" style="1346" customWidth="1"/>
    <col min="6411" max="6411" width="14.28515625" style="1346" customWidth="1"/>
    <col min="6412" max="6412" width="13.140625" style="1346" customWidth="1"/>
    <col min="6413" max="6413" width="10.7109375" style="1346" customWidth="1"/>
    <col min="6414" max="6656" width="9.140625" style="1346"/>
    <col min="6657" max="6657" width="91.42578125" style="1346" customWidth="1"/>
    <col min="6658" max="6658" width="13.85546875" style="1346" customWidth="1"/>
    <col min="6659" max="6659" width="12.140625" style="1346" customWidth="1"/>
    <col min="6660" max="6660" width="11" style="1346" customWidth="1"/>
    <col min="6661" max="6661" width="14.140625" style="1346" customWidth="1"/>
    <col min="6662" max="6662" width="11.85546875" style="1346" customWidth="1"/>
    <col min="6663" max="6663" width="11.5703125" style="1346" customWidth="1"/>
    <col min="6664" max="6664" width="13" style="1346" customWidth="1"/>
    <col min="6665" max="6665" width="12.140625" style="1346" customWidth="1"/>
    <col min="6666" max="6666" width="13" style="1346" customWidth="1"/>
    <col min="6667" max="6667" width="14.28515625" style="1346" customWidth="1"/>
    <col min="6668" max="6668" width="13.140625" style="1346" customWidth="1"/>
    <col min="6669" max="6669" width="10.7109375" style="1346" customWidth="1"/>
    <col min="6670" max="6912" width="9.140625" style="1346"/>
    <col min="6913" max="6913" width="91.42578125" style="1346" customWidth="1"/>
    <col min="6914" max="6914" width="13.85546875" style="1346" customWidth="1"/>
    <col min="6915" max="6915" width="12.140625" style="1346" customWidth="1"/>
    <col min="6916" max="6916" width="11" style="1346" customWidth="1"/>
    <col min="6917" max="6917" width="14.140625" style="1346" customWidth="1"/>
    <col min="6918" max="6918" width="11.85546875" style="1346" customWidth="1"/>
    <col min="6919" max="6919" width="11.5703125" style="1346" customWidth="1"/>
    <col min="6920" max="6920" width="13" style="1346" customWidth="1"/>
    <col min="6921" max="6921" width="12.140625" style="1346" customWidth="1"/>
    <col min="6922" max="6922" width="13" style="1346" customWidth="1"/>
    <col min="6923" max="6923" width="14.28515625" style="1346" customWidth="1"/>
    <col min="6924" max="6924" width="13.140625" style="1346" customWidth="1"/>
    <col min="6925" max="6925" width="10.7109375" style="1346" customWidth="1"/>
    <col min="6926" max="7168" width="9.140625" style="1346"/>
    <col min="7169" max="7169" width="91.42578125" style="1346" customWidth="1"/>
    <col min="7170" max="7170" width="13.85546875" style="1346" customWidth="1"/>
    <col min="7171" max="7171" width="12.140625" style="1346" customWidth="1"/>
    <col min="7172" max="7172" width="11" style="1346" customWidth="1"/>
    <col min="7173" max="7173" width="14.140625" style="1346" customWidth="1"/>
    <col min="7174" max="7174" width="11.85546875" style="1346" customWidth="1"/>
    <col min="7175" max="7175" width="11.5703125" style="1346" customWidth="1"/>
    <col min="7176" max="7176" width="13" style="1346" customWidth="1"/>
    <col min="7177" max="7177" width="12.140625" style="1346" customWidth="1"/>
    <col min="7178" max="7178" width="13" style="1346" customWidth="1"/>
    <col min="7179" max="7179" width="14.28515625" style="1346" customWidth="1"/>
    <col min="7180" max="7180" width="13.140625" style="1346" customWidth="1"/>
    <col min="7181" max="7181" width="10.7109375" style="1346" customWidth="1"/>
    <col min="7182" max="7424" width="9.140625" style="1346"/>
    <col min="7425" max="7425" width="91.42578125" style="1346" customWidth="1"/>
    <col min="7426" max="7426" width="13.85546875" style="1346" customWidth="1"/>
    <col min="7427" max="7427" width="12.140625" style="1346" customWidth="1"/>
    <col min="7428" max="7428" width="11" style="1346" customWidth="1"/>
    <col min="7429" max="7429" width="14.140625" style="1346" customWidth="1"/>
    <col min="7430" max="7430" width="11.85546875" style="1346" customWidth="1"/>
    <col min="7431" max="7431" width="11.5703125" style="1346" customWidth="1"/>
    <col min="7432" max="7432" width="13" style="1346" customWidth="1"/>
    <col min="7433" max="7433" width="12.140625" style="1346" customWidth="1"/>
    <col min="7434" max="7434" width="13" style="1346" customWidth="1"/>
    <col min="7435" max="7435" width="14.28515625" style="1346" customWidth="1"/>
    <col min="7436" max="7436" width="13.140625" style="1346" customWidth="1"/>
    <col min="7437" max="7437" width="10.7109375" style="1346" customWidth="1"/>
    <col min="7438" max="7680" width="9.140625" style="1346"/>
    <col min="7681" max="7681" width="91.42578125" style="1346" customWidth="1"/>
    <col min="7682" max="7682" width="13.85546875" style="1346" customWidth="1"/>
    <col min="7683" max="7683" width="12.140625" style="1346" customWidth="1"/>
    <col min="7684" max="7684" width="11" style="1346" customWidth="1"/>
    <col min="7685" max="7685" width="14.140625" style="1346" customWidth="1"/>
    <col min="7686" max="7686" width="11.85546875" style="1346" customWidth="1"/>
    <col min="7687" max="7687" width="11.5703125" style="1346" customWidth="1"/>
    <col min="7688" max="7688" width="13" style="1346" customWidth="1"/>
    <col min="7689" max="7689" width="12.140625" style="1346" customWidth="1"/>
    <col min="7690" max="7690" width="13" style="1346" customWidth="1"/>
    <col min="7691" max="7691" width="14.28515625" style="1346" customWidth="1"/>
    <col min="7692" max="7692" width="13.140625" style="1346" customWidth="1"/>
    <col min="7693" max="7693" width="10.7109375" style="1346" customWidth="1"/>
    <col min="7694" max="7936" width="9.140625" style="1346"/>
    <col min="7937" max="7937" width="91.42578125" style="1346" customWidth="1"/>
    <col min="7938" max="7938" width="13.85546875" style="1346" customWidth="1"/>
    <col min="7939" max="7939" width="12.140625" style="1346" customWidth="1"/>
    <col min="7940" max="7940" width="11" style="1346" customWidth="1"/>
    <col min="7941" max="7941" width="14.140625" style="1346" customWidth="1"/>
    <col min="7942" max="7942" width="11.85546875" style="1346" customWidth="1"/>
    <col min="7943" max="7943" width="11.5703125" style="1346" customWidth="1"/>
    <col min="7944" max="7944" width="13" style="1346" customWidth="1"/>
    <col min="7945" max="7945" width="12.140625" style="1346" customWidth="1"/>
    <col min="7946" max="7946" width="13" style="1346" customWidth="1"/>
    <col min="7947" max="7947" width="14.28515625" style="1346" customWidth="1"/>
    <col min="7948" max="7948" width="13.140625" style="1346" customWidth="1"/>
    <col min="7949" max="7949" width="10.7109375" style="1346" customWidth="1"/>
    <col min="7950" max="8192" width="9.140625" style="1346"/>
    <col min="8193" max="8193" width="91.42578125" style="1346" customWidth="1"/>
    <col min="8194" max="8194" width="13.85546875" style="1346" customWidth="1"/>
    <col min="8195" max="8195" width="12.140625" style="1346" customWidth="1"/>
    <col min="8196" max="8196" width="11" style="1346" customWidth="1"/>
    <col min="8197" max="8197" width="14.140625" style="1346" customWidth="1"/>
    <col min="8198" max="8198" width="11.85546875" style="1346" customWidth="1"/>
    <col min="8199" max="8199" width="11.5703125" style="1346" customWidth="1"/>
    <col min="8200" max="8200" width="13" style="1346" customWidth="1"/>
    <col min="8201" max="8201" width="12.140625" style="1346" customWidth="1"/>
    <col min="8202" max="8202" width="13" style="1346" customWidth="1"/>
    <col min="8203" max="8203" width="14.28515625" style="1346" customWidth="1"/>
    <col min="8204" max="8204" width="13.140625" style="1346" customWidth="1"/>
    <col min="8205" max="8205" width="10.7109375" style="1346" customWidth="1"/>
    <col min="8206" max="8448" width="9.140625" style="1346"/>
    <col min="8449" max="8449" width="91.42578125" style="1346" customWidth="1"/>
    <col min="8450" max="8450" width="13.85546875" style="1346" customWidth="1"/>
    <col min="8451" max="8451" width="12.140625" style="1346" customWidth="1"/>
    <col min="8452" max="8452" width="11" style="1346" customWidth="1"/>
    <col min="8453" max="8453" width="14.140625" style="1346" customWidth="1"/>
    <col min="8454" max="8454" width="11.85546875" style="1346" customWidth="1"/>
    <col min="8455" max="8455" width="11.5703125" style="1346" customWidth="1"/>
    <col min="8456" max="8456" width="13" style="1346" customWidth="1"/>
    <col min="8457" max="8457" width="12.140625" style="1346" customWidth="1"/>
    <col min="8458" max="8458" width="13" style="1346" customWidth="1"/>
    <col min="8459" max="8459" width="14.28515625" style="1346" customWidth="1"/>
    <col min="8460" max="8460" width="13.140625" style="1346" customWidth="1"/>
    <col min="8461" max="8461" width="10.7109375" style="1346" customWidth="1"/>
    <col min="8462" max="8704" width="9.140625" style="1346"/>
    <col min="8705" max="8705" width="91.42578125" style="1346" customWidth="1"/>
    <col min="8706" max="8706" width="13.85546875" style="1346" customWidth="1"/>
    <col min="8707" max="8707" width="12.140625" style="1346" customWidth="1"/>
    <col min="8708" max="8708" width="11" style="1346" customWidth="1"/>
    <col min="8709" max="8709" width="14.140625" style="1346" customWidth="1"/>
    <col min="8710" max="8710" width="11.85546875" style="1346" customWidth="1"/>
    <col min="8711" max="8711" width="11.5703125" style="1346" customWidth="1"/>
    <col min="8712" max="8712" width="13" style="1346" customWidth="1"/>
    <col min="8713" max="8713" width="12.140625" style="1346" customWidth="1"/>
    <col min="8714" max="8714" width="13" style="1346" customWidth="1"/>
    <col min="8715" max="8715" width="14.28515625" style="1346" customWidth="1"/>
    <col min="8716" max="8716" width="13.140625" style="1346" customWidth="1"/>
    <col min="8717" max="8717" width="10.7109375" style="1346" customWidth="1"/>
    <col min="8718" max="8960" width="9.140625" style="1346"/>
    <col min="8961" max="8961" width="91.42578125" style="1346" customWidth="1"/>
    <col min="8962" max="8962" width="13.85546875" style="1346" customWidth="1"/>
    <col min="8963" max="8963" width="12.140625" style="1346" customWidth="1"/>
    <col min="8964" max="8964" width="11" style="1346" customWidth="1"/>
    <col min="8965" max="8965" width="14.140625" style="1346" customWidth="1"/>
    <col min="8966" max="8966" width="11.85546875" style="1346" customWidth="1"/>
    <col min="8967" max="8967" width="11.5703125" style="1346" customWidth="1"/>
    <col min="8968" max="8968" width="13" style="1346" customWidth="1"/>
    <col min="8969" max="8969" width="12.140625" style="1346" customWidth="1"/>
    <col min="8970" max="8970" width="13" style="1346" customWidth="1"/>
    <col min="8971" max="8971" width="14.28515625" style="1346" customWidth="1"/>
    <col min="8972" max="8972" width="13.140625" style="1346" customWidth="1"/>
    <col min="8973" max="8973" width="10.7109375" style="1346" customWidth="1"/>
    <col min="8974" max="9216" width="9.140625" style="1346"/>
    <col min="9217" max="9217" width="91.42578125" style="1346" customWidth="1"/>
    <col min="9218" max="9218" width="13.85546875" style="1346" customWidth="1"/>
    <col min="9219" max="9219" width="12.140625" style="1346" customWidth="1"/>
    <col min="9220" max="9220" width="11" style="1346" customWidth="1"/>
    <col min="9221" max="9221" width="14.140625" style="1346" customWidth="1"/>
    <col min="9222" max="9222" width="11.85546875" style="1346" customWidth="1"/>
    <col min="9223" max="9223" width="11.5703125" style="1346" customWidth="1"/>
    <col min="9224" max="9224" width="13" style="1346" customWidth="1"/>
    <col min="9225" max="9225" width="12.140625" style="1346" customWidth="1"/>
    <col min="9226" max="9226" width="13" style="1346" customWidth="1"/>
    <col min="9227" max="9227" width="14.28515625" style="1346" customWidth="1"/>
    <col min="9228" max="9228" width="13.140625" style="1346" customWidth="1"/>
    <col min="9229" max="9229" width="10.7109375" style="1346" customWidth="1"/>
    <col min="9230" max="9472" width="9.140625" style="1346"/>
    <col min="9473" max="9473" width="91.42578125" style="1346" customWidth="1"/>
    <col min="9474" max="9474" width="13.85546875" style="1346" customWidth="1"/>
    <col min="9475" max="9475" width="12.140625" style="1346" customWidth="1"/>
    <col min="9476" max="9476" width="11" style="1346" customWidth="1"/>
    <col min="9477" max="9477" width="14.140625" style="1346" customWidth="1"/>
    <col min="9478" max="9478" width="11.85546875" style="1346" customWidth="1"/>
    <col min="9479" max="9479" width="11.5703125" style="1346" customWidth="1"/>
    <col min="9480" max="9480" width="13" style="1346" customWidth="1"/>
    <col min="9481" max="9481" width="12.140625" style="1346" customWidth="1"/>
    <col min="9482" max="9482" width="13" style="1346" customWidth="1"/>
    <col min="9483" max="9483" width="14.28515625" style="1346" customWidth="1"/>
    <col min="9484" max="9484" width="13.140625" style="1346" customWidth="1"/>
    <col min="9485" max="9485" width="10.7109375" style="1346" customWidth="1"/>
    <col min="9486" max="9728" width="9.140625" style="1346"/>
    <col min="9729" max="9729" width="91.42578125" style="1346" customWidth="1"/>
    <col min="9730" max="9730" width="13.85546875" style="1346" customWidth="1"/>
    <col min="9731" max="9731" width="12.140625" style="1346" customWidth="1"/>
    <col min="9732" max="9732" width="11" style="1346" customWidth="1"/>
    <col min="9733" max="9733" width="14.140625" style="1346" customWidth="1"/>
    <col min="9734" max="9734" width="11.85546875" style="1346" customWidth="1"/>
    <col min="9735" max="9735" width="11.5703125" style="1346" customWidth="1"/>
    <col min="9736" max="9736" width="13" style="1346" customWidth="1"/>
    <col min="9737" max="9737" width="12.140625" style="1346" customWidth="1"/>
    <col min="9738" max="9738" width="13" style="1346" customWidth="1"/>
    <col min="9739" max="9739" width="14.28515625" style="1346" customWidth="1"/>
    <col min="9740" max="9740" width="13.140625" style="1346" customWidth="1"/>
    <col min="9741" max="9741" width="10.7109375" style="1346" customWidth="1"/>
    <col min="9742" max="9984" width="9.140625" style="1346"/>
    <col min="9985" max="9985" width="91.42578125" style="1346" customWidth="1"/>
    <col min="9986" max="9986" width="13.85546875" style="1346" customWidth="1"/>
    <col min="9987" max="9987" width="12.140625" style="1346" customWidth="1"/>
    <col min="9988" max="9988" width="11" style="1346" customWidth="1"/>
    <col min="9989" max="9989" width="14.140625" style="1346" customWidth="1"/>
    <col min="9990" max="9990" width="11.85546875" style="1346" customWidth="1"/>
    <col min="9991" max="9991" width="11.5703125" style="1346" customWidth="1"/>
    <col min="9992" max="9992" width="13" style="1346" customWidth="1"/>
    <col min="9993" max="9993" width="12.140625" style="1346" customWidth="1"/>
    <col min="9994" max="9994" width="13" style="1346" customWidth="1"/>
    <col min="9995" max="9995" width="14.28515625" style="1346" customWidth="1"/>
    <col min="9996" max="9996" width="13.140625" style="1346" customWidth="1"/>
    <col min="9997" max="9997" width="10.7109375" style="1346" customWidth="1"/>
    <col min="9998" max="10240" width="9.140625" style="1346"/>
    <col min="10241" max="10241" width="91.42578125" style="1346" customWidth="1"/>
    <col min="10242" max="10242" width="13.85546875" style="1346" customWidth="1"/>
    <col min="10243" max="10243" width="12.140625" style="1346" customWidth="1"/>
    <col min="10244" max="10244" width="11" style="1346" customWidth="1"/>
    <col min="10245" max="10245" width="14.140625" style="1346" customWidth="1"/>
    <col min="10246" max="10246" width="11.85546875" style="1346" customWidth="1"/>
    <col min="10247" max="10247" width="11.5703125" style="1346" customWidth="1"/>
    <col min="10248" max="10248" width="13" style="1346" customWidth="1"/>
    <col min="10249" max="10249" width="12.140625" style="1346" customWidth="1"/>
    <col min="10250" max="10250" width="13" style="1346" customWidth="1"/>
    <col min="10251" max="10251" width="14.28515625" style="1346" customWidth="1"/>
    <col min="10252" max="10252" width="13.140625" style="1346" customWidth="1"/>
    <col min="10253" max="10253" width="10.7109375" style="1346" customWidth="1"/>
    <col min="10254" max="10496" width="9.140625" style="1346"/>
    <col min="10497" max="10497" width="91.42578125" style="1346" customWidth="1"/>
    <col min="10498" max="10498" width="13.85546875" style="1346" customWidth="1"/>
    <col min="10499" max="10499" width="12.140625" style="1346" customWidth="1"/>
    <col min="10500" max="10500" width="11" style="1346" customWidth="1"/>
    <col min="10501" max="10501" width="14.140625" style="1346" customWidth="1"/>
    <col min="10502" max="10502" width="11.85546875" style="1346" customWidth="1"/>
    <col min="10503" max="10503" width="11.5703125" style="1346" customWidth="1"/>
    <col min="10504" max="10504" width="13" style="1346" customWidth="1"/>
    <col min="10505" max="10505" width="12.140625" style="1346" customWidth="1"/>
    <col min="10506" max="10506" width="13" style="1346" customWidth="1"/>
    <col min="10507" max="10507" width="14.28515625" style="1346" customWidth="1"/>
    <col min="10508" max="10508" width="13.140625" style="1346" customWidth="1"/>
    <col min="10509" max="10509" width="10.7109375" style="1346" customWidth="1"/>
    <col min="10510" max="10752" width="9.140625" style="1346"/>
    <col min="10753" max="10753" width="91.42578125" style="1346" customWidth="1"/>
    <col min="10754" max="10754" width="13.85546875" style="1346" customWidth="1"/>
    <col min="10755" max="10755" width="12.140625" style="1346" customWidth="1"/>
    <col min="10756" max="10756" width="11" style="1346" customWidth="1"/>
    <col min="10757" max="10757" width="14.140625" style="1346" customWidth="1"/>
    <col min="10758" max="10758" width="11.85546875" style="1346" customWidth="1"/>
    <col min="10759" max="10759" width="11.5703125" style="1346" customWidth="1"/>
    <col min="10760" max="10760" width="13" style="1346" customWidth="1"/>
    <col min="10761" max="10761" width="12.140625" style="1346" customWidth="1"/>
    <col min="10762" max="10762" width="13" style="1346" customWidth="1"/>
    <col min="10763" max="10763" width="14.28515625" style="1346" customWidth="1"/>
    <col min="10764" max="10764" width="13.140625" style="1346" customWidth="1"/>
    <col min="10765" max="10765" width="10.7109375" style="1346" customWidth="1"/>
    <col min="10766" max="11008" width="9.140625" style="1346"/>
    <col min="11009" max="11009" width="91.42578125" style="1346" customWidth="1"/>
    <col min="11010" max="11010" width="13.85546875" style="1346" customWidth="1"/>
    <col min="11011" max="11011" width="12.140625" style="1346" customWidth="1"/>
    <col min="11012" max="11012" width="11" style="1346" customWidth="1"/>
    <col min="11013" max="11013" width="14.140625" style="1346" customWidth="1"/>
    <col min="11014" max="11014" width="11.85546875" style="1346" customWidth="1"/>
    <col min="11015" max="11015" width="11.5703125" style="1346" customWidth="1"/>
    <col min="11016" max="11016" width="13" style="1346" customWidth="1"/>
    <col min="11017" max="11017" width="12.140625" style="1346" customWidth="1"/>
    <col min="11018" max="11018" width="13" style="1346" customWidth="1"/>
    <col min="11019" max="11019" width="14.28515625" style="1346" customWidth="1"/>
    <col min="11020" max="11020" width="13.140625" style="1346" customWidth="1"/>
    <col min="11021" max="11021" width="10.7109375" style="1346" customWidth="1"/>
    <col min="11022" max="11264" width="9.140625" style="1346"/>
    <col min="11265" max="11265" width="91.42578125" style="1346" customWidth="1"/>
    <col min="11266" max="11266" width="13.85546875" style="1346" customWidth="1"/>
    <col min="11267" max="11267" width="12.140625" style="1346" customWidth="1"/>
    <col min="11268" max="11268" width="11" style="1346" customWidth="1"/>
    <col min="11269" max="11269" width="14.140625" style="1346" customWidth="1"/>
    <col min="11270" max="11270" width="11.85546875" style="1346" customWidth="1"/>
    <col min="11271" max="11271" width="11.5703125" style="1346" customWidth="1"/>
    <col min="11272" max="11272" width="13" style="1346" customWidth="1"/>
    <col min="11273" max="11273" width="12.140625" style="1346" customWidth="1"/>
    <col min="11274" max="11274" width="13" style="1346" customWidth="1"/>
    <col min="11275" max="11275" width="14.28515625" style="1346" customWidth="1"/>
    <col min="11276" max="11276" width="13.140625" style="1346" customWidth="1"/>
    <col min="11277" max="11277" width="10.7109375" style="1346" customWidth="1"/>
    <col min="11278" max="11520" width="9.140625" style="1346"/>
    <col min="11521" max="11521" width="91.42578125" style="1346" customWidth="1"/>
    <col min="11522" max="11522" width="13.85546875" style="1346" customWidth="1"/>
    <col min="11523" max="11523" width="12.140625" style="1346" customWidth="1"/>
    <col min="11524" max="11524" width="11" style="1346" customWidth="1"/>
    <col min="11525" max="11525" width="14.140625" style="1346" customWidth="1"/>
    <col min="11526" max="11526" width="11.85546875" style="1346" customWidth="1"/>
    <col min="11527" max="11527" width="11.5703125" style="1346" customWidth="1"/>
    <col min="11528" max="11528" width="13" style="1346" customWidth="1"/>
    <col min="11529" max="11529" width="12.140625" style="1346" customWidth="1"/>
    <col min="11530" max="11530" width="13" style="1346" customWidth="1"/>
    <col min="11531" max="11531" width="14.28515625" style="1346" customWidth="1"/>
    <col min="11532" max="11532" width="13.140625" style="1346" customWidth="1"/>
    <col min="11533" max="11533" width="10.7109375" style="1346" customWidth="1"/>
    <col min="11534" max="11776" width="9.140625" style="1346"/>
    <col min="11777" max="11777" width="91.42578125" style="1346" customWidth="1"/>
    <col min="11778" max="11778" width="13.85546875" style="1346" customWidth="1"/>
    <col min="11779" max="11779" width="12.140625" style="1346" customWidth="1"/>
    <col min="11780" max="11780" width="11" style="1346" customWidth="1"/>
    <col min="11781" max="11781" width="14.140625" style="1346" customWidth="1"/>
    <col min="11782" max="11782" width="11.85546875" style="1346" customWidth="1"/>
    <col min="11783" max="11783" width="11.5703125" style="1346" customWidth="1"/>
    <col min="11784" max="11784" width="13" style="1346" customWidth="1"/>
    <col min="11785" max="11785" width="12.140625" style="1346" customWidth="1"/>
    <col min="11786" max="11786" width="13" style="1346" customWidth="1"/>
    <col min="11787" max="11787" width="14.28515625" style="1346" customWidth="1"/>
    <col min="11788" max="11788" width="13.140625" style="1346" customWidth="1"/>
    <col min="11789" max="11789" width="10.7109375" style="1346" customWidth="1"/>
    <col min="11790" max="12032" width="9.140625" style="1346"/>
    <col min="12033" max="12033" width="91.42578125" style="1346" customWidth="1"/>
    <col min="12034" max="12034" width="13.85546875" style="1346" customWidth="1"/>
    <col min="12035" max="12035" width="12.140625" style="1346" customWidth="1"/>
    <col min="12036" max="12036" width="11" style="1346" customWidth="1"/>
    <col min="12037" max="12037" width="14.140625" style="1346" customWidth="1"/>
    <col min="12038" max="12038" width="11.85546875" style="1346" customWidth="1"/>
    <col min="12039" max="12039" width="11.5703125" style="1346" customWidth="1"/>
    <col min="12040" max="12040" width="13" style="1346" customWidth="1"/>
    <col min="12041" max="12041" width="12.140625" style="1346" customWidth="1"/>
    <col min="12042" max="12042" width="13" style="1346" customWidth="1"/>
    <col min="12043" max="12043" width="14.28515625" style="1346" customWidth="1"/>
    <col min="12044" max="12044" width="13.140625" style="1346" customWidth="1"/>
    <col min="12045" max="12045" width="10.7109375" style="1346" customWidth="1"/>
    <col min="12046" max="12288" width="9.140625" style="1346"/>
    <col min="12289" max="12289" width="91.42578125" style="1346" customWidth="1"/>
    <col min="12290" max="12290" width="13.85546875" style="1346" customWidth="1"/>
    <col min="12291" max="12291" width="12.140625" style="1346" customWidth="1"/>
    <col min="12292" max="12292" width="11" style="1346" customWidth="1"/>
    <col min="12293" max="12293" width="14.140625" style="1346" customWidth="1"/>
    <col min="12294" max="12294" width="11.85546875" style="1346" customWidth="1"/>
    <col min="12295" max="12295" width="11.5703125" style="1346" customWidth="1"/>
    <col min="12296" max="12296" width="13" style="1346" customWidth="1"/>
    <col min="12297" max="12297" width="12.140625" style="1346" customWidth="1"/>
    <col min="12298" max="12298" width="13" style="1346" customWidth="1"/>
    <col min="12299" max="12299" width="14.28515625" style="1346" customWidth="1"/>
    <col min="12300" max="12300" width="13.140625" style="1346" customWidth="1"/>
    <col min="12301" max="12301" width="10.7109375" style="1346" customWidth="1"/>
    <col min="12302" max="12544" width="9.140625" style="1346"/>
    <col min="12545" max="12545" width="91.42578125" style="1346" customWidth="1"/>
    <col min="12546" max="12546" width="13.85546875" style="1346" customWidth="1"/>
    <col min="12547" max="12547" width="12.140625" style="1346" customWidth="1"/>
    <col min="12548" max="12548" width="11" style="1346" customWidth="1"/>
    <col min="12549" max="12549" width="14.140625" style="1346" customWidth="1"/>
    <col min="12550" max="12550" width="11.85546875" style="1346" customWidth="1"/>
    <col min="12551" max="12551" width="11.5703125" style="1346" customWidth="1"/>
    <col min="12552" max="12552" width="13" style="1346" customWidth="1"/>
    <col min="12553" max="12553" width="12.140625" style="1346" customWidth="1"/>
    <col min="12554" max="12554" width="13" style="1346" customWidth="1"/>
    <col min="12555" max="12555" width="14.28515625" style="1346" customWidth="1"/>
    <col min="12556" max="12556" width="13.140625" style="1346" customWidth="1"/>
    <col min="12557" max="12557" width="10.7109375" style="1346" customWidth="1"/>
    <col min="12558" max="12800" width="9.140625" style="1346"/>
    <col min="12801" max="12801" width="91.42578125" style="1346" customWidth="1"/>
    <col min="12802" max="12802" width="13.85546875" style="1346" customWidth="1"/>
    <col min="12803" max="12803" width="12.140625" style="1346" customWidth="1"/>
    <col min="12804" max="12804" width="11" style="1346" customWidth="1"/>
    <col min="12805" max="12805" width="14.140625" style="1346" customWidth="1"/>
    <col min="12806" max="12806" width="11.85546875" style="1346" customWidth="1"/>
    <col min="12807" max="12807" width="11.5703125" style="1346" customWidth="1"/>
    <col min="12808" max="12808" width="13" style="1346" customWidth="1"/>
    <col min="12809" max="12809" width="12.140625" style="1346" customWidth="1"/>
    <col min="12810" max="12810" width="13" style="1346" customWidth="1"/>
    <col min="12811" max="12811" width="14.28515625" style="1346" customWidth="1"/>
    <col min="12812" max="12812" width="13.140625" style="1346" customWidth="1"/>
    <col min="12813" max="12813" width="10.7109375" style="1346" customWidth="1"/>
    <col min="12814" max="13056" width="9.140625" style="1346"/>
    <col min="13057" max="13057" width="91.42578125" style="1346" customWidth="1"/>
    <col min="13058" max="13058" width="13.85546875" style="1346" customWidth="1"/>
    <col min="13059" max="13059" width="12.140625" style="1346" customWidth="1"/>
    <col min="13060" max="13060" width="11" style="1346" customWidth="1"/>
    <col min="13061" max="13061" width="14.140625" style="1346" customWidth="1"/>
    <col min="13062" max="13062" width="11.85546875" style="1346" customWidth="1"/>
    <col min="13063" max="13063" width="11.5703125" style="1346" customWidth="1"/>
    <col min="13064" max="13064" width="13" style="1346" customWidth="1"/>
    <col min="13065" max="13065" width="12.140625" style="1346" customWidth="1"/>
    <col min="13066" max="13066" width="13" style="1346" customWidth="1"/>
    <col min="13067" max="13067" width="14.28515625" style="1346" customWidth="1"/>
    <col min="13068" max="13068" width="13.140625" style="1346" customWidth="1"/>
    <col min="13069" max="13069" width="10.7109375" style="1346" customWidth="1"/>
    <col min="13070" max="13312" width="9.140625" style="1346"/>
    <col min="13313" max="13313" width="91.42578125" style="1346" customWidth="1"/>
    <col min="13314" max="13314" width="13.85546875" style="1346" customWidth="1"/>
    <col min="13315" max="13315" width="12.140625" style="1346" customWidth="1"/>
    <col min="13316" max="13316" width="11" style="1346" customWidth="1"/>
    <col min="13317" max="13317" width="14.140625" style="1346" customWidth="1"/>
    <col min="13318" max="13318" width="11.85546875" style="1346" customWidth="1"/>
    <col min="13319" max="13319" width="11.5703125" style="1346" customWidth="1"/>
    <col min="13320" max="13320" width="13" style="1346" customWidth="1"/>
    <col min="13321" max="13321" width="12.140625" style="1346" customWidth="1"/>
    <col min="13322" max="13322" width="13" style="1346" customWidth="1"/>
    <col min="13323" max="13323" width="14.28515625" style="1346" customWidth="1"/>
    <col min="13324" max="13324" width="13.140625" style="1346" customWidth="1"/>
    <col min="13325" max="13325" width="10.7109375" style="1346" customWidth="1"/>
    <col min="13326" max="13568" width="9.140625" style="1346"/>
    <col min="13569" max="13569" width="91.42578125" style="1346" customWidth="1"/>
    <col min="13570" max="13570" width="13.85546875" style="1346" customWidth="1"/>
    <col min="13571" max="13571" width="12.140625" style="1346" customWidth="1"/>
    <col min="13572" max="13572" width="11" style="1346" customWidth="1"/>
    <col min="13573" max="13573" width="14.140625" style="1346" customWidth="1"/>
    <col min="13574" max="13574" width="11.85546875" style="1346" customWidth="1"/>
    <col min="13575" max="13575" width="11.5703125" style="1346" customWidth="1"/>
    <col min="13576" max="13576" width="13" style="1346" customWidth="1"/>
    <col min="13577" max="13577" width="12.140625" style="1346" customWidth="1"/>
    <col min="13578" max="13578" width="13" style="1346" customWidth="1"/>
    <col min="13579" max="13579" width="14.28515625" style="1346" customWidth="1"/>
    <col min="13580" max="13580" width="13.140625" style="1346" customWidth="1"/>
    <col min="13581" max="13581" width="10.7109375" style="1346" customWidth="1"/>
    <col min="13582" max="13824" width="9.140625" style="1346"/>
    <col min="13825" max="13825" width="91.42578125" style="1346" customWidth="1"/>
    <col min="13826" max="13826" width="13.85546875" style="1346" customWidth="1"/>
    <col min="13827" max="13827" width="12.140625" style="1346" customWidth="1"/>
    <col min="13828" max="13828" width="11" style="1346" customWidth="1"/>
    <col min="13829" max="13829" width="14.140625" style="1346" customWidth="1"/>
    <col min="13830" max="13830" width="11.85546875" style="1346" customWidth="1"/>
    <col min="13831" max="13831" width="11.5703125" style="1346" customWidth="1"/>
    <col min="13832" max="13832" width="13" style="1346" customWidth="1"/>
    <col min="13833" max="13833" width="12.140625" style="1346" customWidth="1"/>
    <col min="13834" max="13834" width="13" style="1346" customWidth="1"/>
    <col min="13835" max="13835" width="14.28515625" style="1346" customWidth="1"/>
    <col min="13836" max="13836" width="13.140625" style="1346" customWidth="1"/>
    <col min="13837" max="13837" width="10.7109375" style="1346" customWidth="1"/>
    <col min="13838" max="14080" width="9.140625" style="1346"/>
    <col min="14081" max="14081" width="91.42578125" style="1346" customWidth="1"/>
    <col min="14082" max="14082" width="13.85546875" style="1346" customWidth="1"/>
    <col min="14083" max="14083" width="12.140625" style="1346" customWidth="1"/>
    <col min="14084" max="14084" width="11" style="1346" customWidth="1"/>
    <col min="14085" max="14085" width="14.140625" style="1346" customWidth="1"/>
    <col min="14086" max="14086" width="11.85546875" style="1346" customWidth="1"/>
    <col min="14087" max="14087" width="11.5703125" style="1346" customWidth="1"/>
    <col min="14088" max="14088" width="13" style="1346" customWidth="1"/>
    <col min="14089" max="14089" width="12.140625" style="1346" customWidth="1"/>
    <col min="14090" max="14090" width="13" style="1346" customWidth="1"/>
    <col min="14091" max="14091" width="14.28515625" style="1346" customWidth="1"/>
    <col min="14092" max="14092" width="13.140625" style="1346" customWidth="1"/>
    <col min="14093" max="14093" width="10.7109375" style="1346" customWidth="1"/>
    <col min="14094" max="14336" width="9.140625" style="1346"/>
    <col min="14337" max="14337" width="91.42578125" style="1346" customWidth="1"/>
    <col min="14338" max="14338" width="13.85546875" style="1346" customWidth="1"/>
    <col min="14339" max="14339" width="12.140625" style="1346" customWidth="1"/>
    <col min="14340" max="14340" width="11" style="1346" customWidth="1"/>
    <col min="14341" max="14341" width="14.140625" style="1346" customWidth="1"/>
    <col min="14342" max="14342" width="11.85546875" style="1346" customWidth="1"/>
    <col min="14343" max="14343" width="11.5703125" style="1346" customWidth="1"/>
    <col min="14344" max="14344" width="13" style="1346" customWidth="1"/>
    <col min="14345" max="14345" width="12.140625" style="1346" customWidth="1"/>
    <col min="14346" max="14346" width="13" style="1346" customWidth="1"/>
    <col min="14347" max="14347" width="14.28515625" style="1346" customWidth="1"/>
    <col min="14348" max="14348" width="13.140625" style="1346" customWidth="1"/>
    <col min="14349" max="14349" width="10.7109375" style="1346" customWidth="1"/>
    <col min="14350" max="14592" width="9.140625" style="1346"/>
    <col min="14593" max="14593" width="91.42578125" style="1346" customWidth="1"/>
    <col min="14594" max="14594" width="13.85546875" style="1346" customWidth="1"/>
    <col min="14595" max="14595" width="12.140625" style="1346" customWidth="1"/>
    <col min="14596" max="14596" width="11" style="1346" customWidth="1"/>
    <col min="14597" max="14597" width="14.140625" style="1346" customWidth="1"/>
    <col min="14598" max="14598" width="11.85546875" style="1346" customWidth="1"/>
    <col min="14599" max="14599" width="11.5703125" style="1346" customWidth="1"/>
    <col min="14600" max="14600" width="13" style="1346" customWidth="1"/>
    <col min="14601" max="14601" width="12.140625" style="1346" customWidth="1"/>
    <col min="14602" max="14602" width="13" style="1346" customWidth="1"/>
    <col min="14603" max="14603" width="14.28515625" style="1346" customWidth="1"/>
    <col min="14604" max="14604" width="13.140625" style="1346" customWidth="1"/>
    <col min="14605" max="14605" width="10.7109375" style="1346" customWidth="1"/>
    <col min="14606" max="14848" width="9.140625" style="1346"/>
    <col min="14849" max="14849" width="91.42578125" style="1346" customWidth="1"/>
    <col min="14850" max="14850" width="13.85546875" style="1346" customWidth="1"/>
    <col min="14851" max="14851" width="12.140625" style="1346" customWidth="1"/>
    <col min="14852" max="14852" width="11" style="1346" customWidth="1"/>
    <col min="14853" max="14853" width="14.140625" style="1346" customWidth="1"/>
    <col min="14854" max="14854" width="11.85546875" style="1346" customWidth="1"/>
    <col min="14855" max="14855" width="11.5703125" style="1346" customWidth="1"/>
    <col min="14856" max="14856" width="13" style="1346" customWidth="1"/>
    <col min="14857" max="14857" width="12.140625" style="1346" customWidth="1"/>
    <col min="14858" max="14858" width="13" style="1346" customWidth="1"/>
    <col min="14859" max="14859" width="14.28515625" style="1346" customWidth="1"/>
    <col min="14860" max="14860" width="13.140625" style="1346" customWidth="1"/>
    <col min="14861" max="14861" width="10.7109375" style="1346" customWidth="1"/>
    <col min="14862" max="15104" width="9.140625" style="1346"/>
    <col min="15105" max="15105" width="91.42578125" style="1346" customWidth="1"/>
    <col min="15106" max="15106" width="13.85546875" style="1346" customWidth="1"/>
    <col min="15107" max="15107" width="12.140625" style="1346" customWidth="1"/>
    <col min="15108" max="15108" width="11" style="1346" customWidth="1"/>
    <col min="15109" max="15109" width="14.140625" style="1346" customWidth="1"/>
    <col min="15110" max="15110" width="11.85546875" style="1346" customWidth="1"/>
    <col min="15111" max="15111" width="11.5703125" style="1346" customWidth="1"/>
    <col min="15112" max="15112" width="13" style="1346" customWidth="1"/>
    <col min="15113" max="15113" width="12.140625" style="1346" customWidth="1"/>
    <col min="15114" max="15114" width="13" style="1346" customWidth="1"/>
    <col min="15115" max="15115" width="14.28515625" style="1346" customWidth="1"/>
    <col min="15116" max="15116" width="13.140625" style="1346" customWidth="1"/>
    <col min="15117" max="15117" width="10.7109375" style="1346" customWidth="1"/>
    <col min="15118" max="15360" width="9.140625" style="1346"/>
    <col min="15361" max="15361" width="91.42578125" style="1346" customWidth="1"/>
    <col min="15362" max="15362" width="13.85546875" style="1346" customWidth="1"/>
    <col min="15363" max="15363" width="12.140625" style="1346" customWidth="1"/>
    <col min="15364" max="15364" width="11" style="1346" customWidth="1"/>
    <col min="15365" max="15365" width="14.140625" style="1346" customWidth="1"/>
    <col min="15366" max="15366" width="11.85546875" style="1346" customWidth="1"/>
    <col min="15367" max="15367" width="11.5703125" style="1346" customWidth="1"/>
    <col min="15368" max="15368" width="13" style="1346" customWidth="1"/>
    <col min="15369" max="15369" width="12.140625" style="1346" customWidth="1"/>
    <col min="15370" max="15370" width="13" style="1346" customWidth="1"/>
    <col min="15371" max="15371" width="14.28515625" style="1346" customWidth="1"/>
    <col min="15372" max="15372" width="13.140625" style="1346" customWidth="1"/>
    <col min="15373" max="15373" width="10.7109375" style="1346" customWidth="1"/>
    <col min="15374" max="15616" width="9.140625" style="1346"/>
    <col min="15617" max="15617" width="91.42578125" style="1346" customWidth="1"/>
    <col min="15618" max="15618" width="13.85546875" style="1346" customWidth="1"/>
    <col min="15619" max="15619" width="12.140625" style="1346" customWidth="1"/>
    <col min="15620" max="15620" width="11" style="1346" customWidth="1"/>
    <col min="15621" max="15621" width="14.140625" style="1346" customWidth="1"/>
    <col min="15622" max="15622" width="11.85546875" style="1346" customWidth="1"/>
    <col min="15623" max="15623" width="11.5703125" style="1346" customWidth="1"/>
    <col min="15624" max="15624" width="13" style="1346" customWidth="1"/>
    <col min="15625" max="15625" width="12.140625" style="1346" customWidth="1"/>
    <col min="15626" max="15626" width="13" style="1346" customWidth="1"/>
    <col min="15627" max="15627" width="14.28515625" style="1346" customWidth="1"/>
    <col min="15628" max="15628" width="13.140625" style="1346" customWidth="1"/>
    <col min="15629" max="15629" width="10.7109375" style="1346" customWidth="1"/>
    <col min="15630" max="15872" width="9.140625" style="1346"/>
    <col min="15873" max="15873" width="91.42578125" style="1346" customWidth="1"/>
    <col min="15874" max="15874" width="13.85546875" style="1346" customWidth="1"/>
    <col min="15875" max="15875" width="12.140625" style="1346" customWidth="1"/>
    <col min="15876" max="15876" width="11" style="1346" customWidth="1"/>
    <col min="15877" max="15877" width="14.140625" style="1346" customWidth="1"/>
    <col min="15878" max="15878" width="11.85546875" style="1346" customWidth="1"/>
    <col min="15879" max="15879" width="11.5703125" style="1346" customWidth="1"/>
    <col min="15880" max="15880" width="13" style="1346" customWidth="1"/>
    <col min="15881" max="15881" width="12.140625" style="1346" customWidth="1"/>
    <col min="15882" max="15882" width="13" style="1346" customWidth="1"/>
    <col min="15883" max="15883" width="14.28515625" style="1346" customWidth="1"/>
    <col min="15884" max="15884" width="13.140625" style="1346" customWidth="1"/>
    <col min="15885" max="15885" width="10.7109375" style="1346" customWidth="1"/>
    <col min="15886" max="16128" width="9.140625" style="1346"/>
    <col min="16129" max="16129" width="91.42578125" style="1346" customWidth="1"/>
    <col min="16130" max="16130" width="13.85546875" style="1346" customWidth="1"/>
    <col min="16131" max="16131" width="12.140625" style="1346" customWidth="1"/>
    <col min="16132" max="16132" width="11" style="1346" customWidth="1"/>
    <col min="16133" max="16133" width="14.140625" style="1346" customWidth="1"/>
    <col min="16134" max="16134" width="11.85546875" style="1346" customWidth="1"/>
    <col min="16135" max="16135" width="11.5703125" style="1346" customWidth="1"/>
    <col min="16136" max="16136" width="13" style="1346" customWidth="1"/>
    <col min="16137" max="16137" width="12.140625" style="1346" customWidth="1"/>
    <col min="16138" max="16138" width="13" style="1346" customWidth="1"/>
    <col min="16139" max="16139" width="14.28515625" style="1346" customWidth="1"/>
    <col min="16140" max="16140" width="13.140625" style="1346" customWidth="1"/>
    <col min="16141" max="16141" width="10.7109375" style="1346" customWidth="1"/>
    <col min="16142" max="16384" width="9.140625" style="1346"/>
  </cols>
  <sheetData>
    <row r="1" spans="1:13" ht="57.75" customHeight="1">
      <c r="A1" s="5450" t="s">
        <v>0</v>
      </c>
      <c r="B1" s="5450"/>
      <c r="C1" s="5450"/>
      <c r="D1" s="5450"/>
      <c r="E1" s="5450"/>
      <c r="F1" s="5450"/>
      <c r="G1" s="5450"/>
      <c r="H1" s="5450"/>
      <c r="I1" s="5450"/>
      <c r="J1" s="5450"/>
      <c r="K1" s="5450"/>
      <c r="L1" s="5450"/>
      <c r="M1" s="5450"/>
    </row>
    <row r="2" spans="1:13" ht="33.75" customHeight="1">
      <c r="A2" s="5451" t="s">
        <v>399</v>
      </c>
      <c r="B2" s="5451"/>
      <c r="C2" s="5451"/>
      <c r="D2" s="5451"/>
      <c r="E2" s="5451"/>
      <c r="F2" s="5451"/>
      <c r="G2" s="5451"/>
      <c r="H2" s="5451"/>
      <c r="I2" s="5451"/>
      <c r="J2" s="5451"/>
      <c r="K2" s="5451"/>
      <c r="L2" s="5451"/>
      <c r="M2" s="5451"/>
    </row>
    <row r="3" spans="1:13" ht="20.25" customHeight="1" thickBot="1">
      <c r="A3" s="4390"/>
      <c r="B3" s="4391"/>
      <c r="C3" s="4391"/>
      <c r="D3" s="4391"/>
      <c r="E3" s="4391"/>
      <c r="F3" s="4391"/>
      <c r="G3" s="4391"/>
      <c r="H3" s="4391"/>
      <c r="I3" s="4391"/>
      <c r="J3" s="4391"/>
      <c r="K3" s="4391"/>
      <c r="L3" s="4391"/>
      <c r="M3" s="4391"/>
    </row>
    <row r="4" spans="1:13" ht="33" customHeight="1" thickBot="1">
      <c r="A4" s="5452" t="s">
        <v>1</v>
      </c>
      <c r="B4" s="5454" t="s">
        <v>36</v>
      </c>
      <c r="C4" s="5455"/>
      <c r="D4" s="5456"/>
      <c r="E4" s="5454" t="s">
        <v>37</v>
      </c>
      <c r="F4" s="5455"/>
      <c r="G4" s="5456"/>
      <c r="H4" s="5454" t="s">
        <v>45</v>
      </c>
      <c r="I4" s="5455"/>
      <c r="J4" s="5456"/>
      <c r="K4" s="5457" t="s">
        <v>38</v>
      </c>
      <c r="L4" s="5458"/>
      <c r="M4" s="5459"/>
    </row>
    <row r="5" spans="1:13" ht="173.25" customHeight="1" thickBot="1">
      <c r="A5" s="5453"/>
      <c r="B5" s="4392" t="s">
        <v>7</v>
      </c>
      <c r="C5" s="4392" t="s">
        <v>8</v>
      </c>
      <c r="D5" s="4392" t="s">
        <v>9</v>
      </c>
      <c r="E5" s="4392" t="s">
        <v>7</v>
      </c>
      <c r="F5" s="4392" t="s">
        <v>8</v>
      </c>
      <c r="G5" s="4392" t="s">
        <v>9</v>
      </c>
      <c r="H5" s="4392" t="s">
        <v>7</v>
      </c>
      <c r="I5" s="4392" t="s">
        <v>8</v>
      </c>
      <c r="J5" s="4392" t="s">
        <v>9</v>
      </c>
      <c r="K5" s="4392" t="s">
        <v>7</v>
      </c>
      <c r="L5" s="4392" t="s">
        <v>8</v>
      </c>
      <c r="M5" s="4393" t="s">
        <v>9</v>
      </c>
    </row>
    <row r="6" spans="1:13" ht="27.75" customHeight="1" thickBot="1">
      <c r="A6" s="4394" t="s">
        <v>10</v>
      </c>
      <c r="B6" s="4395"/>
      <c r="C6" s="4396"/>
      <c r="D6" s="4397"/>
      <c r="E6" s="4395"/>
      <c r="F6" s="4396"/>
      <c r="G6" s="4398"/>
      <c r="H6" s="4399"/>
      <c r="I6" s="4396"/>
      <c r="J6" s="4397"/>
      <c r="K6" s="4400"/>
      <c r="L6" s="4401"/>
      <c r="M6" s="4402"/>
    </row>
    <row r="7" spans="1:13" ht="24.75" customHeight="1">
      <c r="A7" s="4403" t="s">
        <v>270</v>
      </c>
      <c r="B7" s="4404">
        <f t="shared" ref="B7:M7" si="0">B12+B16</f>
        <v>14</v>
      </c>
      <c r="C7" s="4404">
        <f t="shared" si="0"/>
        <v>2</v>
      </c>
      <c r="D7" s="4404">
        <f t="shared" si="0"/>
        <v>16</v>
      </c>
      <c r="E7" s="4404">
        <f t="shared" si="0"/>
        <v>0</v>
      </c>
      <c r="F7" s="4404">
        <f t="shared" si="0"/>
        <v>7</v>
      </c>
      <c r="G7" s="4404">
        <f t="shared" si="0"/>
        <v>7</v>
      </c>
      <c r="H7" s="4404">
        <f t="shared" si="0"/>
        <v>15</v>
      </c>
      <c r="I7" s="4404">
        <f t="shared" si="0"/>
        <v>4</v>
      </c>
      <c r="J7" s="4404">
        <f t="shared" si="0"/>
        <v>19</v>
      </c>
      <c r="K7" s="4404">
        <f t="shared" si="0"/>
        <v>29</v>
      </c>
      <c r="L7" s="4404">
        <f t="shared" si="0"/>
        <v>13</v>
      </c>
      <c r="M7" s="4405">
        <f t="shared" si="0"/>
        <v>42</v>
      </c>
    </row>
    <row r="8" spans="1:13" ht="53.25" customHeight="1" thickBot="1">
      <c r="A8" s="4403" t="s">
        <v>271</v>
      </c>
      <c r="B8" s="4406">
        <f>B13+B17</f>
        <v>10</v>
      </c>
      <c r="C8" s="4406">
        <f>C13+C17</f>
        <v>7</v>
      </c>
      <c r="D8" s="4406">
        <f>D13+D17</f>
        <v>17</v>
      </c>
      <c r="E8" s="4406">
        <v>16</v>
      </c>
      <c r="F8" s="4406">
        <f>F13+F17</f>
        <v>1</v>
      </c>
      <c r="G8" s="4406">
        <v>17</v>
      </c>
      <c r="H8" s="4406">
        <v>6</v>
      </c>
      <c r="I8" s="4406">
        <f>I13+I17</f>
        <v>5</v>
      </c>
      <c r="J8" s="4406">
        <v>11</v>
      </c>
      <c r="K8" s="4406">
        <v>32</v>
      </c>
      <c r="L8" s="4406">
        <f>L13+L17</f>
        <v>13</v>
      </c>
      <c r="M8" s="4407">
        <v>45</v>
      </c>
    </row>
    <row r="9" spans="1:13" ht="27" customHeight="1" thickBot="1">
      <c r="A9" s="4408" t="s">
        <v>27</v>
      </c>
      <c r="B9" s="4409">
        <f t="shared" ref="B9:M9" si="1">SUM(B7:B8)</f>
        <v>24</v>
      </c>
      <c r="C9" s="4409">
        <f t="shared" si="1"/>
        <v>9</v>
      </c>
      <c r="D9" s="4409">
        <f t="shared" si="1"/>
        <v>33</v>
      </c>
      <c r="E9" s="4409">
        <f t="shared" si="1"/>
        <v>16</v>
      </c>
      <c r="F9" s="4409">
        <f t="shared" si="1"/>
        <v>8</v>
      </c>
      <c r="G9" s="4409">
        <f t="shared" si="1"/>
        <v>24</v>
      </c>
      <c r="H9" s="4409">
        <f t="shared" si="1"/>
        <v>21</v>
      </c>
      <c r="I9" s="4409">
        <f t="shared" si="1"/>
        <v>9</v>
      </c>
      <c r="J9" s="4409">
        <f t="shared" si="1"/>
        <v>30</v>
      </c>
      <c r="K9" s="4409">
        <f t="shared" si="1"/>
        <v>61</v>
      </c>
      <c r="L9" s="4409">
        <f t="shared" si="1"/>
        <v>26</v>
      </c>
      <c r="M9" s="4410">
        <f t="shared" si="1"/>
        <v>87</v>
      </c>
    </row>
    <row r="10" spans="1:13" ht="30.75" customHeight="1" thickBot="1">
      <c r="A10" s="4411" t="s">
        <v>15</v>
      </c>
      <c r="B10" s="4412"/>
      <c r="C10" s="4413"/>
      <c r="D10" s="4414"/>
      <c r="E10" s="4412"/>
      <c r="F10" s="4413"/>
      <c r="G10" s="4414"/>
      <c r="H10" s="4412"/>
      <c r="I10" s="4413"/>
      <c r="J10" s="4414"/>
      <c r="K10" s="4415"/>
      <c r="L10" s="4416"/>
      <c r="M10" s="4417"/>
    </row>
    <row r="11" spans="1:13" ht="24.75" customHeight="1" thickBot="1">
      <c r="A11" s="4418" t="s">
        <v>16</v>
      </c>
      <c r="B11" s="4419"/>
      <c r="C11" s="4420"/>
      <c r="D11" s="4421"/>
      <c r="E11" s="4419"/>
      <c r="F11" s="4420"/>
      <c r="G11" s="4421"/>
      <c r="H11" s="4419"/>
      <c r="I11" s="4420"/>
      <c r="J11" s="4421"/>
      <c r="K11" s="4422"/>
      <c r="L11" s="4423"/>
      <c r="M11" s="4424"/>
    </row>
    <row r="12" spans="1:13" ht="24.95" customHeight="1">
      <c r="A12" s="4403" t="s">
        <v>270</v>
      </c>
      <c r="B12" s="4425">
        <v>14</v>
      </c>
      <c r="C12" s="4426">
        <v>2</v>
      </c>
      <c r="D12" s="4427">
        <v>16</v>
      </c>
      <c r="E12" s="4428">
        <v>0</v>
      </c>
      <c r="F12" s="4426">
        <v>7</v>
      </c>
      <c r="G12" s="4427">
        <v>7</v>
      </c>
      <c r="H12" s="4428">
        <v>15</v>
      </c>
      <c r="I12" s="4425">
        <v>4</v>
      </c>
      <c r="J12" s="4429">
        <v>19</v>
      </c>
      <c r="K12" s="4430">
        <f>B12+E12+H12</f>
        <v>29</v>
      </c>
      <c r="L12" s="4431">
        <f>C12+F12+I12</f>
        <v>13</v>
      </c>
      <c r="M12" s="4432">
        <f>K12+L12</f>
        <v>42</v>
      </c>
    </row>
    <row r="13" spans="1:13" ht="51.75" customHeight="1" thickBot="1">
      <c r="A13" s="4403" t="s">
        <v>271</v>
      </c>
      <c r="B13" s="4425">
        <v>10</v>
      </c>
      <c r="C13" s="4426">
        <v>7</v>
      </c>
      <c r="D13" s="4427">
        <v>17</v>
      </c>
      <c r="E13" s="4433">
        <v>16</v>
      </c>
      <c r="F13" s="4426">
        <v>1</v>
      </c>
      <c r="G13" s="4434">
        <v>17</v>
      </c>
      <c r="H13" s="4433">
        <v>6</v>
      </c>
      <c r="I13" s="4425">
        <v>3</v>
      </c>
      <c r="J13" s="4435">
        <v>9</v>
      </c>
      <c r="K13" s="4436">
        <f>B13+E13+H13</f>
        <v>32</v>
      </c>
      <c r="L13" s="4437">
        <f>C13+F13+I13</f>
        <v>11</v>
      </c>
      <c r="M13" s="4438">
        <f>K13+L13</f>
        <v>43</v>
      </c>
    </row>
    <row r="14" spans="1:13" ht="33.75" customHeight="1" thickBot="1">
      <c r="A14" s="4394" t="s">
        <v>17</v>
      </c>
      <c r="B14" s="4439">
        <f t="shared" ref="B14:M14" si="2">SUM(B12:B13)</f>
        <v>24</v>
      </c>
      <c r="C14" s="4439">
        <f t="shared" si="2"/>
        <v>9</v>
      </c>
      <c r="D14" s="4439">
        <f t="shared" si="2"/>
        <v>33</v>
      </c>
      <c r="E14" s="4439">
        <f t="shared" si="2"/>
        <v>16</v>
      </c>
      <c r="F14" s="4439">
        <f t="shared" si="2"/>
        <v>8</v>
      </c>
      <c r="G14" s="4439">
        <f t="shared" si="2"/>
        <v>24</v>
      </c>
      <c r="H14" s="4439">
        <f t="shared" si="2"/>
        <v>21</v>
      </c>
      <c r="I14" s="4439">
        <f t="shared" si="2"/>
        <v>7</v>
      </c>
      <c r="J14" s="4439">
        <f t="shared" si="2"/>
        <v>28</v>
      </c>
      <c r="K14" s="4439">
        <f t="shared" si="2"/>
        <v>61</v>
      </c>
      <c r="L14" s="4439">
        <f t="shared" si="2"/>
        <v>24</v>
      </c>
      <c r="M14" s="4440">
        <f t="shared" si="2"/>
        <v>85</v>
      </c>
    </row>
    <row r="15" spans="1:13" ht="24.95" customHeight="1" thickBot="1">
      <c r="A15" s="4441" t="s">
        <v>18</v>
      </c>
      <c r="B15" s="4442"/>
      <c r="C15" s="4443"/>
      <c r="D15" s="4444"/>
      <c r="E15" s="4442"/>
      <c r="F15" s="4443"/>
      <c r="G15" s="4444"/>
      <c r="H15" s="4442"/>
      <c r="I15" s="4445"/>
      <c r="J15" s="4446"/>
      <c r="K15" s="4415"/>
      <c r="L15" s="4416"/>
      <c r="M15" s="4417"/>
    </row>
    <row r="16" spans="1:13" ht="33.75" customHeight="1">
      <c r="A16" s="4447" t="s">
        <v>270</v>
      </c>
      <c r="B16" s="4425">
        <v>0</v>
      </c>
      <c r="C16" s="4425">
        <v>0</v>
      </c>
      <c r="D16" s="4425">
        <v>0</v>
      </c>
      <c r="E16" s="4425">
        <v>0</v>
      </c>
      <c r="F16" s="4425">
        <v>0</v>
      </c>
      <c r="G16" s="4425">
        <v>0</v>
      </c>
      <c r="H16" s="4425">
        <v>0</v>
      </c>
      <c r="I16" s="4425">
        <v>0</v>
      </c>
      <c r="J16" s="4425">
        <v>0</v>
      </c>
      <c r="K16" s="4448">
        <f>B16+E16+H16</f>
        <v>0</v>
      </c>
      <c r="L16" s="4449">
        <f>C16+F16+I16</f>
        <v>0</v>
      </c>
      <c r="M16" s="4450">
        <f>K16+L16</f>
        <v>0</v>
      </c>
    </row>
    <row r="17" spans="1:13" ht="48.75" customHeight="1" thickBot="1">
      <c r="A17" s="4451" t="s">
        <v>271</v>
      </c>
      <c r="B17" s="4452">
        <v>0</v>
      </c>
      <c r="C17" s="4452">
        <v>0</v>
      </c>
      <c r="D17" s="4452">
        <v>0</v>
      </c>
      <c r="E17" s="4452">
        <v>0</v>
      </c>
      <c r="F17" s="4452">
        <v>0</v>
      </c>
      <c r="G17" s="4452">
        <v>0</v>
      </c>
      <c r="H17" s="4452">
        <v>0</v>
      </c>
      <c r="I17" s="4452">
        <v>2</v>
      </c>
      <c r="J17" s="4452">
        <v>2</v>
      </c>
      <c r="K17" s="4453">
        <f>B17+E17+H17</f>
        <v>0</v>
      </c>
      <c r="L17" s="4454">
        <f>C17+F17+I17</f>
        <v>2</v>
      </c>
      <c r="M17" s="4455">
        <f>K17+L17</f>
        <v>2</v>
      </c>
    </row>
    <row r="18" spans="1:13" ht="24.95" customHeight="1" thickBot="1">
      <c r="A18" s="4394" t="s">
        <v>19</v>
      </c>
      <c r="B18" s="4456">
        <f t="shared" ref="B18:M18" si="3">SUM(B16:B17)</f>
        <v>0</v>
      </c>
      <c r="C18" s="4456">
        <f t="shared" si="3"/>
        <v>0</v>
      </c>
      <c r="D18" s="4456">
        <f t="shared" si="3"/>
        <v>0</v>
      </c>
      <c r="E18" s="4456">
        <f t="shared" si="3"/>
        <v>0</v>
      </c>
      <c r="F18" s="4456">
        <f t="shared" si="3"/>
        <v>0</v>
      </c>
      <c r="G18" s="4456">
        <f t="shared" si="3"/>
        <v>0</v>
      </c>
      <c r="H18" s="4456">
        <f t="shared" si="3"/>
        <v>0</v>
      </c>
      <c r="I18" s="4456">
        <f t="shared" si="3"/>
        <v>2</v>
      </c>
      <c r="J18" s="4456">
        <f t="shared" si="3"/>
        <v>2</v>
      </c>
      <c r="K18" s="4456">
        <f t="shared" si="3"/>
        <v>0</v>
      </c>
      <c r="L18" s="4456">
        <f t="shared" si="3"/>
        <v>2</v>
      </c>
      <c r="M18" s="4440">
        <f t="shared" si="3"/>
        <v>2</v>
      </c>
    </row>
    <row r="19" spans="1:13" ht="33.75" customHeight="1" thickBot="1">
      <c r="A19" s="4457" t="s">
        <v>275</v>
      </c>
      <c r="B19" s="4458">
        <f t="shared" ref="B19:M19" si="4">B14+B18</f>
        <v>24</v>
      </c>
      <c r="C19" s="4458">
        <f t="shared" si="4"/>
        <v>9</v>
      </c>
      <c r="D19" s="4458">
        <f t="shared" si="4"/>
        <v>33</v>
      </c>
      <c r="E19" s="4458">
        <f t="shared" si="4"/>
        <v>16</v>
      </c>
      <c r="F19" s="4458">
        <f t="shared" si="4"/>
        <v>8</v>
      </c>
      <c r="G19" s="4458">
        <f t="shared" si="4"/>
        <v>24</v>
      </c>
      <c r="H19" s="4458">
        <f t="shared" si="4"/>
        <v>21</v>
      </c>
      <c r="I19" s="4458">
        <f t="shared" si="4"/>
        <v>9</v>
      </c>
      <c r="J19" s="4458">
        <f t="shared" si="4"/>
        <v>30</v>
      </c>
      <c r="K19" s="4458">
        <f t="shared" si="4"/>
        <v>61</v>
      </c>
      <c r="L19" s="4458">
        <f t="shared" si="4"/>
        <v>26</v>
      </c>
      <c r="M19" s="4459">
        <f t="shared" si="4"/>
        <v>87</v>
      </c>
    </row>
    <row r="20" spans="1:13" ht="24.95" customHeight="1">
      <c r="A20" s="5449"/>
      <c r="B20" s="5449"/>
      <c r="C20" s="5449"/>
      <c r="D20" s="5449"/>
      <c r="E20" s="5449"/>
      <c r="F20" s="5449"/>
      <c r="G20" s="5449"/>
      <c r="H20" s="5449"/>
      <c r="I20" s="5449"/>
      <c r="J20" s="5449"/>
      <c r="K20" s="4460"/>
      <c r="L20" s="4460"/>
      <c r="M20" s="4460"/>
    </row>
    <row r="21" spans="1:13" ht="38.450000000000003" customHeight="1">
      <c r="K21" s="4460"/>
      <c r="L21" s="4460"/>
      <c r="M21" s="4460"/>
    </row>
    <row r="22" spans="1:13" ht="24.95" customHeight="1"/>
    <row r="23" spans="1:13" ht="24.75" customHeight="1"/>
    <row r="24" spans="1:13" ht="24.95" customHeight="1"/>
    <row r="27" spans="1:13" ht="54.75" customHeight="1"/>
    <row r="28" spans="1:13" ht="30" customHeight="1"/>
    <row r="29" spans="1:13" ht="32.25" customHeight="1"/>
    <row r="30" spans="1:13" ht="37.5" customHeight="1"/>
    <row r="31" spans="1:13" ht="26.25" customHeight="1"/>
    <row r="33" ht="80.099999999999994" customHeight="1"/>
  </sheetData>
  <mergeCells count="8">
    <mergeCell ref="A20:J20"/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zoomScale="60" zoomScaleNormal="60" workbookViewId="0">
      <selection activeCell="A26" sqref="A26"/>
    </sheetView>
  </sheetViews>
  <sheetFormatPr defaultRowHeight="20.25"/>
  <cols>
    <col min="1" max="1" width="89" style="1450" customWidth="1"/>
    <col min="2" max="2" width="11.42578125" style="1450" customWidth="1"/>
    <col min="3" max="3" width="12.140625" style="1450" customWidth="1"/>
    <col min="4" max="4" width="11" style="1450" customWidth="1"/>
    <col min="5" max="5" width="11.5703125" style="1450" customWidth="1"/>
    <col min="6" max="6" width="9.85546875" style="1450" customWidth="1"/>
    <col min="7" max="7" width="9.5703125" style="1450" customWidth="1"/>
    <col min="8" max="8" width="12.42578125" style="1450" customWidth="1"/>
    <col min="9" max="9" width="13.140625" style="1450" customWidth="1"/>
    <col min="10" max="10" width="10.7109375" style="1450" customWidth="1"/>
    <col min="11" max="256" width="9.140625" style="1450"/>
    <col min="257" max="257" width="89" style="1450" customWidth="1"/>
    <col min="258" max="258" width="11.42578125" style="1450" customWidth="1"/>
    <col min="259" max="259" width="12.140625" style="1450" customWidth="1"/>
    <col min="260" max="260" width="11" style="1450" customWidth="1"/>
    <col min="261" max="261" width="11.5703125" style="1450" customWidth="1"/>
    <col min="262" max="262" width="9.85546875" style="1450" customWidth="1"/>
    <col min="263" max="263" width="9.5703125" style="1450" customWidth="1"/>
    <col min="264" max="264" width="12.42578125" style="1450" customWidth="1"/>
    <col min="265" max="265" width="13.140625" style="1450" customWidth="1"/>
    <col min="266" max="266" width="10.7109375" style="1450" customWidth="1"/>
    <col min="267" max="512" width="9.140625" style="1450"/>
    <col min="513" max="513" width="89" style="1450" customWidth="1"/>
    <col min="514" max="514" width="11.42578125" style="1450" customWidth="1"/>
    <col min="515" max="515" width="12.140625" style="1450" customWidth="1"/>
    <col min="516" max="516" width="11" style="1450" customWidth="1"/>
    <col min="517" max="517" width="11.5703125" style="1450" customWidth="1"/>
    <col min="518" max="518" width="9.85546875" style="1450" customWidth="1"/>
    <col min="519" max="519" width="9.5703125" style="1450" customWidth="1"/>
    <col min="520" max="520" width="12.42578125" style="1450" customWidth="1"/>
    <col min="521" max="521" width="13.140625" style="1450" customWidth="1"/>
    <col min="522" max="522" width="10.7109375" style="1450" customWidth="1"/>
    <col min="523" max="768" width="9.140625" style="1450"/>
    <col min="769" max="769" width="89" style="1450" customWidth="1"/>
    <col min="770" max="770" width="11.42578125" style="1450" customWidth="1"/>
    <col min="771" max="771" width="12.140625" style="1450" customWidth="1"/>
    <col min="772" max="772" width="11" style="1450" customWidth="1"/>
    <col min="773" max="773" width="11.5703125" style="1450" customWidth="1"/>
    <col min="774" max="774" width="9.85546875" style="1450" customWidth="1"/>
    <col min="775" max="775" width="9.5703125" style="1450" customWidth="1"/>
    <col min="776" max="776" width="12.42578125" style="1450" customWidth="1"/>
    <col min="777" max="777" width="13.140625" style="1450" customWidth="1"/>
    <col min="778" max="778" width="10.7109375" style="1450" customWidth="1"/>
    <col min="779" max="1024" width="9.140625" style="1450"/>
    <col min="1025" max="1025" width="89" style="1450" customWidth="1"/>
    <col min="1026" max="1026" width="11.42578125" style="1450" customWidth="1"/>
    <col min="1027" max="1027" width="12.140625" style="1450" customWidth="1"/>
    <col min="1028" max="1028" width="11" style="1450" customWidth="1"/>
    <col min="1029" max="1029" width="11.5703125" style="1450" customWidth="1"/>
    <col min="1030" max="1030" width="9.85546875" style="1450" customWidth="1"/>
    <col min="1031" max="1031" width="9.5703125" style="1450" customWidth="1"/>
    <col min="1032" max="1032" width="12.42578125" style="1450" customWidth="1"/>
    <col min="1033" max="1033" width="13.140625" style="1450" customWidth="1"/>
    <col min="1034" max="1034" width="10.7109375" style="1450" customWidth="1"/>
    <col min="1035" max="1280" width="9.140625" style="1450"/>
    <col min="1281" max="1281" width="89" style="1450" customWidth="1"/>
    <col min="1282" max="1282" width="11.42578125" style="1450" customWidth="1"/>
    <col min="1283" max="1283" width="12.140625" style="1450" customWidth="1"/>
    <col min="1284" max="1284" width="11" style="1450" customWidth="1"/>
    <col min="1285" max="1285" width="11.5703125" style="1450" customWidth="1"/>
    <col min="1286" max="1286" width="9.85546875" style="1450" customWidth="1"/>
    <col min="1287" max="1287" width="9.5703125" style="1450" customWidth="1"/>
    <col min="1288" max="1288" width="12.42578125" style="1450" customWidth="1"/>
    <col min="1289" max="1289" width="13.140625" style="1450" customWidth="1"/>
    <col min="1290" max="1290" width="10.7109375" style="1450" customWidth="1"/>
    <col min="1291" max="1536" width="9.140625" style="1450"/>
    <col min="1537" max="1537" width="89" style="1450" customWidth="1"/>
    <col min="1538" max="1538" width="11.42578125" style="1450" customWidth="1"/>
    <col min="1539" max="1539" width="12.140625" style="1450" customWidth="1"/>
    <col min="1540" max="1540" width="11" style="1450" customWidth="1"/>
    <col min="1541" max="1541" width="11.5703125" style="1450" customWidth="1"/>
    <col min="1542" max="1542" width="9.85546875" style="1450" customWidth="1"/>
    <col min="1543" max="1543" width="9.5703125" style="1450" customWidth="1"/>
    <col min="1544" max="1544" width="12.42578125" style="1450" customWidth="1"/>
    <col min="1545" max="1545" width="13.140625" style="1450" customWidth="1"/>
    <col min="1546" max="1546" width="10.7109375" style="1450" customWidth="1"/>
    <col min="1547" max="1792" width="9.140625" style="1450"/>
    <col min="1793" max="1793" width="89" style="1450" customWidth="1"/>
    <col min="1794" max="1794" width="11.42578125" style="1450" customWidth="1"/>
    <col min="1795" max="1795" width="12.140625" style="1450" customWidth="1"/>
    <col min="1796" max="1796" width="11" style="1450" customWidth="1"/>
    <col min="1797" max="1797" width="11.5703125" style="1450" customWidth="1"/>
    <col min="1798" max="1798" width="9.85546875" style="1450" customWidth="1"/>
    <col min="1799" max="1799" width="9.5703125" style="1450" customWidth="1"/>
    <col min="1800" max="1800" width="12.42578125" style="1450" customWidth="1"/>
    <col min="1801" max="1801" width="13.140625" style="1450" customWidth="1"/>
    <col min="1802" max="1802" width="10.7109375" style="1450" customWidth="1"/>
    <col min="1803" max="2048" width="9.140625" style="1450"/>
    <col min="2049" max="2049" width="89" style="1450" customWidth="1"/>
    <col min="2050" max="2050" width="11.42578125" style="1450" customWidth="1"/>
    <col min="2051" max="2051" width="12.140625" style="1450" customWidth="1"/>
    <col min="2052" max="2052" width="11" style="1450" customWidth="1"/>
    <col min="2053" max="2053" width="11.5703125" style="1450" customWidth="1"/>
    <col min="2054" max="2054" width="9.85546875" style="1450" customWidth="1"/>
    <col min="2055" max="2055" width="9.5703125" style="1450" customWidth="1"/>
    <col min="2056" max="2056" width="12.42578125" style="1450" customWidth="1"/>
    <col min="2057" max="2057" width="13.140625" style="1450" customWidth="1"/>
    <col min="2058" max="2058" width="10.7109375" style="1450" customWidth="1"/>
    <col min="2059" max="2304" width="9.140625" style="1450"/>
    <col min="2305" max="2305" width="89" style="1450" customWidth="1"/>
    <col min="2306" max="2306" width="11.42578125" style="1450" customWidth="1"/>
    <col min="2307" max="2307" width="12.140625" style="1450" customWidth="1"/>
    <col min="2308" max="2308" width="11" style="1450" customWidth="1"/>
    <col min="2309" max="2309" width="11.5703125" style="1450" customWidth="1"/>
    <col min="2310" max="2310" width="9.85546875" style="1450" customWidth="1"/>
    <col min="2311" max="2311" width="9.5703125" style="1450" customWidth="1"/>
    <col min="2312" max="2312" width="12.42578125" style="1450" customWidth="1"/>
    <col min="2313" max="2313" width="13.140625" style="1450" customWidth="1"/>
    <col min="2314" max="2314" width="10.7109375" style="1450" customWidth="1"/>
    <col min="2315" max="2560" width="9.140625" style="1450"/>
    <col min="2561" max="2561" width="89" style="1450" customWidth="1"/>
    <col min="2562" max="2562" width="11.42578125" style="1450" customWidth="1"/>
    <col min="2563" max="2563" width="12.140625" style="1450" customWidth="1"/>
    <col min="2564" max="2564" width="11" style="1450" customWidth="1"/>
    <col min="2565" max="2565" width="11.5703125" style="1450" customWidth="1"/>
    <col min="2566" max="2566" width="9.85546875" style="1450" customWidth="1"/>
    <col min="2567" max="2567" width="9.5703125" style="1450" customWidth="1"/>
    <col min="2568" max="2568" width="12.42578125" style="1450" customWidth="1"/>
    <col min="2569" max="2569" width="13.140625" style="1450" customWidth="1"/>
    <col min="2570" max="2570" width="10.7109375" style="1450" customWidth="1"/>
    <col min="2571" max="2816" width="9.140625" style="1450"/>
    <col min="2817" max="2817" width="89" style="1450" customWidth="1"/>
    <col min="2818" max="2818" width="11.42578125" style="1450" customWidth="1"/>
    <col min="2819" max="2819" width="12.140625" style="1450" customWidth="1"/>
    <col min="2820" max="2820" width="11" style="1450" customWidth="1"/>
    <col min="2821" max="2821" width="11.5703125" style="1450" customWidth="1"/>
    <col min="2822" max="2822" width="9.85546875" style="1450" customWidth="1"/>
    <col min="2823" max="2823" width="9.5703125" style="1450" customWidth="1"/>
    <col min="2824" max="2824" width="12.42578125" style="1450" customWidth="1"/>
    <col min="2825" max="2825" width="13.140625" style="1450" customWidth="1"/>
    <col min="2826" max="2826" width="10.7109375" style="1450" customWidth="1"/>
    <col min="2827" max="3072" width="9.140625" style="1450"/>
    <col min="3073" max="3073" width="89" style="1450" customWidth="1"/>
    <col min="3074" max="3074" width="11.42578125" style="1450" customWidth="1"/>
    <col min="3075" max="3075" width="12.140625" style="1450" customWidth="1"/>
    <col min="3076" max="3076" width="11" style="1450" customWidth="1"/>
    <col min="3077" max="3077" width="11.5703125" style="1450" customWidth="1"/>
    <col min="3078" max="3078" width="9.85546875" style="1450" customWidth="1"/>
    <col min="3079" max="3079" width="9.5703125" style="1450" customWidth="1"/>
    <col min="3080" max="3080" width="12.42578125" style="1450" customWidth="1"/>
    <col min="3081" max="3081" width="13.140625" style="1450" customWidth="1"/>
    <col min="3082" max="3082" width="10.7109375" style="1450" customWidth="1"/>
    <col min="3083" max="3328" width="9.140625" style="1450"/>
    <col min="3329" max="3329" width="89" style="1450" customWidth="1"/>
    <col min="3330" max="3330" width="11.42578125" style="1450" customWidth="1"/>
    <col min="3331" max="3331" width="12.140625" style="1450" customWidth="1"/>
    <col min="3332" max="3332" width="11" style="1450" customWidth="1"/>
    <col min="3333" max="3333" width="11.5703125" style="1450" customWidth="1"/>
    <col min="3334" max="3334" width="9.85546875" style="1450" customWidth="1"/>
    <col min="3335" max="3335" width="9.5703125" style="1450" customWidth="1"/>
    <col min="3336" max="3336" width="12.42578125" style="1450" customWidth="1"/>
    <col min="3337" max="3337" width="13.140625" style="1450" customWidth="1"/>
    <col min="3338" max="3338" width="10.7109375" style="1450" customWidth="1"/>
    <col min="3339" max="3584" width="9.140625" style="1450"/>
    <col min="3585" max="3585" width="89" style="1450" customWidth="1"/>
    <col min="3586" max="3586" width="11.42578125" style="1450" customWidth="1"/>
    <col min="3587" max="3587" width="12.140625" style="1450" customWidth="1"/>
    <col min="3588" max="3588" width="11" style="1450" customWidth="1"/>
    <col min="3589" max="3589" width="11.5703125" style="1450" customWidth="1"/>
    <col min="3590" max="3590" width="9.85546875" style="1450" customWidth="1"/>
    <col min="3591" max="3591" width="9.5703125" style="1450" customWidth="1"/>
    <col min="3592" max="3592" width="12.42578125" style="1450" customWidth="1"/>
    <col min="3593" max="3593" width="13.140625" style="1450" customWidth="1"/>
    <col min="3594" max="3594" width="10.7109375" style="1450" customWidth="1"/>
    <col min="3595" max="3840" width="9.140625" style="1450"/>
    <col min="3841" max="3841" width="89" style="1450" customWidth="1"/>
    <col min="3842" max="3842" width="11.42578125" style="1450" customWidth="1"/>
    <col min="3843" max="3843" width="12.140625" style="1450" customWidth="1"/>
    <col min="3844" max="3844" width="11" style="1450" customWidth="1"/>
    <col min="3845" max="3845" width="11.5703125" style="1450" customWidth="1"/>
    <col min="3846" max="3846" width="9.85546875" style="1450" customWidth="1"/>
    <col min="3847" max="3847" width="9.5703125" style="1450" customWidth="1"/>
    <col min="3848" max="3848" width="12.42578125" style="1450" customWidth="1"/>
    <col min="3849" max="3849" width="13.140625" style="1450" customWidth="1"/>
    <col min="3850" max="3850" width="10.7109375" style="1450" customWidth="1"/>
    <col min="3851" max="4096" width="9.140625" style="1450"/>
    <col min="4097" max="4097" width="89" style="1450" customWidth="1"/>
    <col min="4098" max="4098" width="11.42578125" style="1450" customWidth="1"/>
    <col min="4099" max="4099" width="12.140625" style="1450" customWidth="1"/>
    <col min="4100" max="4100" width="11" style="1450" customWidth="1"/>
    <col min="4101" max="4101" width="11.5703125" style="1450" customWidth="1"/>
    <col min="4102" max="4102" width="9.85546875" style="1450" customWidth="1"/>
    <col min="4103" max="4103" width="9.5703125" style="1450" customWidth="1"/>
    <col min="4104" max="4104" width="12.42578125" style="1450" customWidth="1"/>
    <col min="4105" max="4105" width="13.140625" style="1450" customWidth="1"/>
    <col min="4106" max="4106" width="10.7109375" style="1450" customWidth="1"/>
    <col min="4107" max="4352" width="9.140625" style="1450"/>
    <col min="4353" max="4353" width="89" style="1450" customWidth="1"/>
    <col min="4354" max="4354" width="11.42578125" style="1450" customWidth="1"/>
    <col min="4355" max="4355" width="12.140625" style="1450" customWidth="1"/>
    <col min="4356" max="4356" width="11" style="1450" customWidth="1"/>
    <col min="4357" max="4357" width="11.5703125" style="1450" customWidth="1"/>
    <col min="4358" max="4358" width="9.85546875" style="1450" customWidth="1"/>
    <col min="4359" max="4359" width="9.5703125" style="1450" customWidth="1"/>
    <col min="4360" max="4360" width="12.42578125" style="1450" customWidth="1"/>
    <col min="4361" max="4361" width="13.140625" style="1450" customWidth="1"/>
    <col min="4362" max="4362" width="10.7109375" style="1450" customWidth="1"/>
    <col min="4363" max="4608" width="9.140625" style="1450"/>
    <col min="4609" max="4609" width="89" style="1450" customWidth="1"/>
    <col min="4610" max="4610" width="11.42578125" style="1450" customWidth="1"/>
    <col min="4611" max="4611" width="12.140625" style="1450" customWidth="1"/>
    <col min="4612" max="4612" width="11" style="1450" customWidth="1"/>
    <col min="4613" max="4613" width="11.5703125" style="1450" customWidth="1"/>
    <col min="4614" max="4614" width="9.85546875" style="1450" customWidth="1"/>
    <col min="4615" max="4615" width="9.5703125" style="1450" customWidth="1"/>
    <col min="4616" max="4616" width="12.42578125" style="1450" customWidth="1"/>
    <col min="4617" max="4617" width="13.140625" style="1450" customWidth="1"/>
    <col min="4618" max="4618" width="10.7109375" style="1450" customWidth="1"/>
    <col min="4619" max="4864" width="9.140625" style="1450"/>
    <col min="4865" max="4865" width="89" style="1450" customWidth="1"/>
    <col min="4866" max="4866" width="11.42578125" style="1450" customWidth="1"/>
    <col min="4867" max="4867" width="12.140625" style="1450" customWidth="1"/>
    <col min="4868" max="4868" width="11" style="1450" customWidth="1"/>
    <col min="4869" max="4869" width="11.5703125" style="1450" customWidth="1"/>
    <col min="4870" max="4870" width="9.85546875" style="1450" customWidth="1"/>
    <col min="4871" max="4871" width="9.5703125" style="1450" customWidth="1"/>
    <col min="4872" max="4872" width="12.42578125" style="1450" customWidth="1"/>
    <col min="4873" max="4873" width="13.140625" style="1450" customWidth="1"/>
    <col min="4874" max="4874" width="10.7109375" style="1450" customWidth="1"/>
    <col min="4875" max="5120" width="9.140625" style="1450"/>
    <col min="5121" max="5121" width="89" style="1450" customWidth="1"/>
    <col min="5122" max="5122" width="11.42578125" style="1450" customWidth="1"/>
    <col min="5123" max="5123" width="12.140625" style="1450" customWidth="1"/>
    <col min="5124" max="5124" width="11" style="1450" customWidth="1"/>
    <col min="5125" max="5125" width="11.5703125" style="1450" customWidth="1"/>
    <col min="5126" max="5126" width="9.85546875" style="1450" customWidth="1"/>
    <col min="5127" max="5127" width="9.5703125" style="1450" customWidth="1"/>
    <col min="5128" max="5128" width="12.42578125" style="1450" customWidth="1"/>
    <col min="5129" max="5129" width="13.140625" style="1450" customWidth="1"/>
    <col min="5130" max="5130" width="10.7109375" style="1450" customWidth="1"/>
    <col min="5131" max="5376" width="9.140625" style="1450"/>
    <col min="5377" max="5377" width="89" style="1450" customWidth="1"/>
    <col min="5378" max="5378" width="11.42578125" style="1450" customWidth="1"/>
    <col min="5379" max="5379" width="12.140625" style="1450" customWidth="1"/>
    <col min="5380" max="5380" width="11" style="1450" customWidth="1"/>
    <col min="5381" max="5381" width="11.5703125" style="1450" customWidth="1"/>
    <col min="5382" max="5382" width="9.85546875" style="1450" customWidth="1"/>
    <col min="5383" max="5383" width="9.5703125" style="1450" customWidth="1"/>
    <col min="5384" max="5384" width="12.42578125" style="1450" customWidth="1"/>
    <col min="5385" max="5385" width="13.140625" style="1450" customWidth="1"/>
    <col min="5386" max="5386" width="10.7109375" style="1450" customWidth="1"/>
    <col min="5387" max="5632" width="9.140625" style="1450"/>
    <col min="5633" max="5633" width="89" style="1450" customWidth="1"/>
    <col min="5634" max="5634" width="11.42578125" style="1450" customWidth="1"/>
    <col min="5635" max="5635" width="12.140625" style="1450" customWidth="1"/>
    <col min="5636" max="5636" width="11" style="1450" customWidth="1"/>
    <col min="5637" max="5637" width="11.5703125" style="1450" customWidth="1"/>
    <col min="5638" max="5638" width="9.85546875" style="1450" customWidth="1"/>
    <col min="5639" max="5639" width="9.5703125" style="1450" customWidth="1"/>
    <col min="5640" max="5640" width="12.42578125" style="1450" customWidth="1"/>
    <col min="5641" max="5641" width="13.140625" style="1450" customWidth="1"/>
    <col min="5642" max="5642" width="10.7109375" style="1450" customWidth="1"/>
    <col min="5643" max="5888" width="9.140625" style="1450"/>
    <col min="5889" max="5889" width="89" style="1450" customWidth="1"/>
    <col min="5890" max="5890" width="11.42578125" style="1450" customWidth="1"/>
    <col min="5891" max="5891" width="12.140625" style="1450" customWidth="1"/>
    <col min="5892" max="5892" width="11" style="1450" customWidth="1"/>
    <col min="5893" max="5893" width="11.5703125" style="1450" customWidth="1"/>
    <col min="5894" max="5894" width="9.85546875" style="1450" customWidth="1"/>
    <col min="5895" max="5895" width="9.5703125" style="1450" customWidth="1"/>
    <col min="5896" max="5896" width="12.42578125" style="1450" customWidth="1"/>
    <col min="5897" max="5897" width="13.140625" style="1450" customWidth="1"/>
    <col min="5898" max="5898" width="10.7109375" style="1450" customWidth="1"/>
    <col min="5899" max="6144" width="9.140625" style="1450"/>
    <col min="6145" max="6145" width="89" style="1450" customWidth="1"/>
    <col min="6146" max="6146" width="11.42578125" style="1450" customWidth="1"/>
    <col min="6147" max="6147" width="12.140625" style="1450" customWidth="1"/>
    <col min="6148" max="6148" width="11" style="1450" customWidth="1"/>
    <col min="6149" max="6149" width="11.5703125" style="1450" customWidth="1"/>
    <col min="6150" max="6150" width="9.85546875" style="1450" customWidth="1"/>
    <col min="6151" max="6151" width="9.5703125" style="1450" customWidth="1"/>
    <col min="6152" max="6152" width="12.42578125" style="1450" customWidth="1"/>
    <col min="6153" max="6153" width="13.140625" style="1450" customWidth="1"/>
    <col min="6154" max="6154" width="10.7109375" style="1450" customWidth="1"/>
    <col min="6155" max="6400" width="9.140625" style="1450"/>
    <col min="6401" max="6401" width="89" style="1450" customWidth="1"/>
    <col min="6402" max="6402" width="11.42578125" style="1450" customWidth="1"/>
    <col min="6403" max="6403" width="12.140625" style="1450" customWidth="1"/>
    <col min="6404" max="6404" width="11" style="1450" customWidth="1"/>
    <col min="6405" max="6405" width="11.5703125" style="1450" customWidth="1"/>
    <col min="6406" max="6406" width="9.85546875" style="1450" customWidth="1"/>
    <col min="6407" max="6407" width="9.5703125" style="1450" customWidth="1"/>
    <col min="6408" max="6408" width="12.42578125" style="1450" customWidth="1"/>
    <col min="6409" max="6409" width="13.140625" style="1450" customWidth="1"/>
    <col min="6410" max="6410" width="10.7109375" style="1450" customWidth="1"/>
    <col min="6411" max="6656" width="9.140625" style="1450"/>
    <col min="6657" max="6657" width="89" style="1450" customWidth="1"/>
    <col min="6658" max="6658" width="11.42578125" style="1450" customWidth="1"/>
    <col min="6659" max="6659" width="12.140625" style="1450" customWidth="1"/>
    <col min="6660" max="6660" width="11" style="1450" customWidth="1"/>
    <col min="6661" max="6661" width="11.5703125" style="1450" customWidth="1"/>
    <col min="6662" max="6662" width="9.85546875" style="1450" customWidth="1"/>
    <col min="6663" max="6663" width="9.5703125" style="1450" customWidth="1"/>
    <col min="6664" max="6664" width="12.42578125" style="1450" customWidth="1"/>
    <col min="6665" max="6665" width="13.140625" style="1450" customWidth="1"/>
    <col min="6666" max="6666" width="10.7109375" style="1450" customWidth="1"/>
    <col min="6667" max="6912" width="9.140625" style="1450"/>
    <col min="6913" max="6913" width="89" style="1450" customWidth="1"/>
    <col min="6914" max="6914" width="11.42578125" style="1450" customWidth="1"/>
    <col min="6915" max="6915" width="12.140625" style="1450" customWidth="1"/>
    <col min="6916" max="6916" width="11" style="1450" customWidth="1"/>
    <col min="6917" max="6917" width="11.5703125" style="1450" customWidth="1"/>
    <col min="6918" max="6918" width="9.85546875" style="1450" customWidth="1"/>
    <col min="6919" max="6919" width="9.5703125" style="1450" customWidth="1"/>
    <col min="6920" max="6920" width="12.42578125" style="1450" customWidth="1"/>
    <col min="6921" max="6921" width="13.140625" style="1450" customWidth="1"/>
    <col min="6922" max="6922" width="10.7109375" style="1450" customWidth="1"/>
    <col min="6923" max="7168" width="9.140625" style="1450"/>
    <col min="7169" max="7169" width="89" style="1450" customWidth="1"/>
    <col min="7170" max="7170" width="11.42578125" style="1450" customWidth="1"/>
    <col min="7171" max="7171" width="12.140625" style="1450" customWidth="1"/>
    <col min="7172" max="7172" width="11" style="1450" customWidth="1"/>
    <col min="7173" max="7173" width="11.5703125" style="1450" customWidth="1"/>
    <col min="7174" max="7174" width="9.85546875" style="1450" customWidth="1"/>
    <col min="7175" max="7175" width="9.5703125" style="1450" customWidth="1"/>
    <col min="7176" max="7176" width="12.42578125" style="1450" customWidth="1"/>
    <col min="7177" max="7177" width="13.140625" style="1450" customWidth="1"/>
    <col min="7178" max="7178" width="10.7109375" style="1450" customWidth="1"/>
    <col min="7179" max="7424" width="9.140625" style="1450"/>
    <col min="7425" max="7425" width="89" style="1450" customWidth="1"/>
    <col min="7426" max="7426" width="11.42578125" style="1450" customWidth="1"/>
    <col min="7427" max="7427" width="12.140625" style="1450" customWidth="1"/>
    <col min="7428" max="7428" width="11" style="1450" customWidth="1"/>
    <col min="7429" max="7429" width="11.5703125" style="1450" customWidth="1"/>
    <col min="7430" max="7430" width="9.85546875" style="1450" customWidth="1"/>
    <col min="7431" max="7431" width="9.5703125" style="1450" customWidth="1"/>
    <col min="7432" max="7432" width="12.42578125" style="1450" customWidth="1"/>
    <col min="7433" max="7433" width="13.140625" style="1450" customWidth="1"/>
    <col min="7434" max="7434" width="10.7109375" style="1450" customWidth="1"/>
    <col min="7435" max="7680" width="9.140625" style="1450"/>
    <col min="7681" max="7681" width="89" style="1450" customWidth="1"/>
    <col min="7682" max="7682" width="11.42578125" style="1450" customWidth="1"/>
    <col min="7683" max="7683" width="12.140625" style="1450" customWidth="1"/>
    <col min="7684" max="7684" width="11" style="1450" customWidth="1"/>
    <col min="7685" max="7685" width="11.5703125" style="1450" customWidth="1"/>
    <col min="7686" max="7686" width="9.85546875" style="1450" customWidth="1"/>
    <col min="7687" max="7687" width="9.5703125" style="1450" customWidth="1"/>
    <col min="7688" max="7688" width="12.42578125" style="1450" customWidth="1"/>
    <col min="7689" max="7689" width="13.140625" style="1450" customWidth="1"/>
    <col min="7690" max="7690" width="10.7109375" style="1450" customWidth="1"/>
    <col min="7691" max="7936" width="9.140625" style="1450"/>
    <col min="7937" max="7937" width="89" style="1450" customWidth="1"/>
    <col min="7938" max="7938" width="11.42578125" style="1450" customWidth="1"/>
    <col min="7939" max="7939" width="12.140625" style="1450" customWidth="1"/>
    <col min="7940" max="7940" width="11" style="1450" customWidth="1"/>
    <col min="7941" max="7941" width="11.5703125" style="1450" customWidth="1"/>
    <col min="7942" max="7942" width="9.85546875" style="1450" customWidth="1"/>
    <col min="7943" max="7943" width="9.5703125" style="1450" customWidth="1"/>
    <col min="7944" max="7944" width="12.42578125" style="1450" customWidth="1"/>
    <col min="7945" max="7945" width="13.140625" style="1450" customWidth="1"/>
    <col min="7946" max="7946" width="10.7109375" style="1450" customWidth="1"/>
    <col min="7947" max="8192" width="9.140625" style="1450"/>
    <col min="8193" max="8193" width="89" style="1450" customWidth="1"/>
    <col min="8194" max="8194" width="11.42578125" style="1450" customWidth="1"/>
    <col min="8195" max="8195" width="12.140625" style="1450" customWidth="1"/>
    <col min="8196" max="8196" width="11" style="1450" customWidth="1"/>
    <col min="8197" max="8197" width="11.5703125" style="1450" customWidth="1"/>
    <col min="8198" max="8198" width="9.85546875" style="1450" customWidth="1"/>
    <col min="8199" max="8199" width="9.5703125" style="1450" customWidth="1"/>
    <col min="8200" max="8200" width="12.42578125" style="1450" customWidth="1"/>
    <col min="8201" max="8201" width="13.140625" style="1450" customWidth="1"/>
    <col min="8202" max="8202" width="10.7109375" style="1450" customWidth="1"/>
    <col min="8203" max="8448" width="9.140625" style="1450"/>
    <col min="8449" max="8449" width="89" style="1450" customWidth="1"/>
    <col min="8450" max="8450" width="11.42578125" style="1450" customWidth="1"/>
    <col min="8451" max="8451" width="12.140625" style="1450" customWidth="1"/>
    <col min="8452" max="8452" width="11" style="1450" customWidth="1"/>
    <col min="8453" max="8453" width="11.5703125" style="1450" customWidth="1"/>
    <col min="8454" max="8454" width="9.85546875" style="1450" customWidth="1"/>
    <col min="8455" max="8455" width="9.5703125" style="1450" customWidth="1"/>
    <col min="8456" max="8456" width="12.42578125" style="1450" customWidth="1"/>
    <col min="8457" max="8457" width="13.140625" style="1450" customWidth="1"/>
    <col min="8458" max="8458" width="10.7109375" style="1450" customWidth="1"/>
    <col min="8459" max="8704" width="9.140625" style="1450"/>
    <col min="8705" max="8705" width="89" style="1450" customWidth="1"/>
    <col min="8706" max="8706" width="11.42578125" style="1450" customWidth="1"/>
    <col min="8707" max="8707" width="12.140625" style="1450" customWidth="1"/>
    <col min="8708" max="8708" width="11" style="1450" customWidth="1"/>
    <col min="8709" max="8709" width="11.5703125" style="1450" customWidth="1"/>
    <col min="8710" max="8710" width="9.85546875" style="1450" customWidth="1"/>
    <col min="8711" max="8711" width="9.5703125" style="1450" customWidth="1"/>
    <col min="8712" max="8712" width="12.42578125" style="1450" customWidth="1"/>
    <col min="8713" max="8713" width="13.140625" style="1450" customWidth="1"/>
    <col min="8714" max="8714" width="10.7109375" style="1450" customWidth="1"/>
    <col min="8715" max="8960" width="9.140625" style="1450"/>
    <col min="8961" max="8961" width="89" style="1450" customWidth="1"/>
    <col min="8962" max="8962" width="11.42578125" style="1450" customWidth="1"/>
    <col min="8963" max="8963" width="12.140625" style="1450" customWidth="1"/>
    <col min="8964" max="8964" width="11" style="1450" customWidth="1"/>
    <col min="8965" max="8965" width="11.5703125" style="1450" customWidth="1"/>
    <col min="8966" max="8966" width="9.85546875" style="1450" customWidth="1"/>
    <col min="8967" max="8967" width="9.5703125" style="1450" customWidth="1"/>
    <col min="8968" max="8968" width="12.42578125" style="1450" customWidth="1"/>
    <col min="8969" max="8969" width="13.140625" style="1450" customWidth="1"/>
    <col min="8970" max="8970" width="10.7109375" style="1450" customWidth="1"/>
    <col min="8971" max="9216" width="9.140625" style="1450"/>
    <col min="9217" max="9217" width="89" style="1450" customWidth="1"/>
    <col min="9218" max="9218" width="11.42578125" style="1450" customWidth="1"/>
    <col min="9219" max="9219" width="12.140625" style="1450" customWidth="1"/>
    <col min="9220" max="9220" width="11" style="1450" customWidth="1"/>
    <col min="9221" max="9221" width="11.5703125" style="1450" customWidth="1"/>
    <col min="9222" max="9222" width="9.85546875" style="1450" customWidth="1"/>
    <col min="9223" max="9223" width="9.5703125" style="1450" customWidth="1"/>
    <col min="9224" max="9224" width="12.42578125" style="1450" customWidth="1"/>
    <col min="9225" max="9225" width="13.140625" style="1450" customWidth="1"/>
    <col min="9226" max="9226" width="10.7109375" style="1450" customWidth="1"/>
    <col min="9227" max="9472" width="9.140625" style="1450"/>
    <col min="9473" max="9473" width="89" style="1450" customWidth="1"/>
    <col min="9474" max="9474" width="11.42578125" style="1450" customWidth="1"/>
    <col min="9475" max="9475" width="12.140625" style="1450" customWidth="1"/>
    <col min="9476" max="9476" width="11" style="1450" customWidth="1"/>
    <col min="9477" max="9477" width="11.5703125" style="1450" customWidth="1"/>
    <col min="9478" max="9478" width="9.85546875" style="1450" customWidth="1"/>
    <col min="9479" max="9479" width="9.5703125" style="1450" customWidth="1"/>
    <col min="9480" max="9480" width="12.42578125" style="1450" customWidth="1"/>
    <col min="9481" max="9481" width="13.140625" style="1450" customWidth="1"/>
    <col min="9482" max="9482" width="10.7109375" style="1450" customWidth="1"/>
    <col min="9483" max="9728" width="9.140625" style="1450"/>
    <col min="9729" max="9729" width="89" style="1450" customWidth="1"/>
    <col min="9730" max="9730" width="11.42578125" style="1450" customWidth="1"/>
    <col min="9731" max="9731" width="12.140625" style="1450" customWidth="1"/>
    <col min="9732" max="9732" width="11" style="1450" customWidth="1"/>
    <col min="9733" max="9733" width="11.5703125" style="1450" customWidth="1"/>
    <col min="9734" max="9734" width="9.85546875" style="1450" customWidth="1"/>
    <col min="9735" max="9735" width="9.5703125" style="1450" customWidth="1"/>
    <col min="9736" max="9736" width="12.42578125" style="1450" customWidth="1"/>
    <col min="9737" max="9737" width="13.140625" style="1450" customWidth="1"/>
    <col min="9738" max="9738" width="10.7109375" style="1450" customWidth="1"/>
    <col min="9739" max="9984" width="9.140625" style="1450"/>
    <col min="9985" max="9985" width="89" style="1450" customWidth="1"/>
    <col min="9986" max="9986" width="11.42578125" style="1450" customWidth="1"/>
    <col min="9987" max="9987" width="12.140625" style="1450" customWidth="1"/>
    <col min="9988" max="9988" width="11" style="1450" customWidth="1"/>
    <col min="9989" max="9989" width="11.5703125" style="1450" customWidth="1"/>
    <col min="9990" max="9990" width="9.85546875" style="1450" customWidth="1"/>
    <col min="9991" max="9991" width="9.5703125" style="1450" customWidth="1"/>
    <col min="9992" max="9992" width="12.42578125" style="1450" customWidth="1"/>
    <col min="9993" max="9993" width="13.140625" style="1450" customWidth="1"/>
    <col min="9994" max="9994" width="10.7109375" style="1450" customWidth="1"/>
    <col min="9995" max="10240" width="9.140625" style="1450"/>
    <col min="10241" max="10241" width="89" style="1450" customWidth="1"/>
    <col min="10242" max="10242" width="11.42578125" style="1450" customWidth="1"/>
    <col min="10243" max="10243" width="12.140625" style="1450" customWidth="1"/>
    <col min="10244" max="10244" width="11" style="1450" customWidth="1"/>
    <col min="10245" max="10245" width="11.5703125" style="1450" customWidth="1"/>
    <col min="10246" max="10246" width="9.85546875" style="1450" customWidth="1"/>
    <col min="10247" max="10247" width="9.5703125" style="1450" customWidth="1"/>
    <col min="10248" max="10248" width="12.42578125" style="1450" customWidth="1"/>
    <col min="10249" max="10249" width="13.140625" style="1450" customWidth="1"/>
    <col min="10250" max="10250" width="10.7109375" style="1450" customWidth="1"/>
    <col min="10251" max="10496" width="9.140625" style="1450"/>
    <col min="10497" max="10497" width="89" style="1450" customWidth="1"/>
    <col min="10498" max="10498" width="11.42578125" style="1450" customWidth="1"/>
    <col min="10499" max="10499" width="12.140625" style="1450" customWidth="1"/>
    <col min="10500" max="10500" width="11" style="1450" customWidth="1"/>
    <col min="10501" max="10501" width="11.5703125" style="1450" customWidth="1"/>
    <col min="10502" max="10502" width="9.85546875" style="1450" customWidth="1"/>
    <col min="10503" max="10503" width="9.5703125" style="1450" customWidth="1"/>
    <col min="10504" max="10504" width="12.42578125" style="1450" customWidth="1"/>
    <col min="10505" max="10505" width="13.140625" style="1450" customWidth="1"/>
    <col min="10506" max="10506" width="10.7109375" style="1450" customWidth="1"/>
    <col min="10507" max="10752" width="9.140625" style="1450"/>
    <col min="10753" max="10753" width="89" style="1450" customWidth="1"/>
    <col min="10754" max="10754" width="11.42578125" style="1450" customWidth="1"/>
    <col min="10755" max="10755" width="12.140625" style="1450" customWidth="1"/>
    <col min="10756" max="10756" width="11" style="1450" customWidth="1"/>
    <col min="10757" max="10757" width="11.5703125" style="1450" customWidth="1"/>
    <col min="10758" max="10758" width="9.85546875" style="1450" customWidth="1"/>
    <col min="10759" max="10759" width="9.5703125" style="1450" customWidth="1"/>
    <col min="10760" max="10760" width="12.42578125" style="1450" customWidth="1"/>
    <col min="10761" max="10761" width="13.140625" style="1450" customWidth="1"/>
    <col min="10762" max="10762" width="10.7109375" style="1450" customWidth="1"/>
    <col min="10763" max="11008" width="9.140625" style="1450"/>
    <col min="11009" max="11009" width="89" style="1450" customWidth="1"/>
    <col min="11010" max="11010" width="11.42578125" style="1450" customWidth="1"/>
    <col min="11011" max="11011" width="12.140625" style="1450" customWidth="1"/>
    <col min="11012" max="11012" width="11" style="1450" customWidth="1"/>
    <col min="11013" max="11013" width="11.5703125" style="1450" customWidth="1"/>
    <col min="11014" max="11014" width="9.85546875" style="1450" customWidth="1"/>
    <col min="11015" max="11015" width="9.5703125" style="1450" customWidth="1"/>
    <col min="11016" max="11016" width="12.42578125" style="1450" customWidth="1"/>
    <col min="11017" max="11017" width="13.140625" style="1450" customWidth="1"/>
    <col min="11018" max="11018" width="10.7109375" style="1450" customWidth="1"/>
    <col min="11019" max="11264" width="9.140625" style="1450"/>
    <col min="11265" max="11265" width="89" style="1450" customWidth="1"/>
    <col min="11266" max="11266" width="11.42578125" style="1450" customWidth="1"/>
    <col min="11267" max="11267" width="12.140625" style="1450" customWidth="1"/>
    <col min="11268" max="11268" width="11" style="1450" customWidth="1"/>
    <col min="11269" max="11269" width="11.5703125" style="1450" customWidth="1"/>
    <col min="11270" max="11270" width="9.85546875" style="1450" customWidth="1"/>
    <col min="11271" max="11271" width="9.5703125" style="1450" customWidth="1"/>
    <col min="11272" max="11272" width="12.42578125" style="1450" customWidth="1"/>
    <col min="11273" max="11273" width="13.140625" style="1450" customWidth="1"/>
    <col min="11274" max="11274" width="10.7109375" style="1450" customWidth="1"/>
    <col min="11275" max="11520" width="9.140625" style="1450"/>
    <col min="11521" max="11521" width="89" style="1450" customWidth="1"/>
    <col min="11522" max="11522" width="11.42578125" style="1450" customWidth="1"/>
    <col min="11523" max="11523" width="12.140625" style="1450" customWidth="1"/>
    <col min="11524" max="11524" width="11" style="1450" customWidth="1"/>
    <col min="11525" max="11525" width="11.5703125" style="1450" customWidth="1"/>
    <col min="11526" max="11526" width="9.85546875" style="1450" customWidth="1"/>
    <col min="11527" max="11527" width="9.5703125" style="1450" customWidth="1"/>
    <col min="11528" max="11528" width="12.42578125" style="1450" customWidth="1"/>
    <col min="11529" max="11529" width="13.140625" style="1450" customWidth="1"/>
    <col min="11530" max="11530" width="10.7109375" style="1450" customWidth="1"/>
    <col min="11531" max="11776" width="9.140625" style="1450"/>
    <col min="11777" max="11777" width="89" style="1450" customWidth="1"/>
    <col min="11778" max="11778" width="11.42578125" style="1450" customWidth="1"/>
    <col min="11779" max="11779" width="12.140625" style="1450" customWidth="1"/>
    <col min="11780" max="11780" width="11" style="1450" customWidth="1"/>
    <col min="11781" max="11781" width="11.5703125" style="1450" customWidth="1"/>
    <col min="11782" max="11782" width="9.85546875" style="1450" customWidth="1"/>
    <col min="11783" max="11783" width="9.5703125" style="1450" customWidth="1"/>
    <col min="11784" max="11784" width="12.42578125" style="1450" customWidth="1"/>
    <col min="11785" max="11785" width="13.140625" style="1450" customWidth="1"/>
    <col min="11786" max="11786" width="10.7109375" style="1450" customWidth="1"/>
    <col min="11787" max="12032" width="9.140625" style="1450"/>
    <col min="12033" max="12033" width="89" style="1450" customWidth="1"/>
    <col min="12034" max="12034" width="11.42578125" style="1450" customWidth="1"/>
    <col min="12035" max="12035" width="12.140625" style="1450" customWidth="1"/>
    <col min="12036" max="12036" width="11" style="1450" customWidth="1"/>
    <col min="12037" max="12037" width="11.5703125" style="1450" customWidth="1"/>
    <col min="12038" max="12038" width="9.85546875" style="1450" customWidth="1"/>
    <col min="12039" max="12039" width="9.5703125" style="1450" customWidth="1"/>
    <col min="12040" max="12040" width="12.42578125" style="1450" customWidth="1"/>
    <col min="12041" max="12041" width="13.140625" style="1450" customWidth="1"/>
    <col min="12042" max="12042" width="10.7109375" style="1450" customWidth="1"/>
    <col min="12043" max="12288" width="9.140625" style="1450"/>
    <col min="12289" max="12289" width="89" style="1450" customWidth="1"/>
    <col min="12290" max="12290" width="11.42578125" style="1450" customWidth="1"/>
    <col min="12291" max="12291" width="12.140625" style="1450" customWidth="1"/>
    <col min="12292" max="12292" width="11" style="1450" customWidth="1"/>
    <col min="12293" max="12293" width="11.5703125" style="1450" customWidth="1"/>
    <col min="12294" max="12294" width="9.85546875" style="1450" customWidth="1"/>
    <col min="12295" max="12295" width="9.5703125" style="1450" customWidth="1"/>
    <col min="12296" max="12296" width="12.42578125" style="1450" customWidth="1"/>
    <col min="12297" max="12297" width="13.140625" style="1450" customWidth="1"/>
    <col min="12298" max="12298" width="10.7109375" style="1450" customWidth="1"/>
    <col min="12299" max="12544" width="9.140625" style="1450"/>
    <col min="12545" max="12545" width="89" style="1450" customWidth="1"/>
    <col min="12546" max="12546" width="11.42578125" style="1450" customWidth="1"/>
    <col min="12547" max="12547" width="12.140625" style="1450" customWidth="1"/>
    <col min="12548" max="12548" width="11" style="1450" customWidth="1"/>
    <col min="12549" max="12549" width="11.5703125" style="1450" customWidth="1"/>
    <col min="12550" max="12550" width="9.85546875" style="1450" customWidth="1"/>
    <col min="12551" max="12551" width="9.5703125" style="1450" customWidth="1"/>
    <col min="12552" max="12552" width="12.42578125" style="1450" customWidth="1"/>
    <col min="12553" max="12553" width="13.140625" style="1450" customWidth="1"/>
    <col min="12554" max="12554" width="10.7109375" style="1450" customWidth="1"/>
    <col min="12555" max="12800" width="9.140625" style="1450"/>
    <col min="12801" max="12801" width="89" style="1450" customWidth="1"/>
    <col min="12802" max="12802" width="11.42578125" style="1450" customWidth="1"/>
    <col min="12803" max="12803" width="12.140625" style="1450" customWidth="1"/>
    <col min="12804" max="12804" width="11" style="1450" customWidth="1"/>
    <col min="12805" max="12805" width="11.5703125" style="1450" customWidth="1"/>
    <col min="12806" max="12806" width="9.85546875" style="1450" customWidth="1"/>
    <col min="12807" max="12807" width="9.5703125" style="1450" customWidth="1"/>
    <col min="12808" max="12808" width="12.42578125" style="1450" customWidth="1"/>
    <col min="12809" max="12809" width="13.140625" style="1450" customWidth="1"/>
    <col min="12810" max="12810" width="10.7109375" style="1450" customWidth="1"/>
    <col min="12811" max="13056" width="9.140625" style="1450"/>
    <col min="13057" max="13057" width="89" style="1450" customWidth="1"/>
    <col min="13058" max="13058" width="11.42578125" style="1450" customWidth="1"/>
    <col min="13059" max="13059" width="12.140625" style="1450" customWidth="1"/>
    <col min="13060" max="13060" width="11" style="1450" customWidth="1"/>
    <col min="13061" max="13061" width="11.5703125" style="1450" customWidth="1"/>
    <col min="13062" max="13062" width="9.85546875" style="1450" customWidth="1"/>
    <col min="13063" max="13063" width="9.5703125" style="1450" customWidth="1"/>
    <col min="13064" max="13064" width="12.42578125" style="1450" customWidth="1"/>
    <col min="13065" max="13065" width="13.140625" style="1450" customWidth="1"/>
    <col min="13066" max="13066" width="10.7109375" style="1450" customWidth="1"/>
    <col min="13067" max="13312" width="9.140625" style="1450"/>
    <col min="13313" max="13313" width="89" style="1450" customWidth="1"/>
    <col min="13314" max="13314" width="11.42578125" style="1450" customWidth="1"/>
    <col min="13315" max="13315" width="12.140625" style="1450" customWidth="1"/>
    <col min="13316" max="13316" width="11" style="1450" customWidth="1"/>
    <col min="13317" max="13317" width="11.5703125" style="1450" customWidth="1"/>
    <col min="13318" max="13318" width="9.85546875" style="1450" customWidth="1"/>
    <col min="13319" max="13319" width="9.5703125" style="1450" customWidth="1"/>
    <col min="13320" max="13320" width="12.42578125" style="1450" customWidth="1"/>
    <col min="13321" max="13321" width="13.140625" style="1450" customWidth="1"/>
    <col min="13322" max="13322" width="10.7109375" style="1450" customWidth="1"/>
    <col min="13323" max="13568" width="9.140625" style="1450"/>
    <col min="13569" max="13569" width="89" style="1450" customWidth="1"/>
    <col min="13570" max="13570" width="11.42578125" style="1450" customWidth="1"/>
    <col min="13571" max="13571" width="12.140625" style="1450" customWidth="1"/>
    <col min="13572" max="13572" width="11" style="1450" customWidth="1"/>
    <col min="13573" max="13573" width="11.5703125" style="1450" customWidth="1"/>
    <col min="13574" max="13574" width="9.85546875" style="1450" customWidth="1"/>
    <col min="13575" max="13575" width="9.5703125" style="1450" customWidth="1"/>
    <col min="13576" max="13576" width="12.42578125" style="1450" customWidth="1"/>
    <col min="13577" max="13577" width="13.140625" style="1450" customWidth="1"/>
    <col min="13578" max="13578" width="10.7109375" style="1450" customWidth="1"/>
    <col min="13579" max="13824" width="9.140625" style="1450"/>
    <col min="13825" max="13825" width="89" style="1450" customWidth="1"/>
    <col min="13826" max="13826" width="11.42578125" style="1450" customWidth="1"/>
    <col min="13827" max="13827" width="12.140625" style="1450" customWidth="1"/>
    <col min="13828" max="13828" width="11" style="1450" customWidth="1"/>
    <col min="13829" max="13829" width="11.5703125" style="1450" customWidth="1"/>
    <col min="13830" max="13830" width="9.85546875" style="1450" customWidth="1"/>
    <col min="13831" max="13831" width="9.5703125" style="1450" customWidth="1"/>
    <col min="13832" max="13832" width="12.42578125" style="1450" customWidth="1"/>
    <col min="13833" max="13833" width="13.140625" style="1450" customWidth="1"/>
    <col min="13834" max="13834" width="10.7109375" style="1450" customWidth="1"/>
    <col min="13835" max="14080" width="9.140625" style="1450"/>
    <col min="14081" max="14081" width="89" style="1450" customWidth="1"/>
    <col min="14082" max="14082" width="11.42578125" style="1450" customWidth="1"/>
    <col min="14083" max="14083" width="12.140625" style="1450" customWidth="1"/>
    <col min="14084" max="14084" width="11" style="1450" customWidth="1"/>
    <col min="14085" max="14085" width="11.5703125" style="1450" customWidth="1"/>
    <col min="14086" max="14086" width="9.85546875" style="1450" customWidth="1"/>
    <col min="14087" max="14087" width="9.5703125" style="1450" customWidth="1"/>
    <col min="14088" max="14088" width="12.42578125" style="1450" customWidth="1"/>
    <col min="14089" max="14089" width="13.140625" style="1450" customWidth="1"/>
    <col min="14090" max="14090" width="10.7109375" style="1450" customWidth="1"/>
    <col min="14091" max="14336" width="9.140625" style="1450"/>
    <col min="14337" max="14337" width="89" style="1450" customWidth="1"/>
    <col min="14338" max="14338" width="11.42578125" style="1450" customWidth="1"/>
    <col min="14339" max="14339" width="12.140625" style="1450" customWidth="1"/>
    <col min="14340" max="14340" width="11" style="1450" customWidth="1"/>
    <col min="14341" max="14341" width="11.5703125" style="1450" customWidth="1"/>
    <col min="14342" max="14342" width="9.85546875" style="1450" customWidth="1"/>
    <col min="14343" max="14343" width="9.5703125" style="1450" customWidth="1"/>
    <col min="14344" max="14344" width="12.42578125" style="1450" customWidth="1"/>
    <col min="14345" max="14345" width="13.140625" style="1450" customWidth="1"/>
    <col min="14346" max="14346" width="10.7109375" style="1450" customWidth="1"/>
    <col min="14347" max="14592" width="9.140625" style="1450"/>
    <col min="14593" max="14593" width="89" style="1450" customWidth="1"/>
    <col min="14594" max="14594" width="11.42578125" style="1450" customWidth="1"/>
    <col min="14595" max="14595" width="12.140625" style="1450" customWidth="1"/>
    <col min="14596" max="14596" width="11" style="1450" customWidth="1"/>
    <col min="14597" max="14597" width="11.5703125" style="1450" customWidth="1"/>
    <col min="14598" max="14598" width="9.85546875" style="1450" customWidth="1"/>
    <col min="14599" max="14599" width="9.5703125" style="1450" customWidth="1"/>
    <col min="14600" max="14600" width="12.42578125" style="1450" customWidth="1"/>
    <col min="14601" max="14601" width="13.140625" style="1450" customWidth="1"/>
    <col min="14602" max="14602" width="10.7109375" style="1450" customWidth="1"/>
    <col min="14603" max="14848" width="9.140625" style="1450"/>
    <col min="14849" max="14849" width="89" style="1450" customWidth="1"/>
    <col min="14850" max="14850" width="11.42578125" style="1450" customWidth="1"/>
    <col min="14851" max="14851" width="12.140625" style="1450" customWidth="1"/>
    <col min="14852" max="14852" width="11" style="1450" customWidth="1"/>
    <col min="14853" max="14853" width="11.5703125" style="1450" customWidth="1"/>
    <col min="14854" max="14854" width="9.85546875" style="1450" customWidth="1"/>
    <col min="14855" max="14855" width="9.5703125" style="1450" customWidth="1"/>
    <col min="14856" max="14856" width="12.42578125" style="1450" customWidth="1"/>
    <col min="14857" max="14857" width="13.140625" style="1450" customWidth="1"/>
    <col min="14858" max="14858" width="10.7109375" style="1450" customWidth="1"/>
    <col min="14859" max="15104" width="9.140625" style="1450"/>
    <col min="15105" max="15105" width="89" style="1450" customWidth="1"/>
    <col min="15106" max="15106" width="11.42578125" style="1450" customWidth="1"/>
    <col min="15107" max="15107" width="12.140625" style="1450" customWidth="1"/>
    <col min="15108" max="15108" width="11" style="1450" customWidth="1"/>
    <col min="15109" max="15109" width="11.5703125" style="1450" customWidth="1"/>
    <col min="15110" max="15110" width="9.85546875" style="1450" customWidth="1"/>
    <col min="15111" max="15111" width="9.5703125" style="1450" customWidth="1"/>
    <col min="15112" max="15112" width="12.42578125" style="1450" customWidth="1"/>
    <col min="15113" max="15113" width="13.140625" style="1450" customWidth="1"/>
    <col min="15114" max="15114" width="10.7109375" style="1450" customWidth="1"/>
    <col min="15115" max="15360" width="9.140625" style="1450"/>
    <col min="15361" max="15361" width="89" style="1450" customWidth="1"/>
    <col min="15362" max="15362" width="11.42578125" style="1450" customWidth="1"/>
    <col min="15363" max="15363" width="12.140625" style="1450" customWidth="1"/>
    <col min="15364" max="15364" width="11" style="1450" customWidth="1"/>
    <col min="15365" max="15365" width="11.5703125" style="1450" customWidth="1"/>
    <col min="15366" max="15366" width="9.85546875" style="1450" customWidth="1"/>
    <col min="15367" max="15367" width="9.5703125" style="1450" customWidth="1"/>
    <col min="15368" max="15368" width="12.42578125" style="1450" customWidth="1"/>
    <col min="15369" max="15369" width="13.140625" style="1450" customWidth="1"/>
    <col min="15370" max="15370" width="10.7109375" style="1450" customWidth="1"/>
    <col min="15371" max="15616" width="9.140625" style="1450"/>
    <col min="15617" max="15617" width="89" style="1450" customWidth="1"/>
    <col min="15618" max="15618" width="11.42578125" style="1450" customWidth="1"/>
    <col min="15619" max="15619" width="12.140625" style="1450" customWidth="1"/>
    <col min="15620" max="15620" width="11" style="1450" customWidth="1"/>
    <col min="15621" max="15621" width="11.5703125" style="1450" customWidth="1"/>
    <col min="15622" max="15622" width="9.85546875" style="1450" customWidth="1"/>
    <col min="15623" max="15623" width="9.5703125" style="1450" customWidth="1"/>
    <col min="15624" max="15624" width="12.42578125" style="1450" customWidth="1"/>
    <col min="15625" max="15625" width="13.140625" style="1450" customWidth="1"/>
    <col min="15626" max="15626" width="10.7109375" style="1450" customWidth="1"/>
    <col min="15627" max="15872" width="9.140625" style="1450"/>
    <col min="15873" max="15873" width="89" style="1450" customWidth="1"/>
    <col min="15874" max="15874" width="11.42578125" style="1450" customWidth="1"/>
    <col min="15875" max="15875" width="12.140625" style="1450" customWidth="1"/>
    <col min="15876" max="15876" width="11" style="1450" customWidth="1"/>
    <col min="15877" max="15877" width="11.5703125" style="1450" customWidth="1"/>
    <col min="15878" max="15878" width="9.85546875" style="1450" customWidth="1"/>
    <col min="15879" max="15879" width="9.5703125" style="1450" customWidth="1"/>
    <col min="15880" max="15880" width="12.42578125" style="1450" customWidth="1"/>
    <col min="15881" max="15881" width="13.140625" style="1450" customWidth="1"/>
    <col min="15882" max="15882" width="10.7109375" style="1450" customWidth="1"/>
    <col min="15883" max="16128" width="9.140625" style="1450"/>
    <col min="16129" max="16129" width="89" style="1450" customWidth="1"/>
    <col min="16130" max="16130" width="11.42578125" style="1450" customWidth="1"/>
    <col min="16131" max="16131" width="12.140625" style="1450" customWidth="1"/>
    <col min="16132" max="16132" width="11" style="1450" customWidth="1"/>
    <col min="16133" max="16133" width="11.5703125" style="1450" customWidth="1"/>
    <col min="16134" max="16134" width="9.85546875" style="1450" customWidth="1"/>
    <col min="16135" max="16135" width="9.5703125" style="1450" customWidth="1"/>
    <col min="16136" max="16136" width="12.42578125" style="1450" customWidth="1"/>
    <col min="16137" max="16137" width="13.140625" style="1450" customWidth="1"/>
    <col min="16138" max="16138" width="10.7109375" style="1450" customWidth="1"/>
    <col min="16139" max="16384" width="9.140625" style="1450"/>
  </cols>
  <sheetData>
    <row r="1" spans="1:10" ht="39" customHeight="1">
      <c r="A1" s="5440" t="s">
        <v>377</v>
      </c>
      <c r="B1" s="5440"/>
      <c r="C1" s="5440"/>
      <c r="D1" s="5440"/>
      <c r="E1" s="5440"/>
      <c r="F1" s="5440"/>
      <c r="G1" s="5440"/>
      <c r="H1" s="5440"/>
      <c r="I1" s="5440"/>
      <c r="J1" s="5440"/>
    </row>
    <row r="2" spans="1:10">
      <c r="A2" s="5440" t="s">
        <v>397</v>
      </c>
      <c r="B2" s="5440"/>
      <c r="C2" s="5440"/>
      <c r="D2" s="5440"/>
      <c r="E2" s="5440"/>
      <c r="F2" s="5440"/>
      <c r="G2" s="5440"/>
      <c r="H2" s="5440"/>
      <c r="I2" s="5440"/>
      <c r="J2" s="5440"/>
    </row>
    <row r="3" spans="1:10" ht="21" thickBot="1">
      <c r="A3" s="2350"/>
      <c r="B3" s="1452"/>
      <c r="C3" s="1452"/>
      <c r="D3" s="1452"/>
      <c r="E3" s="1452"/>
      <c r="F3" s="1452"/>
      <c r="G3" s="1452"/>
      <c r="H3" s="1452"/>
      <c r="I3" s="1452"/>
      <c r="J3" s="1452"/>
    </row>
    <row r="4" spans="1:10" ht="21" thickBot="1">
      <c r="A4" s="6162" t="s">
        <v>1</v>
      </c>
      <c r="B4" s="6194" t="s">
        <v>36</v>
      </c>
      <c r="C4" s="6195"/>
      <c r="D4" s="6196"/>
      <c r="E4" s="6194" t="s">
        <v>37</v>
      </c>
      <c r="F4" s="6195"/>
      <c r="G4" s="6196"/>
      <c r="H4" s="6177" t="s">
        <v>38</v>
      </c>
      <c r="I4" s="6178"/>
      <c r="J4" s="6179"/>
    </row>
    <row r="5" spans="1:10" ht="55.5" thickBot="1">
      <c r="A5" s="5442"/>
      <c r="B5" s="2431" t="s">
        <v>7</v>
      </c>
      <c r="C5" s="2431" t="s">
        <v>8</v>
      </c>
      <c r="D5" s="2431" t="s">
        <v>9</v>
      </c>
      <c r="E5" s="2431" t="s">
        <v>7</v>
      </c>
      <c r="F5" s="2431" t="s">
        <v>8</v>
      </c>
      <c r="G5" s="2431" t="s">
        <v>9</v>
      </c>
      <c r="H5" s="2431" t="s">
        <v>7</v>
      </c>
      <c r="I5" s="2431" t="s">
        <v>8</v>
      </c>
      <c r="J5" s="2690" t="s">
        <v>9</v>
      </c>
    </row>
    <row r="6" spans="1:10" ht="21" thickBot="1">
      <c r="A6" s="2548" t="s">
        <v>10</v>
      </c>
      <c r="B6" s="2075"/>
      <c r="C6" s="2076"/>
      <c r="D6" s="1453"/>
      <c r="E6" s="2075"/>
      <c r="F6" s="2076"/>
      <c r="G6" s="2077"/>
      <c r="H6" s="2078"/>
      <c r="I6" s="2079"/>
      <c r="J6" s="1454"/>
    </row>
    <row r="7" spans="1:10">
      <c r="A7" s="3734" t="s">
        <v>376</v>
      </c>
      <c r="B7" s="3735">
        <f t="shared" ref="B7:J7" si="0">B12+B16</f>
        <v>12</v>
      </c>
      <c r="C7" s="3735">
        <f t="shared" si="0"/>
        <v>0</v>
      </c>
      <c r="D7" s="3735">
        <f t="shared" si="0"/>
        <v>12</v>
      </c>
      <c r="E7" s="3735">
        <f t="shared" si="0"/>
        <v>12</v>
      </c>
      <c r="F7" s="3735">
        <f t="shared" si="0"/>
        <v>0</v>
      </c>
      <c r="G7" s="3735">
        <f t="shared" si="0"/>
        <v>12</v>
      </c>
      <c r="H7" s="3735">
        <f t="shared" si="0"/>
        <v>24</v>
      </c>
      <c r="I7" s="3735">
        <f t="shared" si="0"/>
        <v>0</v>
      </c>
      <c r="J7" s="3736">
        <f t="shared" si="0"/>
        <v>24</v>
      </c>
    </row>
    <row r="8" spans="1:10" ht="21" thickBot="1">
      <c r="A8" s="2636" t="s">
        <v>262</v>
      </c>
      <c r="B8" s="3742">
        <v>27</v>
      </c>
      <c r="C8" s="3742">
        <f>C13+C17</f>
        <v>1</v>
      </c>
      <c r="D8" s="3742">
        <v>28</v>
      </c>
      <c r="E8" s="3742">
        <f>E13+E17</f>
        <v>29</v>
      </c>
      <c r="F8" s="3742">
        <f>F13+F17</f>
        <v>0</v>
      </c>
      <c r="G8" s="3742">
        <f>G13+G17</f>
        <v>29</v>
      </c>
      <c r="H8" s="3742">
        <v>56</v>
      </c>
      <c r="I8" s="3742">
        <f>I13+I17</f>
        <v>1</v>
      </c>
      <c r="J8" s="3743">
        <v>57</v>
      </c>
    </row>
    <row r="9" spans="1:10" ht="21" thickBot="1">
      <c r="A9" s="3744" t="s">
        <v>27</v>
      </c>
      <c r="B9" s="3745">
        <f t="shared" ref="B9:J9" si="1">SUM(B7:B8)</f>
        <v>39</v>
      </c>
      <c r="C9" s="3745">
        <f t="shared" si="1"/>
        <v>1</v>
      </c>
      <c r="D9" s="3745">
        <f t="shared" si="1"/>
        <v>40</v>
      </c>
      <c r="E9" s="3745">
        <f t="shared" si="1"/>
        <v>41</v>
      </c>
      <c r="F9" s="3745">
        <f t="shared" si="1"/>
        <v>0</v>
      </c>
      <c r="G9" s="3745">
        <f t="shared" si="1"/>
        <v>41</v>
      </c>
      <c r="H9" s="3745">
        <f t="shared" si="1"/>
        <v>80</v>
      </c>
      <c r="I9" s="3745">
        <f t="shared" si="1"/>
        <v>1</v>
      </c>
      <c r="J9" s="3746">
        <f t="shared" si="1"/>
        <v>81</v>
      </c>
    </row>
    <row r="10" spans="1:10" ht="21" thickBot="1">
      <c r="A10" s="3747" t="s">
        <v>15</v>
      </c>
      <c r="B10" s="3748"/>
      <c r="C10" s="3749"/>
      <c r="D10" s="3750"/>
      <c r="E10" s="3748"/>
      <c r="F10" s="3749"/>
      <c r="G10" s="3750"/>
      <c r="H10" s="3751"/>
      <c r="I10" s="3752"/>
      <c r="J10" s="3753"/>
    </row>
    <row r="11" spans="1:10" ht="21" thickBot="1">
      <c r="A11" s="3754" t="s">
        <v>16</v>
      </c>
      <c r="B11" s="3755"/>
      <c r="C11" s="3756"/>
      <c r="D11" s="3757"/>
      <c r="E11" s="3755"/>
      <c r="F11" s="3756"/>
      <c r="G11" s="3757"/>
      <c r="H11" s="3758"/>
      <c r="I11" s="2100"/>
      <c r="J11" s="2244"/>
    </row>
    <row r="12" spans="1:10">
      <c r="A12" s="3759" t="s">
        <v>376</v>
      </c>
      <c r="B12" s="3760">
        <v>12</v>
      </c>
      <c r="C12" s="3760">
        <v>0</v>
      </c>
      <c r="D12" s="3760">
        <v>12</v>
      </c>
      <c r="E12" s="3760">
        <v>11</v>
      </c>
      <c r="F12" s="3760">
        <v>0</v>
      </c>
      <c r="G12" s="3760">
        <v>11</v>
      </c>
      <c r="H12" s="3761">
        <f>B12+E12</f>
        <v>23</v>
      </c>
      <c r="I12" s="3762">
        <f>C12+F12</f>
        <v>0</v>
      </c>
      <c r="J12" s="3763">
        <f>H12+I12</f>
        <v>23</v>
      </c>
    </row>
    <row r="13" spans="1:10" ht="21" thickBot="1">
      <c r="A13" s="3737" t="s">
        <v>262</v>
      </c>
      <c r="B13" s="3738">
        <v>27</v>
      </c>
      <c r="C13" s="3738">
        <v>1</v>
      </c>
      <c r="D13" s="3738">
        <v>28</v>
      </c>
      <c r="E13" s="3738">
        <v>29</v>
      </c>
      <c r="F13" s="3738">
        <v>0</v>
      </c>
      <c r="G13" s="3738">
        <v>29</v>
      </c>
      <c r="H13" s="3739">
        <f>B13+E13</f>
        <v>56</v>
      </c>
      <c r="I13" s="3740">
        <f>C13+F13</f>
        <v>1</v>
      </c>
      <c r="J13" s="3741">
        <f>H13+I13</f>
        <v>57</v>
      </c>
    </row>
    <row r="14" spans="1:10" ht="21" thickBot="1">
      <c r="A14" s="2493" t="s">
        <v>17</v>
      </c>
      <c r="B14" s="2108">
        <f t="shared" ref="B14:J14" si="2">SUM(B12:B13)</f>
        <v>39</v>
      </c>
      <c r="C14" s="2108">
        <f t="shared" si="2"/>
        <v>1</v>
      </c>
      <c r="D14" s="2108">
        <f t="shared" si="2"/>
        <v>40</v>
      </c>
      <c r="E14" s="2108">
        <f t="shared" si="2"/>
        <v>40</v>
      </c>
      <c r="F14" s="2108">
        <f t="shared" si="2"/>
        <v>0</v>
      </c>
      <c r="G14" s="2108">
        <f t="shared" si="2"/>
        <v>40</v>
      </c>
      <c r="H14" s="2108">
        <f t="shared" si="2"/>
        <v>79</v>
      </c>
      <c r="I14" s="2108">
        <f t="shared" si="2"/>
        <v>1</v>
      </c>
      <c r="J14" s="2691">
        <f t="shared" si="2"/>
        <v>80</v>
      </c>
    </row>
    <row r="15" spans="1:10">
      <c r="A15" s="2641" t="s">
        <v>18</v>
      </c>
      <c r="B15" s="2642"/>
      <c r="C15" s="2643"/>
      <c r="D15" s="2644"/>
      <c r="E15" s="2642"/>
      <c r="F15" s="2643"/>
      <c r="G15" s="2645"/>
      <c r="H15" s="2646"/>
      <c r="I15" s="2647"/>
      <c r="J15" s="2692"/>
    </row>
    <row r="16" spans="1:10">
      <c r="A16" s="2080" t="s">
        <v>376</v>
      </c>
      <c r="B16" s="2101">
        <v>0</v>
      </c>
      <c r="C16" s="2102">
        <v>0</v>
      </c>
      <c r="D16" s="2103">
        <v>0</v>
      </c>
      <c r="E16" s="2128">
        <v>1</v>
      </c>
      <c r="F16" s="2102">
        <v>0</v>
      </c>
      <c r="G16" s="2221">
        <v>1</v>
      </c>
      <c r="H16" s="2118">
        <f>B16+E16</f>
        <v>1</v>
      </c>
      <c r="I16" s="2119">
        <f>C16+F16</f>
        <v>0</v>
      </c>
      <c r="J16" s="2120">
        <f>H16+I16</f>
        <v>1</v>
      </c>
    </row>
    <row r="17" spans="1:10" ht="21" thickBot="1">
      <c r="A17" s="2080" t="s">
        <v>262</v>
      </c>
      <c r="B17" s="2101">
        <v>0</v>
      </c>
      <c r="C17" s="2102">
        <v>0</v>
      </c>
      <c r="D17" s="2103">
        <v>0</v>
      </c>
      <c r="E17" s="2128">
        <v>0</v>
      </c>
      <c r="F17" s="2102">
        <v>0</v>
      </c>
      <c r="G17" s="2221">
        <v>0</v>
      </c>
      <c r="H17" s="2118">
        <f>B17+E17</f>
        <v>0</v>
      </c>
      <c r="I17" s="2119">
        <f>C17+F17</f>
        <v>0</v>
      </c>
      <c r="J17" s="2120">
        <f>H17+I17</f>
        <v>0</v>
      </c>
    </row>
    <row r="18" spans="1:10" ht="21" thickBot="1">
      <c r="A18" s="2493" t="s">
        <v>19</v>
      </c>
      <c r="B18" s="2649">
        <f t="shared" ref="B18:J18" si="3">SUM(B16:B17)</f>
        <v>0</v>
      </c>
      <c r="C18" s="2649">
        <f t="shared" si="3"/>
        <v>0</v>
      </c>
      <c r="D18" s="2649">
        <f t="shared" si="3"/>
        <v>0</v>
      </c>
      <c r="E18" s="2649">
        <f t="shared" si="3"/>
        <v>1</v>
      </c>
      <c r="F18" s="2649">
        <f t="shared" si="3"/>
        <v>0</v>
      </c>
      <c r="G18" s="2649">
        <f t="shared" si="3"/>
        <v>1</v>
      </c>
      <c r="H18" s="2649">
        <f t="shared" si="3"/>
        <v>1</v>
      </c>
      <c r="I18" s="2649">
        <f t="shared" si="3"/>
        <v>0</v>
      </c>
      <c r="J18" s="2693">
        <f t="shared" si="3"/>
        <v>1</v>
      </c>
    </row>
    <row r="19" spans="1:10" ht="26.25" thickBot="1">
      <c r="A19" s="2454" t="s">
        <v>273</v>
      </c>
      <c r="B19" s="2650">
        <f t="shared" ref="B19:J19" si="4">B14+B18</f>
        <v>39</v>
      </c>
      <c r="C19" s="2650">
        <f t="shared" si="4"/>
        <v>1</v>
      </c>
      <c r="D19" s="2650">
        <f t="shared" si="4"/>
        <v>40</v>
      </c>
      <c r="E19" s="2650">
        <f t="shared" si="4"/>
        <v>41</v>
      </c>
      <c r="F19" s="2650">
        <f t="shared" si="4"/>
        <v>0</v>
      </c>
      <c r="G19" s="2650">
        <f t="shared" si="4"/>
        <v>41</v>
      </c>
      <c r="H19" s="2650">
        <f t="shared" si="4"/>
        <v>80</v>
      </c>
      <c r="I19" s="2650">
        <f t="shared" si="4"/>
        <v>1</v>
      </c>
      <c r="J19" s="2694">
        <f t="shared" si="4"/>
        <v>81</v>
      </c>
    </row>
    <row r="20" spans="1:10">
      <c r="A20" s="822"/>
      <c r="B20" s="1464"/>
      <c r="C20" s="1464"/>
      <c r="D20" s="1464"/>
      <c r="E20" s="1464"/>
      <c r="F20" s="1464"/>
      <c r="G20" s="1464"/>
      <c r="H20" s="1464"/>
      <c r="I20" s="1464"/>
      <c r="J20" s="1464"/>
    </row>
    <row r="21" spans="1:10">
      <c r="A21" s="5439"/>
      <c r="B21" s="5439"/>
      <c r="C21" s="5439"/>
      <c r="D21" s="5439"/>
      <c r="E21" s="5439"/>
      <c r="F21" s="5439"/>
      <c r="G21" s="5439"/>
      <c r="H21" s="5439"/>
      <c r="I21" s="5439"/>
      <c r="J21" s="5439"/>
    </row>
    <row r="22" spans="1:10" hidden="1"/>
  </sheetData>
  <mergeCells count="7">
    <mergeCell ref="A21:J21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75" zoomScaleNormal="75" workbookViewId="0">
      <selection activeCell="C25" sqref="C25"/>
    </sheetView>
  </sheetViews>
  <sheetFormatPr defaultRowHeight="20.25"/>
  <cols>
    <col min="1" max="1" width="75.140625" style="1465" customWidth="1"/>
    <col min="2" max="13" width="9.140625" style="1465" customWidth="1"/>
    <col min="14" max="256" width="9.140625" style="1465"/>
    <col min="257" max="257" width="75.140625" style="1465" customWidth="1"/>
    <col min="258" max="269" width="9.140625" style="1465" customWidth="1"/>
    <col min="270" max="512" width="9.140625" style="1465"/>
    <col min="513" max="513" width="75.140625" style="1465" customWidth="1"/>
    <col min="514" max="525" width="9.140625" style="1465" customWidth="1"/>
    <col min="526" max="768" width="9.140625" style="1465"/>
    <col min="769" max="769" width="75.140625" style="1465" customWidth="1"/>
    <col min="770" max="781" width="9.140625" style="1465" customWidth="1"/>
    <col min="782" max="1024" width="9.140625" style="1465"/>
    <col min="1025" max="1025" width="75.140625" style="1465" customWidth="1"/>
    <col min="1026" max="1037" width="9.140625" style="1465" customWidth="1"/>
    <col min="1038" max="1280" width="9.140625" style="1465"/>
    <col min="1281" max="1281" width="75.140625" style="1465" customWidth="1"/>
    <col min="1282" max="1293" width="9.140625" style="1465" customWidth="1"/>
    <col min="1294" max="1536" width="9.140625" style="1465"/>
    <col min="1537" max="1537" width="75.140625" style="1465" customWidth="1"/>
    <col min="1538" max="1549" width="9.140625" style="1465" customWidth="1"/>
    <col min="1550" max="1792" width="9.140625" style="1465"/>
    <col min="1793" max="1793" width="75.140625" style="1465" customWidth="1"/>
    <col min="1794" max="1805" width="9.140625" style="1465" customWidth="1"/>
    <col min="1806" max="2048" width="9.140625" style="1465"/>
    <col min="2049" max="2049" width="75.140625" style="1465" customWidth="1"/>
    <col min="2050" max="2061" width="9.140625" style="1465" customWidth="1"/>
    <col min="2062" max="2304" width="9.140625" style="1465"/>
    <col min="2305" max="2305" width="75.140625" style="1465" customWidth="1"/>
    <col min="2306" max="2317" width="9.140625" style="1465" customWidth="1"/>
    <col min="2318" max="2560" width="9.140625" style="1465"/>
    <col min="2561" max="2561" width="75.140625" style="1465" customWidth="1"/>
    <col min="2562" max="2573" width="9.140625" style="1465" customWidth="1"/>
    <col min="2574" max="2816" width="9.140625" style="1465"/>
    <col min="2817" max="2817" width="75.140625" style="1465" customWidth="1"/>
    <col min="2818" max="2829" width="9.140625" style="1465" customWidth="1"/>
    <col min="2830" max="3072" width="9.140625" style="1465"/>
    <col min="3073" max="3073" width="75.140625" style="1465" customWidth="1"/>
    <col min="3074" max="3085" width="9.140625" style="1465" customWidth="1"/>
    <col min="3086" max="3328" width="9.140625" style="1465"/>
    <col min="3329" max="3329" width="75.140625" style="1465" customWidth="1"/>
    <col min="3330" max="3341" width="9.140625" style="1465" customWidth="1"/>
    <col min="3342" max="3584" width="9.140625" style="1465"/>
    <col min="3585" max="3585" width="75.140625" style="1465" customWidth="1"/>
    <col min="3586" max="3597" width="9.140625" style="1465" customWidth="1"/>
    <col min="3598" max="3840" width="9.140625" style="1465"/>
    <col min="3841" max="3841" width="75.140625" style="1465" customWidth="1"/>
    <col min="3842" max="3853" width="9.140625" style="1465" customWidth="1"/>
    <col min="3854" max="4096" width="9.140625" style="1465"/>
    <col min="4097" max="4097" width="75.140625" style="1465" customWidth="1"/>
    <col min="4098" max="4109" width="9.140625" style="1465" customWidth="1"/>
    <col min="4110" max="4352" width="9.140625" style="1465"/>
    <col min="4353" max="4353" width="75.140625" style="1465" customWidth="1"/>
    <col min="4354" max="4365" width="9.140625" style="1465" customWidth="1"/>
    <col min="4366" max="4608" width="9.140625" style="1465"/>
    <col min="4609" max="4609" width="75.140625" style="1465" customWidth="1"/>
    <col min="4610" max="4621" width="9.140625" style="1465" customWidth="1"/>
    <col min="4622" max="4864" width="9.140625" style="1465"/>
    <col min="4865" max="4865" width="75.140625" style="1465" customWidth="1"/>
    <col min="4866" max="4877" width="9.140625" style="1465" customWidth="1"/>
    <col min="4878" max="5120" width="9.140625" style="1465"/>
    <col min="5121" max="5121" width="75.140625" style="1465" customWidth="1"/>
    <col min="5122" max="5133" width="9.140625" style="1465" customWidth="1"/>
    <col min="5134" max="5376" width="9.140625" style="1465"/>
    <col min="5377" max="5377" width="75.140625" style="1465" customWidth="1"/>
    <col min="5378" max="5389" width="9.140625" style="1465" customWidth="1"/>
    <col min="5390" max="5632" width="9.140625" style="1465"/>
    <col min="5633" max="5633" width="75.140625" style="1465" customWidth="1"/>
    <col min="5634" max="5645" width="9.140625" style="1465" customWidth="1"/>
    <col min="5646" max="5888" width="9.140625" style="1465"/>
    <col min="5889" max="5889" width="75.140625" style="1465" customWidth="1"/>
    <col min="5890" max="5901" width="9.140625" style="1465" customWidth="1"/>
    <col min="5902" max="6144" width="9.140625" style="1465"/>
    <col min="6145" max="6145" width="75.140625" style="1465" customWidth="1"/>
    <col min="6146" max="6157" width="9.140625" style="1465" customWidth="1"/>
    <col min="6158" max="6400" width="9.140625" style="1465"/>
    <col min="6401" max="6401" width="75.140625" style="1465" customWidth="1"/>
    <col min="6402" max="6413" width="9.140625" style="1465" customWidth="1"/>
    <col min="6414" max="6656" width="9.140625" style="1465"/>
    <col min="6657" max="6657" width="75.140625" style="1465" customWidth="1"/>
    <col min="6658" max="6669" width="9.140625" style="1465" customWidth="1"/>
    <col min="6670" max="6912" width="9.140625" style="1465"/>
    <col min="6913" max="6913" width="75.140625" style="1465" customWidth="1"/>
    <col min="6914" max="6925" width="9.140625" style="1465" customWidth="1"/>
    <col min="6926" max="7168" width="9.140625" style="1465"/>
    <col min="7169" max="7169" width="75.140625" style="1465" customWidth="1"/>
    <col min="7170" max="7181" width="9.140625" style="1465" customWidth="1"/>
    <col min="7182" max="7424" width="9.140625" style="1465"/>
    <col min="7425" max="7425" width="75.140625" style="1465" customWidth="1"/>
    <col min="7426" max="7437" width="9.140625" style="1465" customWidth="1"/>
    <col min="7438" max="7680" width="9.140625" style="1465"/>
    <col min="7681" max="7681" width="75.140625" style="1465" customWidth="1"/>
    <col min="7682" max="7693" width="9.140625" style="1465" customWidth="1"/>
    <col min="7694" max="7936" width="9.140625" style="1465"/>
    <col min="7937" max="7937" width="75.140625" style="1465" customWidth="1"/>
    <col min="7938" max="7949" width="9.140625" style="1465" customWidth="1"/>
    <col min="7950" max="8192" width="9.140625" style="1465"/>
    <col min="8193" max="8193" width="75.140625" style="1465" customWidth="1"/>
    <col min="8194" max="8205" width="9.140625" style="1465" customWidth="1"/>
    <col min="8206" max="8448" width="9.140625" style="1465"/>
    <col min="8449" max="8449" width="75.140625" style="1465" customWidth="1"/>
    <col min="8450" max="8461" width="9.140625" style="1465" customWidth="1"/>
    <col min="8462" max="8704" width="9.140625" style="1465"/>
    <col min="8705" max="8705" width="75.140625" style="1465" customWidth="1"/>
    <col min="8706" max="8717" width="9.140625" style="1465" customWidth="1"/>
    <col min="8718" max="8960" width="9.140625" style="1465"/>
    <col min="8961" max="8961" width="75.140625" style="1465" customWidth="1"/>
    <col min="8962" max="8973" width="9.140625" style="1465" customWidth="1"/>
    <col min="8974" max="9216" width="9.140625" style="1465"/>
    <col min="9217" max="9217" width="75.140625" style="1465" customWidth="1"/>
    <col min="9218" max="9229" width="9.140625" style="1465" customWidth="1"/>
    <col min="9230" max="9472" width="9.140625" style="1465"/>
    <col min="9473" max="9473" width="75.140625" style="1465" customWidth="1"/>
    <col min="9474" max="9485" width="9.140625" style="1465" customWidth="1"/>
    <col min="9486" max="9728" width="9.140625" style="1465"/>
    <col min="9729" max="9729" width="75.140625" style="1465" customWidth="1"/>
    <col min="9730" max="9741" width="9.140625" style="1465" customWidth="1"/>
    <col min="9742" max="9984" width="9.140625" style="1465"/>
    <col min="9985" max="9985" width="75.140625" style="1465" customWidth="1"/>
    <col min="9986" max="9997" width="9.140625" style="1465" customWidth="1"/>
    <col min="9998" max="10240" width="9.140625" style="1465"/>
    <col min="10241" max="10241" width="75.140625" style="1465" customWidth="1"/>
    <col min="10242" max="10253" width="9.140625" style="1465" customWidth="1"/>
    <col min="10254" max="10496" width="9.140625" style="1465"/>
    <col min="10497" max="10497" width="75.140625" style="1465" customWidth="1"/>
    <col min="10498" max="10509" width="9.140625" style="1465" customWidth="1"/>
    <col min="10510" max="10752" width="9.140625" style="1465"/>
    <col min="10753" max="10753" width="75.140625" style="1465" customWidth="1"/>
    <col min="10754" max="10765" width="9.140625" style="1465" customWidth="1"/>
    <col min="10766" max="11008" width="9.140625" style="1465"/>
    <col min="11009" max="11009" width="75.140625" style="1465" customWidth="1"/>
    <col min="11010" max="11021" width="9.140625" style="1465" customWidth="1"/>
    <col min="11022" max="11264" width="9.140625" style="1465"/>
    <col min="11265" max="11265" width="75.140625" style="1465" customWidth="1"/>
    <col min="11266" max="11277" width="9.140625" style="1465" customWidth="1"/>
    <col min="11278" max="11520" width="9.140625" style="1465"/>
    <col min="11521" max="11521" width="75.140625" style="1465" customWidth="1"/>
    <col min="11522" max="11533" width="9.140625" style="1465" customWidth="1"/>
    <col min="11534" max="11776" width="9.140625" style="1465"/>
    <col min="11777" max="11777" width="75.140625" style="1465" customWidth="1"/>
    <col min="11778" max="11789" width="9.140625" style="1465" customWidth="1"/>
    <col min="11790" max="12032" width="9.140625" style="1465"/>
    <col min="12033" max="12033" width="75.140625" style="1465" customWidth="1"/>
    <col min="12034" max="12045" width="9.140625" style="1465" customWidth="1"/>
    <col min="12046" max="12288" width="9.140625" style="1465"/>
    <col min="12289" max="12289" width="75.140625" style="1465" customWidth="1"/>
    <col min="12290" max="12301" width="9.140625" style="1465" customWidth="1"/>
    <col min="12302" max="12544" width="9.140625" style="1465"/>
    <col min="12545" max="12545" width="75.140625" style="1465" customWidth="1"/>
    <col min="12546" max="12557" width="9.140625" style="1465" customWidth="1"/>
    <col min="12558" max="12800" width="9.140625" style="1465"/>
    <col min="12801" max="12801" width="75.140625" style="1465" customWidth="1"/>
    <col min="12802" max="12813" width="9.140625" style="1465" customWidth="1"/>
    <col min="12814" max="13056" width="9.140625" style="1465"/>
    <col min="13057" max="13057" width="75.140625" style="1465" customWidth="1"/>
    <col min="13058" max="13069" width="9.140625" style="1465" customWidth="1"/>
    <col min="13070" max="13312" width="9.140625" style="1465"/>
    <col min="13313" max="13313" width="75.140625" style="1465" customWidth="1"/>
    <col min="13314" max="13325" width="9.140625" style="1465" customWidth="1"/>
    <col min="13326" max="13568" width="9.140625" style="1465"/>
    <col min="13569" max="13569" width="75.140625" style="1465" customWidth="1"/>
    <col min="13570" max="13581" width="9.140625" style="1465" customWidth="1"/>
    <col min="13582" max="13824" width="9.140625" style="1465"/>
    <col min="13825" max="13825" width="75.140625" style="1465" customWidth="1"/>
    <col min="13826" max="13837" width="9.140625" style="1465" customWidth="1"/>
    <col min="13838" max="14080" width="9.140625" style="1465"/>
    <col min="14081" max="14081" width="75.140625" style="1465" customWidth="1"/>
    <col min="14082" max="14093" width="9.140625" style="1465" customWidth="1"/>
    <col min="14094" max="14336" width="9.140625" style="1465"/>
    <col min="14337" max="14337" width="75.140625" style="1465" customWidth="1"/>
    <col min="14338" max="14349" width="9.140625" style="1465" customWidth="1"/>
    <col min="14350" max="14592" width="9.140625" style="1465"/>
    <col min="14593" max="14593" width="75.140625" style="1465" customWidth="1"/>
    <col min="14594" max="14605" width="9.140625" style="1465" customWidth="1"/>
    <col min="14606" max="14848" width="9.140625" style="1465"/>
    <col min="14849" max="14849" width="75.140625" style="1465" customWidth="1"/>
    <col min="14850" max="14861" width="9.140625" style="1465" customWidth="1"/>
    <col min="14862" max="15104" width="9.140625" style="1465"/>
    <col min="15105" max="15105" width="75.140625" style="1465" customWidth="1"/>
    <col min="15106" max="15117" width="9.140625" style="1465" customWidth="1"/>
    <col min="15118" max="15360" width="9.140625" style="1465"/>
    <col min="15361" max="15361" width="75.140625" style="1465" customWidth="1"/>
    <col min="15362" max="15373" width="9.140625" style="1465" customWidth="1"/>
    <col min="15374" max="15616" width="9.140625" style="1465"/>
    <col min="15617" max="15617" width="75.140625" style="1465" customWidth="1"/>
    <col min="15618" max="15629" width="9.140625" style="1465" customWidth="1"/>
    <col min="15630" max="15872" width="9.140625" style="1465"/>
    <col min="15873" max="15873" width="75.140625" style="1465" customWidth="1"/>
    <col min="15874" max="15885" width="9.140625" style="1465" customWidth="1"/>
    <col min="15886" max="16128" width="9.140625" style="1465"/>
    <col min="16129" max="16129" width="75.140625" style="1465" customWidth="1"/>
    <col min="16130" max="16141" width="9.140625" style="1465" customWidth="1"/>
    <col min="16142" max="16384" width="9.140625" style="1465"/>
  </cols>
  <sheetData>
    <row r="1" spans="1:19" ht="44.25" customHeight="1">
      <c r="A1" s="5440" t="s">
        <v>377</v>
      </c>
      <c r="B1" s="5440"/>
      <c r="C1" s="5440"/>
      <c r="D1" s="5440"/>
      <c r="E1" s="5440"/>
      <c r="F1" s="5440"/>
      <c r="G1" s="5440"/>
      <c r="H1" s="5440"/>
      <c r="I1" s="5440"/>
      <c r="J1" s="5440"/>
      <c r="K1" s="5440"/>
      <c r="L1" s="5440"/>
      <c r="M1" s="5440"/>
      <c r="N1" s="2651"/>
      <c r="O1" s="2651"/>
      <c r="P1" s="1527"/>
      <c r="Q1" s="1527"/>
      <c r="R1" s="1527"/>
      <c r="S1" s="1527"/>
    </row>
    <row r="2" spans="1:19">
      <c r="A2" s="5440" t="s">
        <v>398</v>
      </c>
      <c r="B2" s="5440"/>
      <c r="C2" s="5440"/>
      <c r="D2" s="5440"/>
      <c r="E2" s="5440"/>
      <c r="F2" s="5440"/>
      <c r="G2" s="5440"/>
      <c r="H2" s="5440"/>
      <c r="I2" s="5440"/>
      <c r="J2" s="5440"/>
      <c r="K2" s="5440"/>
      <c r="L2" s="5440"/>
      <c r="M2" s="5440"/>
      <c r="N2" s="2350"/>
      <c r="O2" s="1527"/>
      <c r="P2" s="1527"/>
      <c r="Q2" s="1527"/>
      <c r="R2" s="1527"/>
      <c r="S2" s="1527"/>
    </row>
    <row r="3" spans="1:19" ht="21" thickBot="1">
      <c r="A3" s="2350"/>
      <c r="B3" s="1452"/>
      <c r="C3" s="1452"/>
      <c r="D3" s="1452"/>
      <c r="E3" s="1452"/>
      <c r="F3" s="1452"/>
      <c r="G3" s="1452"/>
      <c r="H3" s="1452"/>
      <c r="I3" s="1452"/>
      <c r="J3" s="1452"/>
      <c r="K3" s="1452"/>
      <c r="L3" s="1452"/>
      <c r="M3" s="1452"/>
      <c r="N3" s="1452"/>
      <c r="O3" s="1452"/>
      <c r="P3" s="1452"/>
      <c r="Q3" s="1452"/>
      <c r="R3" s="1452"/>
      <c r="S3" s="1452"/>
    </row>
    <row r="4" spans="1:19" ht="21" thickBot="1">
      <c r="A4" s="6162" t="s">
        <v>1</v>
      </c>
      <c r="B4" s="6194" t="s">
        <v>36</v>
      </c>
      <c r="C4" s="6195"/>
      <c r="D4" s="6196"/>
      <c r="E4" s="6194" t="s">
        <v>37</v>
      </c>
      <c r="F4" s="6195"/>
      <c r="G4" s="6196"/>
      <c r="H4" s="6194" t="s">
        <v>45</v>
      </c>
      <c r="I4" s="6195"/>
      <c r="J4" s="6196"/>
      <c r="K4" s="6177" t="s">
        <v>38</v>
      </c>
      <c r="L4" s="6178"/>
      <c r="M4" s="6179"/>
      <c r="N4" s="2652"/>
      <c r="O4" s="1452"/>
      <c r="P4" s="1452"/>
      <c r="Q4" s="1452"/>
      <c r="R4" s="1452"/>
      <c r="S4" s="1452"/>
    </row>
    <row r="5" spans="1:19" ht="181.5" thickBot="1">
      <c r="A5" s="5442"/>
      <c r="B5" s="2653" t="s">
        <v>7</v>
      </c>
      <c r="C5" s="2653" t="s">
        <v>8</v>
      </c>
      <c r="D5" s="2653" t="s">
        <v>9</v>
      </c>
      <c r="E5" s="2653" t="s">
        <v>7</v>
      </c>
      <c r="F5" s="2653" t="s">
        <v>8</v>
      </c>
      <c r="G5" s="2653" t="s">
        <v>9</v>
      </c>
      <c r="H5" s="2653" t="s">
        <v>7</v>
      </c>
      <c r="I5" s="2653" t="s">
        <v>8</v>
      </c>
      <c r="J5" s="2653" t="s">
        <v>9</v>
      </c>
      <c r="K5" s="2653" t="s">
        <v>7</v>
      </c>
      <c r="L5" s="2653" t="s">
        <v>8</v>
      </c>
      <c r="M5" s="2654" t="s">
        <v>9</v>
      </c>
      <c r="N5" s="2652"/>
      <c r="O5" s="1452"/>
      <c r="P5" s="1452"/>
      <c r="Q5" s="1452"/>
      <c r="R5" s="1452"/>
      <c r="S5" s="1452"/>
    </row>
    <row r="6" spans="1:19" ht="21" thickBot="1">
      <c r="A6" s="2655" t="s">
        <v>10</v>
      </c>
      <c r="B6" s="2656"/>
      <c r="C6" s="2657"/>
      <c r="D6" s="2658"/>
      <c r="E6" s="2656"/>
      <c r="F6" s="2657"/>
      <c r="G6" s="2659"/>
      <c r="H6" s="2656"/>
      <c r="I6" s="2657"/>
      <c r="J6" s="2658"/>
      <c r="K6" s="2660"/>
      <c r="L6" s="2661"/>
      <c r="M6" s="2662"/>
      <c r="N6" s="2652"/>
      <c r="O6" s="1452"/>
      <c r="P6" s="1452"/>
      <c r="Q6" s="1452"/>
      <c r="R6" s="1452"/>
      <c r="S6" s="1452"/>
    </row>
    <row r="7" spans="1:19" ht="21" thickBot="1">
      <c r="A7" s="2663" t="s">
        <v>262</v>
      </c>
      <c r="B7" s="2664">
        <f t="shared" ref="B7:M7" si="0">B11+B14</f>
        <v>0</v>
      </c>
      <c r="C7" s="2664">
        <f t="shared" si="0"/>
        <v>13</v>
      </c>
      <c r="D7" s="2664">
        <f t="shared" si="0"/>
        <v>13</v>
      </c>
      <c r="E7" s="2664">
        <f t="shared" si="0"/>
        <v>0</v>
      </c>
      <c r="F7" s="2664">
        <f t="shared" si="0"/>
        <v>10</v>
      </c>
      <c r="G7" s="2664">
        <f t="shared" si="0"/>
        <v>10</v>
      </c>
      <c r="H7" s="2664">
        <f t="shared" si="0"/>
        <v>0</v>
      </c>
      <c r="I7" s="2664">
        <f t="shared" si="0"/>
        <v>17</v>
      </c>
      <c r="J7" s="2664">
        <f t="shared" si="0"/>
        <v>17</v>
      </c>
      <c r="K7" s="2664">
        <f t="shared" si="0"/>
        <v>0</v>
      </c>
      <c r="L7" s="2664">
        <f t="shared" si="0"/>
        <v>40</v>
      </c>
      <c r="M7" s="2665">
        <f t="shared" si="0"/>
        <v>40</v>
      </c>
      <c r="N7" s="2652"/>
      <c r="O7" s="1452"/>
      <c r="P7" s="1452"/>
      <c r="Q7" s="1452"/>
      <c r="R7" s="1452"/>
      <c r="S7" s="1452"/>
    </row>
    <row r="8" spans="1:19" ht="21" thickBot="1">
      <c r="A8" s="2551" t="s">
        <v>27</v>
      </c>
      <c r="B8" s="2666">
        <f t="shared" ref="B8:M8" si="1">SUM(B7)</f>
        <v>0</v>
      </c>
      <c r="C8" s="2666">
        <f t="shared" si="1"/>
        <v>13</v>
      </c>
      <c r="D8" s="2666">
        <f t="shared" si="1"/>
        <v>13</v>
      </c>
      <c r="E8" s="2666">
        <f t="shared" si="1"/>
        <v>0</v>
      </c>
      <c r="F8" s="2666">
        <f t="shared" si="1"/>
        <v>10</v>
      </c>
      <c r="G8" s="2666">
        <f t="shared" si="1"/>
        <v>10</v>
      </c>
      <c r="H8" s="2666">
        <f t="shared" si="1"/>
        <v>0</v>
      </c>
      <c r="I8" s="2666">
        <f t="shared" si="1"/>
        <v>17</v>
      </c>
      <c r="J8" s="2666">
        <f t="shared" si="1"/>
        <v>17</v>
      </c>
      <c r="K8" s="2666">
        <f t="shared" si="1"/>
        <v>0</v>
      </c>
      <c r="L8" s="2666">
        <f t="shared" si="1"/>
        <v>40</v>
      </c>
      <c r="M8" s="2667">
        <f t="shared" si="1"/>
        <v>40</v>
      </c>
      <c r="N8" s="2652"/>
      <c r="O8" s="1452"/>
      <c r="P8" s="1452"/>
      <c r="Q8" s="1452"/>
      <c r="R8" s="1452"/>
      <c r="S8" s="1452"/>
    </row>
    <row r="9" spans="1:19" ht="21" thickBot="1">
      <c r="A9" s="2668" t="s">
        <v>15</v>
      </c>
      <c r="B9" s="2552"/>
      <c r="C9" s="2500"/>
      <c r="D9" s="2669"/>
      <c r="E9" s="2552"/>
      <c r="F9" s="2500"/>
      <c r="G9" s="2669"/>
      <c r="H9" s="2552"/>
      <c r="I9" s="2500"/>
      <c r="J9" s="2669"/>
      <c r="K9" s="2670"/>
      <c r="L9" s="2500"/>
      <c r="M9" s="2501"/>
      <c r="N9" s="2652"/>
      <c r="O9" s="1452"/>
      <c r="P9" s="1452"/>
      <c r="Q9" s="1452"/>
      <c r="R9" s="1452"/>
      <c r="S9" s="1452"/>
    </row>
    <row r="10" spans="1:19" ht="21" thickBot="1">
      <c r="A10" s="2565" t="s">
        <v>16</v>
      </c>
      <c r="B10" s="2637"/>
      <c r="C10" s="2638"/>
      <c r="D10" s="2639"/>
      <c r="E10" s="2637"/>
      <c r="F10" s="2638"/>
      <c r="G10" s="2639"/>
      <c r="H10" s="2637"/>
      <c r="I10" s="2638"/>
      <c r="J10" s="2639"/>
      <c r="K10" s="2671"/>
      <c r="L10" s="2672"/>
      <c r="M10" s="2645"/>
      <c r="N10" s="2673"/>
      <c r="O10" s="1452"/>
      <c r="P10" s="1452"/>
      <c r="Q10" s="1452"/>
      <c r="R10" s="1452"/>
      <c r="S10" s="1452"/>
    </row>
    <row r="11" spans="1:19" ht="21" thickBot="1">
      <c r="A11" s="2674" t="s">
        <v>262</v>
      </c>
      <c r="B11" s="2640">
        <v>0</v>
      </c>
      <c r="C11" s="2675">
        <v>13</v>
      </c>
      <c r="D11" s="2676">
        <v>13</v>
      </c>
      <c r="E11" s="2640">
        <v>0</v>
      </c>
      <c r="F11" s="2675">
        <v>10</v>
      </c>
      <c r="G11" s="2676">
        <v>10</v>
      </c>
      <c r="H11" s="2640">
        <v>0</v>
      </c>
      <c r="I11" s="2675">
        <v>17</v>
      </c>
      <c r="J11" s="2677">
        <v>17</v>
      </c>
      <c r="K11" s="2678">
        <f>SUM(B11,E11,H11)</f>
        <v>0</v>
      </c>
      <c r="L11" s="2678">
        <f>SUM(C11,F11,I11)</f>
        <v>40</v>
      </c>
      <c r="M11" s="2679">
        <f>SUM(K11:L11)</f>
        <v>40</v>
      </c>
      <c r="N11" s="2680"/>
      <c r="O11" s="1452"/>
      <c r="P11" s="1452"/>
      <c r="Q11" s="1452"/>
      <c r="R11" s="1452"/>
      <c r="S11" s="1452"/>
    </row>
    <row r="12" spans="1:19" ht="21" thickBot="1">
      <c r="A12" s="2655" t="s">
        <v>17</v>
      </c>
      <c r="B12" s="2681">
        <f t="shared" ref="B12:M12" si="2">SUM(B11:B11)</f>
        <v>0</v>
      </c>
      <c r="C12" s="2681">
        <f t="shared" si="2"/>
        <v>13</v>
      </c>
      <c r="D12" s="2681">
        <f t="shared" si="2"/>
        <v>13</v>
      </c>
      <c r="E12" s="2681">
        <f t="shared" si="2"/>
        <v>0</v>
      </c>
      <c r="F12" s="2681">
        <f t="shared" si="2"/>
        <v>10</v>
      </c>
      <c r="G12" s="2681">
        <f t="shared" si="2"/>
        <v>10</v>
      </c>
      <c r="H12" s="2681">
        <f t="shared" si="2"/>
        <v>0</v>
      </c>
      <c r="I12" s="2681">
        <f t="shared" si="2"/>
        <v>17</v>
      </c>
      <c r="J12" s="2681">
        <f t="shared" si="2"/>
        <v>17</v>
      </c>
      <c r="K12" s="2681">
        <f t="shared" si="2"/>
        <v>0</v>
      </c>
      <c r="L12" s="2681">
        <f t="shared" si="2"/>
        <v>40</v>
      </c>
      <c r="M12" s="2682">
        <f t="shared" si="2"/>
        <v>40</v>
      </c>
      <c r="N12" s="2683"/>
      <c r="O12" s="1452"/>
      <c r="P12" s="1452"/>
      <c r="Q12" s="1452"/>
      <c r="R12" s="1452"/>
      <c r="S12" s="1452"/>
    </row>
    <row r="13" spans="1:19" ht="21" thickBot="1">
      <c r="A13" s="2684" t="s">
        <v>18</v>
      </c>
      <c r="B13" s="2567"/>
      <c r="C13" s="2570"/>
      <c r="D13" s="2685"/>
      <c r="E13" s="2567"/>
      <c r="F13" s="2570"/>
      <c r="G13" s="2685"/>
      <c r="H13" s="2567"/>
      <c r="I13" s="2568"/>
      <c r="J13" s="2569"/>
      <c r="K13" s="2646"/>
      <c r="L13" s="2647"/>
      <c r="M13" s="2648"/>
      <c r="N13" s="2680"/>
      <c r="O13" s="1452"/>
      <c r="P13" s="1452"/>
      <c r="Q13" s="1452"/>
      <c r="R13" s="1452"/>
      <c r="S13" s="1452"/>
    </row>
    <row r="14" spans="1:19" ht="21" thickBot="1">
      <c r="A14" s="2674" t="s">
        <v>262</v>
      </c>
      <c r="B14" s="2640">
        <v>0</v>
      </c>
      <c r="C14" s="2675">
        <v>0</v>
      </c>
      <c r="D14" s="2676">
        <v>0</v>
      </c>
      <c r="E14" s="2640">
        <v>0</v>
      </c>
      <c r="F14" s="2675">
        <v>0</v>
      </c>
      <c r="G14" s="2676">
        <v>0</v>
      </c>
      <c r="H14" s="2640">
        <v>0</v>
      </c>
      <c r="I14" s="2675">
        <v>0</v>
      </c>
      <c r="J14" s="2677">
        <v>0</v>
      </c>
      <c r="K14" s="2678">
        <f>SUM(B14,E14,H14)</f>
        <v>0</v>
      </c>
      <c r="L14" s="2678">
        <f>SUM(C14,F14,I14)</f>
        <v>0</v>
      </c>
      <c r="M14" s="2679">
        <f>SUM(K14:L14)</f>
        <v>0</v>
      </c>
      <c r="N14" s="2680"/>
      <c r="O14" s="1452"/>
      <c r="P14" s="1452"/>
      <c r="Q14" s="1452"/>
      <c r="R14" s="1452"/>
      <c r="S14" s="1452"/>
    </row>
    <row r="15" spans="1:19" ht="21" thickBot="1">
      <c r="A15" s="2655" t="s">
        <v>19</v>
      </c>
      <c r="B15" s="2686">
        <f t="shared" ref="B15:M15" si="3">SUM(B14:B14)</f>
        <v>0</v>
      </c>
      <c r="C15" s="2686">
        <f t="shared" si="3"/>
        <v>0</v>
      </c>
      <c r="D15" s="2686">
        <f t="shared" si="3"/>
        <v>0</v>
      </c>
      <c r="E15" s="2686">
        <f t="shared" si="3"/>
        <v>0</v>
      </c>
      <c r="F15" s="2686">
        <f t="shared" si="3"/>
        <v>0</v>
      </c>
      <c r="G15" s="2686">
        <f t="shared" si="3"/>
        <v>0</v>
      </c>
      <c r="H15" s="2686">
        <f t="shared" si="3"/>
        <v>0</v>
      </c>
      <c r="I15" s="2686">
        <f t="shared" si="3"/>
        <v>0</v>
      </c>
      <c r="J15" s="2686">
        <f t="shared" si="3"/>
        <v>0</v>
      </c>
      <c r="K15" s="2686">
        <f t="shared" si="3"/>
        <v>0</v>
      </c>
      <c r="L15" s="2686">
        <f t="shared" si="3"/>
        <v>0</v>
      </c>
      <c r="M15" s="2682">
        <f t="shared" si="3"/>
        <v>0</v>
      </c>
      <c r="N15" s="2680"/>
      <c r="O15" s="1452"/>
      <c r="P15" s="1452"/>
      <c r="Q15" s="1452"/>
      <c r="R15" s="1452"/>
      <c r="S15" s="1452"/>
    </row>
    <row r="16" spans="1:19" ht="21" thickBot="1">
      <c r="A16" s="2454" t="s">
        <v>277</v>
      </c>
      <c r="B16" s="2687">
        <f>B8</f>
        <v>0</v>
      </c>
      <c r="C16" s="2687">
        <f t="shared" ref="C16:M16" si="4">C8</f>
        <v>13</v>
      </c>
      <c r="D16" s="2687">
        <f t="shared" si="4"/>
        <v>13</v>
      </c>
      <c r="E16" s="2687">
        <f t="shared" si="4"/>
        <v>0</v>
      </c>
      <c r="F16" s="2687">
        <f t="shared" si="4"/>
        <v>10</v>
      </c>
      <c r="G16" s="2687">
        <f t="shared" si="4"/>
        <v>10</v>
      </c>
      <c r="H16" s="2687">
        <f t="shared" si="4"/>
        <v>0</v>
      </c>
      <c r="I16" s="2687">
        <f t="shared" si="4"/>
        <v>17</v>
      </c>
      <c r="J16" s="2687">
        <f t="shared" si="4"/>
        <v>17</v>
      </c>
      <c r="K16" s="2687">
        <f t="shared" si="4"/>
        <v>0</v>
      </c>
      <c r="L16" s="2687">
        <f t="shared" si="4"/>
        <v>40</v>
      </c>
      <c r="M16" s="2688">
        <f t="shared" si="4"/>
        <v>40</v>
      </c>
      <c r="N16" s="2689"/>
      <c r="O16" s="1452"/>
      <c r="P16" s="1452"/>
      <c r="Q16" s="1452"/>
      <c r="R16" s="1452"/>
      <c r="S16" s="1452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70"/>
  <sheetViews>
    <sheetView view="pageBreakPreview" topLeftCell="A13" zoomScale="50" zoomScaleNormal="50" workbookViewId="0">
      <selection activeCell="L66" sqref="L66"/>
    </sheetView>
  </sheetViews>
  <sheetFormatPr defaultColWidth="9" defaultRowHeight="20.25"/>
  <cols>
    <col min="1" max="1" width="89.140625" style="77" customWidth="1"/>
    <col min="2" max="2" width="14.140625" style="77" customWidth="1"/>
    <col min="3" max="3" width="12.85546875" style="77" customWidth="1"/>
    <col min="4" max="4" width="13.140625" style="77" customWidth="1"/>
    <col min="5" max="5" width="12.85546875" style="77" customWidth="1"/>
    <col min="6" max="6" width="13" style="77" customWidth="1"/>
    <col min="7" max="7" width="11.5703125" style="77" customWidth="1"/>
    <col min="8" max="8" width="13.140625" style="77" customWidth="1"/>
    <col min="9" max="9" width="11.85546875" style="77" customWidth="1"/>
    <col min="10" max="10" width="12.28515625" style="77" customWidth="1"/>
    <col min="11" max="11" width="12.42578125" style="77" customWidth="1"/>
    <col min="12" max="12" width="11.85546875" style="77" customWidth="1"/>
    <col min="13" max="13" width="12.5703125" style="77" customWidth="1"/>
    <col min="14" max="14" width="15.140625" style="77" customWidth="1"/>
    <col min="15" max="15" width="11.85546875" style="77" customWidth="1"/>
    <col min="16" max="16" width="16" style="77" customWidth="1"/>
    <col min="17" max="256" width="9.140625" style="77"/>
    <col min="257" max="257" width="88.85546875" style="77" customWidth="1"/>
    <col min="258" max="258" width="15.5703125" style="77" customWidth="1"/>
    <col min="259" max="259" width="12.85546875" style="77" customWidth="1"/>
    <col min="260" max="260" width="12.28515625" style="77" customWidth="1"/>
    <col min="261" max="261" width="10.28515625" style="77" customWidth="1"/>
    <col min="262" max="262" width="8.7109375" style="77" customWidth="1"/>
    <col min="263" max="263" width="11" style="77" customWidth="1"/>
    <col min="264" max="264" width="9.42578125" style="77" customWidth="1"/>
    <col min="265" max="265" width="10.42578125" style="77" customWidth="1"/>
    <col min="266" max="266" width="12.28515625" style="77" customWidth="1"/>
    <col min="267" max="268" width="9.5703125" style="77" customWidth="1"/>
    <col min="269" max="269" width="12" style="77" customWidth="1"/>
    <col min="270" max="270" width="12.5703125" style="77" customWidth="1"/>
    <col min="271" max="271" width="11" style="77" customWidth="1"/>
    <col min="272" max="272" width="10.85546875" style="77" customWidth="1"/>
    <col min="273" max="512" width="9.140625" style="77"/>
    <col min="513" max="513" width="88.85546875" style="77" customWidth="1"/>
    <col min="514" max="514" width="15.5703125" style="77" customWidth="1"/>
    <col min="515" max="515" width="12.85546875" style="77" customWidth="1"/>
    <col min="516" max="516" width="12.28515625" style="77" customWidth="1"/>
    <col min="517" max="517" width="10.28515625" style="77" customWidth="1"/>
    <col min="518" max="518" width="8.7109375" style="77" customWidth="1"/>
    <col min="519" max="519" width="11" style="77" customWidth="1"/>
    <col min="520" max="520" width="9.42578125" style="77" customWidth="1"/>
    <col min="521" max="521" width="10.42578125" style="77" customWidth="1"/>
    <col min="522" max="522" width="12.28515625" style="77" customWidth="1"/>
    <col min="523" max="524" width="9.5703125" style="77" customWidth="1"/>
    <col min="525" max="525" width="12" style="77" customWidth="1"/>
    <col min="526" max="526" width="12.5703125" style="77" customWidth="1"/>
    <col min="527" max="527" width="11" style="77" customWidth="1"/>
    <col min="528" max="528" width="10.85546875" style="77" customWidth="1"/>
    <col min="529" max="768" width="9.140625" style="77"/>
    <col min="769" max="769" width="88.85546875" style="77" customWidth="1"/>
    <col min="770" max="770" width="15.5703125" style="77" customWidth="1"/>
    <col min="771" max="771" width="12.85546875" style="77" customWidth="1"/>
    <col min="772" max="772" width="12.28515625" style="77" customWidth="1"/>
    <col min="773" max="773" width="10.28515625" style="77" customWidth="1"/>
    <col min="774" max="774" width="8.7109375" style="77" customWidth="1"/>
    <col min="775" max="775" width="11" style="77" customWidth="1"/>
    <col min="776" max="776" width="9.42578125" style="77" customWidth="1"/>
    <col min="777" max="777" width="10.42578125" style="77" customWidth="1"/>
    <col min="778" max="778" width="12.28515625" style="77" customWidth="1"/>
    <col min="779" max="780" width="9.5703125" style="77" customWidth="1"/>
    <col min="781" max="781" width="12" style="77" customWidth="1"/>
    <col min="782" max="782" width="12.5703125" style="77" customWidth="1"/>
    <col min="783" max="783" width="11" style="77" customWidth="1"/>
    <col min="784" max="784" width="10.85546875" style="77" customWidth="1"/>
    <col min="785" max="1024" width="9.140625" style="77"/>
    <col min="1025" max="1025" width="88.85546875" style="77" customWidth="1"/>
    <col min="1026" max="1026" width="15.5703125" style="77" customWidth="1"/>
    <col min="1027" max="1027" width="12.85546875" style="77" customWidth="1"/>
    <col min="1028" max="1028" width="12.28515625" style="77" customWidth="1"/>
    <col min="1029" max="1029" width="10.28515625" style="77" customWidth="1"/>
    <col min="1030" max="1030" width="8.7109375" style="77" customWidth="1"/>
    <col min="1031" max="1031" width="11" style="77" customWidth="1"/>
    <col min="1032" max="1032" width="9.42578125" style="77" customWidth="1"/>
    <col min="1033" max="1033" width="10.42578125" style="77" customWidth="1"/>
    <col min="1034" max="1034" width="12.28515625" style="77" customWidth="1"/>
    <col min="1035" max="1036" width="9.5703125" style="77" customWidth="1"/>
    <col min="1037" max="1037" width="12" style="77" customWidth="1"/>
    <col min="1038" max="1038" width="12.5703125" style="77" customWidth="1"/>
    <col min="1039" max="1039" width="11" style="77" customWidth="1"/>
    <col min="1040" max="1040" width="10.85546875" style="77" customWidth="1"/>
    <col min="1041" max="1280" width="9.140625" style="77"/>
    <col min="1281" max="1281" width="88.85546875" style="77" customWidth="1"/>
    <col min="1282" max="1282" width="15.5703125" style="77" customWidth="1"/>
    <col min="1283" max="1283" width="12.85546875" style="77" customWidth="1"/>
    <col min="1284" max="1284" width="12.28515625" style="77" customWidth="1"/>
    <col min="1285" max="1285" width="10.28515625" style="77" customWidth="1"/>
    <col min="1286" max="1286" width="8.7109375" style="77" customWidth="1"/>
    <col min="1287" max="1287" width="11" style="77" customWidth="1"/>
    <col min="1288" max="1288" width="9.42578125" style="77" customWidth="1"/>
    <col min="1289" max="1289" width="10.42578125" style="77" customWidth="1"/>
    <col min="1290" max="1290" width="12.28515625" style="77" customWidth="1"/>
    <col min="1291" max="1292" width="9.5703125" style="77" customWidth="1"/>
    <col min="1293" max="1293" width="12" style="77" customWidth="1"/>
    <col min="1294" max="1294" width="12.5703125" style="77" customWidth="1"/>
    <col min="1295" max="1295" width="11" style="77" customWidth="1"/>
    <col min="1296" max="1296" width="10.85546875" style="77" customWidth="1"/>
    <col min="1297" max="1536" width="9.140625" style="77"/>
    <col min="1537" max="1537" width="88.85546875" style="77" customWidth="1"/>
    <col min="1538" max="1538" width="15.5703125" style="77" customWidth="1"/>
    <col min="1539" max="1539" width="12.85546875" style="77" customWidth="1"/>
    <col min="1540" max="1540" width="12.28515625" style="77" customWidth="1"/>
    <col min="1541" max="1541" width="10.28515625" style="77" customWidth="1"/>
    <col min="1542" max="1542" width="8.7109375" style="77" customWidth="1"/>
    <col min="1543" max="1543" width="11" style="77" customWidth="1"/>
    <col min="1544" max="1544" width="9.42578125" style="77" customWidth="1"/>
    <col min="1545" max="1545" width="10.42578125" style="77" customWidth="1"/>
    <col min="1546" max="1546" width="12.28515625" style="77" customWidth="1"/>
    <col min="1547" max="1548" width="9.5703125" style="77" customWidth="1"/>
    <col min="1549" max="1549" width="12" style="77" customWidth="1"/>
    <col min="1550" max="1550" width="12.5703125" style="77" customWidth="1"/>
    <col min="1551" max="1551" width="11" style="77" customWidth="1"/>
    <col min="1552" max="1552" width="10.85546875" style="77" customWidth="1"/>
    <col min="1553" max="1792" width="9.140625" style="77"/>
    <col min="1793" max="1793" width="88.85546875" style="77" customWidth="1"/>
    <col min="1794" max="1794" width="15.5703125" style="77" customWidth="1"/>
    <col min="1795" max="1795" width="12.85546875" style="77" customWidth="1"/>
    <col min="1796" max="1796" width="12.28515625" style="77" customWidth="1"/>
    <col min="1797" max="1797" width="10.28515625" style="77" customWidth="1"/>
    <col min="1798" max="1798" width="8.7109375" style="77" customWidth="1"/>
    <col min="1799" max="1799" width="11" style="77" customWidth="1"/>
    <col min="1800" max="1800" width="9.42578125" style="77" customWidth="1"/>
    <col min="1801" max="1801" width="10.42578125" style="77" customWidth="1"/>
    <col min="1802" max="1802" width="12.28515625" style="77" customWidth="1"/>
    <col min="1803" max="1804" width="9.5703125" style="77" customWidth="1"/>
    <col min="1805" max="1805" width="12" style="77" customWidth="1"/>
    <col min="1806" max="1806" width="12.5703125" style="77" customWidth="1"/>
    <col min="1807" max="1807" width="11" style="77" customWidth="1"/>
    <col min="1808" max="1808" width="10.85546875" style="77" customWidth="1"/>
    <col min="1809" max="2048" width="9.140625" style="77"/>
    <col min="2049" max="2049" width="88.85546875" style="77" customWidth="1"/>
    <col min="2050" max="2050" width="15.5703125" style="77" customWidth="1"/>
    <col min="2051" max="2051" width="12.85546875" style="77" customWidth="1"/>
    <col min="2052" max="2052" width="12.28515625" style="77" customWidth="1"/>
    <col min="2053" max="2053" width="10.28515625" style="77" customWidth="1"/>
    <col min="2054" max="2054" width="8.7109375" style="77" customWidth="1"/>
    <col min="2055" max="2055" width="11" style="77" customWidth="1"/>
    <col min="2056" max="2056" width="9.42578125" style="77" customWidth="1"/>
    <col min="2057" max="2057" width="10.42578125" style="77" customWidth="1"/>
    <col min="2058" max="2058" width="12.28515625" style="77" customWidth="1"/>
    <col min="2059" max="2060" width="9.5703125" style="77" customWidth="1"/>
    <col min="2061" max="2061" width="12" style="77" customWidth="1"/>
    <col min="2062" max="2062" width="12.5703125" style="77" customWidth="1"/>
    <col min="2063" max="2063" width="11" style="77" customWidth="1"/>
    <col min="2064" max="2064" width="10.85546875" style="77" customWidth="1"/>
    <col min="2065" max="2304" width="9.140625" style="77"/>
    <col min="2305" max="2305" width="88.85546875" style="77" customWidth="1"/>
    <col min="2306" max="2306" width="15.5703125" style="77" customWidth="1"/>
    <col min="2307" max="2307" width="12.85546875" style="77" customWidth="1"/>
    <col min="2308" max="2308" width="12.28515625" style="77" customWidth="1"/>
    <col min="2309" max="2309" width="10.28515625" style="77" customWidth="1"/>
    <col min="2310" max="2310" width="8.7109375" style="77" customWidth="1"/>
    <col min="2311" max="2311" width="11" style="77" customWidth="1"/>
    <col min="2312" max="2312" width="9.42578125" style="77" customWidth="1"/>
    <col min="2313" max="2313" width="10.42578125" style="77" customWidth="1"/>
    <col min="2314" max="2314" width="12.28515625" style="77" customWidth="1"/>
    <col min="2315" max="2316" width="9.5703125" style="77" customWidth="1"/>
    <col min="2317" max="2317" width="12" style="77" customWidth="1"/>
    <col min="2318" max="2318" width="12.5703125" style="77" customWidth="1"/>
    <col min="2319" max="2319" width="11" style="77" customWidth="1"/>
    <col min="2320" max="2320" width="10.85546875" style="77" customWidth="1"/>
    <col min="2321" max="2560" width="9.140625" style="77"/>
    <col min="2561" max="2561" width="88.85546875" style="77" customWidth="1"/>
    <col min="2562" max="2562" width="15.5703125" style="77" customWidth="1"/>
    <col min="2563" max="2563" width="12.85546875" style="77" customWidth="1"/>
    <col min="2564" max="2564" width="12.28515625" style="77" customWidth="1"/>
    <col min="2565" max="2565" width="10.28515625" style="77" customWidth="1"/>
    <col min="2566" max="2566" width="8.7109375" style="77" customWidth="1"/>
    <col min="2567" max="2567" width="11" style="77" customWidth="1"/>
    <col min="2568" max="2568" width="9.42578125" style="77" customWidth="1"/>
    <col min="2569" max="2569" width="10.42578125" style="77" customWidth="1"/>
    <col min="2570" max="2570" width="12.28515625" style="77" customWidth="1"/>
    <col min="2571" max="2572" width="9.5703125" style="77" customWidth="1"/>
    <col min="2573" max="2573" width="12" style="77" customWidth="1"/>
    <col min="2574" max="2574" width="12.5703125" style="77" customWidth="1"/>
    <col min="2575" max="2575" width="11" style="77" customWidth="1"/>
    <col min="2576" max="2576" width="10.85546875" style="77" customWidth="1"/>
    <col min="2577" max="2816" width="9.140625" style="77"/>
    <col min="2817" max="2817" width="88.85546875" style="77" customWidth="1"/>
    <col min="2818" max="2818" width="15.5703125" style="77" customWidth="1"/>
    <col min="2819" max="2819" width="12.85546875" style="77" customWidth="1"/>
    <col min="2820" max="2820" width="12.28515625" style="77" customWidth="1"/>
    <col min="2821" max="2821" width="10.28515625" style="77" customWidth="1"/>
    <col min="2822" max="2822" width="8.7109375" style="77" customWidth="1"/>
    <col min="2823" max="2823" width="11" style="77" customWidth="1"/>
    <col min="2824" max="2824" width="9.42578125" style="77" customWidth="1"/>
    <col min="2825" max="2825" width="10.42578125" style="77" customWidth="1"/>
    <col min="2826" max="2826" width="12.28515625" style="77" customWidth="1"/>
    <col min="2827" max="2828" width="9.5703125" style="77" customWidth="1"/>
    <col min="2829" max="2829" width="12" style="77" customWidth="1"/>
    <col min="2830" max="2830" width="12.5703125" style="77" customWidth="1"/>
    <col min="2831" max="2831" width="11" style="77" customWidth="1"/>
    <col min="2832" max="2832" width="10.85546875" style="77" customWidth="1"/>
    <col min="2833" max="3072" width="9.140625" style="77"/>
    <col min="3073" max="3073" width="88.85546875" style="77" customWidth="1"/>
    <col min="3074" max="3074" width="15.5703125" style="77" customWidth="1"/>
    <col min="3075" max="3075" width="12.85546875" style="77" customWidth="1"/>
    <col min="3076" max="3076" width="12.28515625" style="77" customWidth="1"/>
    <col min="3077" max="3077" width="10.28515625" style="77" customWidth="1"/>
    <col min="3078" max="3078" width="8.7109375" style="77" customWidth="1"/>
    <col min="3079" max="3079" width="11" style="77" customWidth="1"/>
    <col min="3080" max="3080" width="9.42578125" style="77" customWidth="1"/>
    <col min="3081" max="3081" width="10.42578125" style="77" customWidth="1"/>
    <col min="3082" max="3082" width="12.28515625" style="77" customWidth="1"/>
    <col min="3083" max="3084" width="9.5703125" style="77" customWidth="1"/>
    <col min="3085" max="3085" width="12" style="77" customWidth="1"/>
    <col min="3086" max="3086" width="12.5703125" style="77" customWidth="1"/>
    <col min="3087" max="3087" width="11" style="77" customWidth="1"/>
    <col min="3088" max="3088" width="10.85546875" style="77" customWidth="1"/>
    <col min="3089" max="3328" width="9.140625" style="77"/>
    <col min="3329" max="3329" width="88.85546875" style="77" customWidth="1"/>
    <col min="3330" max="3330" width="15.5703125" style="77" customWidth="1"/>
    <col min="3331" max="3331" width="12.85546875" style="77" customWidth="1"/>
    <col min="3332" max="3332" width="12.28515625" style="77" customWidth="1"/>
    <col min="3333" max="3333" width="10.28515625" style="77" customWidth="1"/>
    <col min="3334" max="3334" width="8.7109375" style="77" customWidth="1"/>
    <col min="3335" max="3335" width="11" style="77" customWidth="1"/>
    <col min="3336" max="3336" width="9.42578125" style="77" customWidth="1"/>
    <col min="3337" max="3337" width="10.42578125" style="77" customWidth="1"/>
    <col min="3338" max="3338" width="12.28515625" style="77" customWidth="1"/>
    <col min="3339" max="3340" width="9.5703125" style="77" customWidth="1"/>
    <col min="3341" max="3341" width="12" style="77" customWidth="1"/>
    <col min="3342" max="3342" width="12.5703125" style="77" customWidth="1"/>
    <col min="3343" max="3343" width="11" style="77" customWidth="1"/>
    <col min="3344" max="3344" width="10.85546875" style="77" customWidth="1"/>
    <col min="3345" max="3584" width="9.140625" style="77"/>
    <col min="3585" max="3585" width="88.85546875" style="77" customWidth="1"/>
    <col min="3586" max="3586" width="15.5703125" style="77" customWidth="1"/>
    <col min="3587" max="3587" width="12.85546875" style="77" customWidth="1"/>
    <col min="3588" max="3588" width="12.28515625" style="77" customWidth="1"/>
    <col min="3589" max="3589" width="10.28515625" style="77" customWidth="1"/>
    <col min="3590" max="3590" width="8.7109375" style="77" customWidth="1"/>
    <col min="3591" max="3591" width="11" style="77" customWidth="1"/>
    <col min="3592" max="3592" width="9.42578125" style="77" customWidth="1"/>
    <col min="3593" max="3593" width="10.42578125" style="77" customWidth="1"/>
    <col min="3594" max="3594" width="12.28515625" style="77" customWidth="1"/>
    <col min="3595" max="3596" width="9.5703125" style="77" customWidth="1"/>
    <col min="3597" max="3597" width="12" style="77" customWidth="1"/>
    <col min="3598" max="3598" width="12.5703125" style="77" customWidth="1"/>
    <col min="3599" max="3599" width="11" style="77" customWidth="1"/>
    <col min="3600" max="3600" width="10.85546875" style="77" customWidth="1"/>
    <col min="3601" max="3840" width="9.140625" style="77"/>
    <col min="3841" max="3841" width="88.85546875" style="77" customWidth="1"/>
    <col min="3842" max="3842" width="15.5703125" style="77" customWidth="1"/>
    <col min="3843" max="3843" width="12.85546875" style="77" customWidth="1"/>
    <col min="3844" max="3844" width="12.28515625" style="77" customWidth="1"/>
    <col min="3845" max="3845" width="10.28515625" style="77" customWidth="1"/>
    <col min="3846" max="3846" width="8.7109375" style="77" customWidth="1"/>
    <col min="3847" max="3847" width="11" style="77" customWidth="1"/>
    <col min="3848" max="3848" width="9.42578125" style="77" customWidth="1"/>
    <col min="3849" max="3849" width="10.42578125" style="77" customWidth="1"/>
    <col min="3850" max="3850" width="12.28515625" style="77" customWidth="1"/>
    <col min="3851" max="3852" width="9.5703125" style="77" customWidth="1"/>
    <col min="3853" max="3853" width="12" style="77" customWidth="1"/>
    <col min="3854" max="3854" width="12.5703125" style="77" customWidth="1"/>
    <col min="3855" max="3855" width="11" style="77" customWidth="1"/>
    <col min="3856" max="3856" width="10.85546875" style="77" customWidth="1"/>
    <col min="3857" max="4096" width="9.140625" style="77"/>
    <col min="4097" max="4097" width="88.85546875" style="77" customWidth="1"/>
    <col min="4098" max="4098" width="15.5703125" style="77" customWidth="1"/>
    <col min="4099" max="4099" width="12.85546875" style="77" customWidth="1"/>
    <col min="4100" max="4100" width="12.28515625" style="77" customWidth="1"/>
    <col min="4101" max="4101" width="10.28515625" style="77" customWidth="1"/>
    <col min="4102" max="4102" width="8.7109375" style="77" customWidth="1"/>
    <col min="4103" max="4103" width="11" style="77" customWidth="1"/>
    <col min="4104" max="4104" width="9.42578125" style="77" customWidth="1"/>
    <col min="4105" max="4105" width="10.42578125" style="77" customWidth="1"/>
    <col min="4106" max="4106" width="12.28515625" style="77" customWidth="1"/>
    <col min="4107" max="4108" width="9.5703125" style="77" customWidth="1"/>
    <col min="4109" max="4109" width="12" style="77" customWidth="1"/>
    <col min="4110" max="4110" width="12.5703125" style="77" customWidth="1"/>
    <col min="4111" max="4111" width="11" style="77" customWidth="1"/>
    <col min="4112" max="4112" width="10.85546875" style="77" customWidth="1"/>
    <col min="4113" max="4352" width="9.140625" style="77"/>
    <col min="4353" max="4353" width="88.85546875" style="77" customWidth="1"/>
    <col min="4354" max="4354" width="15.5703125" style="77" customWidth="1"/>
    <col min="4355" max="4355" width="12.85546875" style="77" customWidth="1"/>
    <col min="4356" max="4356" width="12.28515625" style="77" customWidth="1"/>
    <col min="4357" max="4357" width="10.28515625" style="77" customWidth="1"/>
    <col min="4358" max="4358" width="8.7109375" style="77" customWidth="1"/>
    <col min="4359" max="4359" width="11" style="77" customWidth="1"/>
    <col min="4360" max="4360" width="9.42578125" style="77" customWidth="1"/>
    <col min="4361" max="4361" width="10.42578125" style="77" customWidth="1"/>
    <col min="4362" max="4362" width="12.28515625" style="77" customWidth="1"/>
    <col min="4363" max="4364" width="9.5703125" style="77" customWidth="1"/>
    <col min="4365" max="4365" width="12" style="77" customWidth="1"/>
    <col min="4366" max="4366" width="12.5703125" style="77" customWidth="1"/>
    <col min="4367" max="4367" width="11" style="77" customWidth="1"/>
    <col min="4368" max="4368" width="10.85546875" style="77" customWidth="1"/>
    <col min="4369" max="4608" width="9.140625" style="77"/>
    <col min="4609" max="4609" width="88.85546875" style="77" customWidth="1"/>
    <col min="4610" max="4610" width="15.5703125" style="77" customWidth="1"/>
    <col min="4611" max="4611" width="12.85546875" style="77" customWidth="1"/>
    <col min="4612" max="4612" width="12.28515625" style="77" customWidth="1"/>
    <col min="4613" max="4613" width="10.28515625" style="77" customWidth="1"/>
    <col min="4614" max="4614" width="8.7109375" style="77" customWidth="1"/>
    <col min="4615" max="4615" width="11" style="77" customWidth="1"/>
    <col min="4616" max="4616" width="9.42578125" style="77" customWidth="1"/>
    <col min="4617" max="4617" width="10.42578125" style="77" customWidth="1"/>
    <col min="4618" max="4618" width="12.28515625" style="77" customWidth="1"/>
    <col min="4619" max="4620" width="9.5703125" style="77" customWidth="1"/>
    <col min="4621" max="4621" width="12" style="77" customWidth="1"/>
    <col min="4622" max="4622" width="12.5703125" style="77" customWidth="1"/>
    <col min="4623" max="4623" width="11" style="77" customWidth="1"/>
    <col min="4624" max="4624" width="10.85546875" style="77" customWidth="1"/>
    <col min="4625" max="4864" width="9.140625" style="77"/>
    <col min="4865" max="4865" width="88.85546875" style="77" customWidth="1"/>
    <col min="4866" max="4866" width="15.5703125" style="77" customWidth="1"/>
    <col min="4867" max="4867" width="12.85546875" style="77" customWidth="1"/>
    <col min="4868" max="4868" width="12.28515625" style="77" customWidth="1"/>
    <col min="4869" max="4869" width="10.28515625" style="77" customWidth="1"/>
    <col min="4870" max="4870" width="8.7109375" style="77" customWidth="1"/>
    <col min="4871" max="4871" width="11" style="77" customWidth="1"/>
    <col min="4872" max="4872" width="9.42578125" style="77" customWidth="1"/>
    <col min="4873" max="4873" width="10.42578125" style="77" customWidth="1"/>
    <col min="4874" max="4874" width="12.28515625" style="77" customWidth="1"/>
    <col min="4875" max="4876" width="9.5703125" style="77" customWidth="1"/>
    <col min="4877" max="4877" width="12" style="77" customWidth="1"/>
    <col min="4878" max="4878" width="12.5703125" style="77" customWidth="1"/>
    <col min="4879" max="4879" width="11" style="77" customWidth="1"/>
    <col min="4880" max="4880" width="10.85546875" style="77" customWidth="1"/>
    <col min="4881" max="5120" width="9.140625" style="77"/>
    <col min="5121" max="5121" width="88.85546875" style="77" customWidth="1"/>
    <col min="5122" max="5122" width="15.5703125" style="77" customWidth="1"/>
    <col min="5123" max="5123" width="12.85546875" style="77" customWidth="1"/>
    <col min="5124" max="5124" width="12.28515625" style="77" customWidth="1"/>
    <col min="5125" max="5125" width="10.28515625" style="77" customWidth="1"/>
    <col min="5126" max="5126" width="8.7109375" style="77" customWidth="1"/>
    <col min="5127" max="5127" width="11" style="77" customWidth="1"/>
    <col min="5128" max="5128" width="9.42578125" style="77" customWidth="1"/>
    <col min="5129" max="5129" width="10.42578125" style="77" customWidth="1"/>
    <col min="5130" max="5130" width="12.28515625" style="77" customWidth="1"/>
    <col min="5131" max="5132" width="9.5703125" style="77" customWidth="1"/>
    <col min="5133" max="5133" width="12" style="77" customWidth="1"/>
    <col min="5134" max="5134" width="12.5703125" style="77" customWidth="1"/>
    <col min="5135" max="5135" width="11" style="77" customWidth="1"/>
    <col min="5136" max="5136" width="10.85546875" style="77" customWidth="1"/>
    <col min="5137" max="5376" width="9.140625" style="77"/>
    <col min="5377" max="5377" width="88.85546875" style="77" customWidth="1"/>
    <col min="5378" max="5378" width="15.5703125" style="77" customWidth="1"/>
    <col min="5379" max="5379" width="12.85546875" style="77" customWidth="1"/>
    <col min="5380" max="5380" width="12.28515625" style="77" customWidth="1"/>
    <col min="5381" max="5381" width="10.28515625" style="77" customWidth="1"/>
    <col min="5382" max="5382" width="8.7109375" style="77" customWidth="1"/>
    <col min="5383" max="5383" width="11" style="77" customWidth="1"/>
    <col min="5384" max="5384" width="9.42578125" style="77" customWidth="1"/>
    <col min="5385" max="5385" width="10.42578125" style="77" customWidth="1"/>
    <col min="5386" max="5386" width="12.28515625" style="77" customWidth="1"/>
    <col min="5387" max="5388" width="9.5703125" style="77" customWidth="1"/>
    <col min="5389" max="5389" width="12" style="77" customWidth="1"/>
    <col min="5390" max="5390" width="12.5703125" style="77" customWidth="1"/>
    <col min="5391" max="5391" width="11" style="77" customWidth="1"/>
    <col min="5392" max="5392" width="10.85546875" style="77" customWidth="1"/>
    <col min="5393" max="5632" width="9.140625" style="77"/>
    <col min="5633" max="5633" width="88.85546875" style="77" customWidth="1"/>
    <col min="5634" max="5634" width="15.5703125" style="77" customWidth="1"/>
    <col min="5635" max="5635" width="12.85546875" style="77" customWidth="1"/>
    <col min="5636" max="5636" width="12.28515625" style="77" customWidth="1"/>
    <col min="5637" max="5637" width="10.28515625" style="77" customWidth="1"/>
    <col min="5638" max="5638" width="8.7109375" style="77" customWidth="1"/>
    <col min="5639" max="5639" width="11" style="77" customWidth="1"/>
    <col min="5640" max="5640" width="9.42578125" style="77" customWidth="1"/>
    <col min="5641" max="5641" width="10.42578125" style="77" customWidth="1"/>
    <col min="5642" max="5642" width="12.28515625" style="77" customWidth="1"/>
    <col min="5643" max="5644" width="9.5703125" style="77" customWidth="1"/>
    <col min="5645" max="5645" width="12" style="77" customWidth="1"/>
    <col min="5646" max="5646" width="12.5703125" style="77" customWidth="1"/>
    <col min="5647" max="5647" width="11" style="77" customWidth="1"/>
    <col min="5648" max="5648" width="10.85546875" style="77" customWidth="1"/>
    <col min="5649" max="5888" width="9.140625" style="77"/>
    <col min="5889" max="5889" width="88.85546875" style="77" customWidth="1"/>
    <col min="5890" max="5890" width="15.5703125" style="77" customWidth="1"/>
    <col min="5891" max="5891" width="12.85546875" style="77" customWidth="1"/>
    <col min="5892" max="5892" width="12.28515625" style="77" customWidth="1"/>
    <col min="5893" max="5893" width="10.28515625" style="77" customWidth="1"/>
    <col min="5894" max="5894" width="8.7109375" style="77" customWidth="1"/>
    <col min="5895" max="5895" width="11" style="77" customWidth="1"/>
    <col min="5896" max="5896" width="9.42578125" style="77" customWidth="1"/>
    <col min="5897" max="5897" width="10.42578125" style="77" customWidth="1"/>
    <col min="5898" max="5898" width="12.28515625" style="77" customWidth="1"/>
    <col min="5899" max="5900" width="9.5703125" style="77" customWidth="1"/>
    <col min="5901" max="5901" width="12" style="77" customWidth="1"/>
    <col min="5902" max="5902" width="12.5703125" style="77" customWidth="1"/>
    <col min="5903" max="5903" width="11" style="77" customWidth="1"/>
    <col min="5904" max="5904" width="10.85546875" style="77" customWidth="1"/>
    <col min="5905" max="6144" width="9.140625" style="77"/>
    <col min="6145" max="6145" width="88.85546875" style="77" customWidth="1"/>
    <col min="6146" max="6146" width="15.5703125" style="77" customWidth="1"/>
    <col min="6147" max="6147" width="12.85546875" style="77" customWidth="1"/>
    <col min="6148" max="6148" width="12.28515625" style="77" customWidth="1"/>
    <col min="6149" max="6149" width="10.28515625" style="77" customWidth="1"/>
    <col min="6150" max="6150" width="8.7109375" style="77" customWidth="1"/>
    <col min="6151" max="6151" width="11" style="77" customWidth="1"/>
    <col min="6152" max="6152" width="9.42578125" style="77" customWidth="1"/>
    <col min="6153" max="6153" width="10.42578125" style="77" customWidth="1"/>
    <col min="6154" max="6154" width="12.28515625" style="77" customWidth="1"/>
    <col min="6155" max="6156" width="9.5703125" style="77" customWidth="1"/>
    <col min="6157" max="6157" width="12" style="77" customWidth="1"/>
    <col min="6158" max="6158" width="12.5703125" style="77" customWidth="1"/>
    <col min="6159" max="6159" width="11" style="77" customWidth="1"/>
    <col min="6160" max="6160" width="10.85546875" style="77" customWidth="1"/>
    <col min="6161" max="6400" width="9.140625" style="77"/>
    <col min="6401" max="6401" width="88.85546875" style="77" customWidth="1"/>
    <col min="6402" max="6402" width="15.5703125" style="77" customWidth="1"/>
    <col min="6403" max="6403" width="12.85546875" style="77" customWidth="1"/>
    <col min="6404" max="6404" width="12.28515625" style="77" customWidth="1"/>
    <col min="6405" max="6405" width="10.28515625" style="77" customWidth="1"/>
    <col min="6406" max="6406" width="8.7109375" style="77" customWidth="1"/>
    <col min="6407" max="6407" width="11" style="77" customWidth="1"/>
    <col min="6408" max="6408" width="9.42578125" style="77" customWidth="1"/>
    <col min="6409" max="6409" width="10.42578125" style="77" customWidth="1"/>
    <col min="6410" max="6410" width="12.28515625" style="77" customWidth="1"/>
    <col min="6411" max="6412" width="9.5703125" style="77" customWidth="1"/>
    <col min="6413" max="6413" width="12" style="77" customWidth="1"/>
    <col min="6414" max="6414" width="12.5703125" style="77" customWidth="1"/>
    <col min="6415" max="6415" width="11" style="77" customWidth="1"/>
    <col min="6416" max="6416" width="10.85546875" style="77" customWidth="1"/>
    <col min="6417" max="6656" width="9.140625" style="77"/>
    <col min="6657" max="6657" width="88.85546875" style="77" customWidth="1"/>
    <col min="6658" max="6658" width="15.5703125" style="77" customWidth="1"/>
    <col min="6659" max="6659" width="12.85546875" style="77" customWidth="1"/>
    <col min="6660" max="6660" width="12.28515625" style="77" customWidth="1"/>
    <col min="6661" max="6661" width="10.28515625" style="77" customWidth="1"/>
    <col min="6662" max="6662" width="8.7109375" style="77" customWidth="1"/>
    <col min="6663" max="6663" width="11" style="77" customWidth="1"/>
    <col min="6664" max="6664" width="9.42578125" style="77" customWidth="1"/>
    <col min="6665" max="6665" width="10.42578125" style="77" customWidth="1"/>
    <col min="6666" max="6666" width="12.28515625" style="77" customWidth="1"/>
    <col min="6667" max="6668" width="9.5703125" style="77" customWidth="1"/>
    <col min="6669" max="6669" width="12" style="77" customWidth="1"/>
    <col min="6670" max="6670" width="12.5703125" style="77" customWidth="1"/>
    <col min="6671" max="6671" width="11" style="77" customWidth="1"/>
    <col min="6672" max="6672" width="10.85546875" style="77" customWidth="1"/>
    <col min="6673" max="6912" width="9.140625" style="77"/>
    <col min="6913" max="6913" width="88.85546875" style="77" customWidth="1"/>
    <col min="6914" max="6914" width="15.5703125" style="77" customWidth="1"/>
    <col min="6915" max="6915" width="12.85546875" style="77" customWidth="1"/>
    <col min="6916" max="6916" width="12.28515625" style="77" customWidth="1"/>
    <col min="6917" max="6917" width="10.28515625" style="77" customWidth="1"/>
    <col min="6918" max="6918" width="8.7109375" style="77" customWidth="1"/>
    <col min="6919" max="6919" width="11" style="77" customWidth="1"/>
    <col min="6920" max="6920" width="9.42578125" style="77" customWidth="1"/>
    <col min="6921" max="6921" width="10.42578125" style="77" customWidth="1"/>
    <col min="6922" max="6922" width="12.28515625" style="77" customWidth="1"/>
    <col min="6923" max="6924" width="9.5703125" style="77" customWidth="1"/>
    <col min="6925" max="6925" width="12" style="77" customWidth="1"/>
    <col min="6926" max="6926" width="12.5703125" style="77" customWidth="1"/>
    <col min="6927" max="6927" width="11" style="77" customWidth="1"/>
    <col min="6928" max="6928" width="10.85546875" style="77" customWidth="1"/>
    <col min="6929" max="7168" width="9.140625" style="77"/>
    <col min="7169" max="7169" width="88.85546875" style="77" customWidth="1"/>
    <col min="7170" max="7170" width="15.5703125" style="77" customWidth="1"/>
    <col min="7171" max="7171" width="12.85546875" style="77" customWidth="1"/>
    <col min="7172" max="7172" width="12.28515625" style="77" customWidth="1"/>
    <col min="7173" max="7173" width="10.28515625" style="77" customWidth="1"/>
    <col min="7174" max="7174" width="8.7109375" style="77" customWidth="1"/>
    <col min="7175" max="7175" width="11" style="77" customWidth="1"/>
    <col min="7176" max="7176" width="9.42578125" style="77" customWidth="1"/>
    <col min="7177" max="7177" width="10.42578125" style="77" customWidth="1"/>
    <col min="7178" max="7178" width="12.28515625" style="77" customWidth="1"/>
    <col min="7179" max="7180" width="9.5703125" style="77" customWidth="1"/>
    <col min="7181" max="7181" width="12" style="77" customWidth="1"/>
    <col min="7182" max="7182" width="12.5703125" style="77" customWidth="1"/>
    <col min="7183" max="7183" width="11" style="77" customWidth="1"/>
    <col min="7184" max="7184" width="10.85546875" style="77" customWidth="1"/>
    <col min="7185" max="7424" width="9.140625" style="77"/>
    <col min="7425" max="7425" width="88.85546875" style="77" customWidth="1"/>
    <col min="7426" max="7426" width="15.5703125" style="77" customWidth="1"/>
    <col min="7427" max="7427" width="12.85546875" style="77" customWidth="1"/>
    <col min="7428" max="7428" width="12.28515625" style="77" customWidth="1"/>
    <col min="7429" max="7429" width="10.28515625" style="77" customWidth="1"/>
    <col min="7430" max="7430" width="8.7109375" style="77" customWidth="1"/>
    <col min="7431" max="7431" width="11" style="77" customWidth="1"/>
    <col min="7432" max="7432" width="9.42578125" style="77" customWidth="1"/>
    <col min="7433" max="7433" width="10.42578125" style="77" customWidth="1"/>
    <col min="7434" max="7434" width="12.28515625" style="77" customWidth="1"/>
    <col min="7435" max="7436" width="9.5703125" style="77" customWidth="1"/>
    <col min="7437" max="7437" width="12" style="77" customWidth="1"/>
    <col min="7438" max="7438" width="12.5703125" style="77" customWidth="1"/>
    <col min="7439" max="7439" width="11" style="77" customWidth="1"/>
    <col min="7440" max="7440" width="10.85546875" style="77" customWidth="1"/>
    <col min="7441" max="7680" width="9.140625" style="77"/>
    <col min="7681" max="7681" width="88.85546875" style="77" customWidth="1"/>
    <col min="7682" max="7682" width="15.5703125" style="77" customWidth="1"/>
    <col min="7683" max="7683" width="12.85546875" style="77" customWidth="1"/>
    <col min="7684" max="7684" width="12.28515625" style="77" customWidth="1"/>
    <col min="7685" max="7685" width="10.28515625" style="77" customWidth="1"/>
    <col min="7686" max="7686" width="8.7109375" style="77" customWidth="1"/>
    <col min="7687" max="7687" width="11" style="77" customWidth="1"/>
    <col min="7688" max="7688" width="9.42578125" style="77" customWidth="1"/>
    <col min="7689" max="7689" width="10.42578125" style="77" customWidth="1"/>
    <col min="7690" max="7690" width="12.28515625" style="77" customWidth="1"/>
    <col min="7691" max="7692" width="9.5703125" style="77" customWidth="1"/>
    <col min="7693" max="7693" width="12" style="77" customWidth="1"/>
    <col min="7694" max="7694" width="12.5703125" style="77" customWidth="1"/>
    <col min="7695" max="7695" width="11" style="77" customWidth="1"/>
    <col min="7696" max="7696" width="10.85546875" style="77" customWidth="1"/>
    <col min="7697" max="7936" width="9.140625" style="77"/>
    <col min="7937" max="7937" width="88.85546875" style="77" customWidth="1"/>
    <col min="7938" max="7938" width="15.5703125" style="77" customWidth="1"/>
    <col min="7939" max="7939" width="12.85546875" style="77" customWidth="1"/>
    <col min="7940" max="7940" width="12.28515625" style="77" customWidth="1"/>
    <col min="7941" max="7941" width="10.28515625" style="77" customWidth="1"/>
    <col min="7942" max="7942" width="8.7109375" style="77" customWidth="1"/>
    <col min="7943" max="7943" width="11" style="77" customWidth="1"/>
    <col min="7944" max="7944" width="9.42578125" style="77" customWidth="1"/>
    <col min="7945" max="7945" width="10.42578125" style="77" customWidth="1"/>
    <col min="7946" max="7946" width="12.28515625" style="77" customWidth="1"/>
    <col min="7947" max="7948" width="9.5703125" style="77" customWidth="1"/>
    <col min="7949" max="7949" width="12" style="77" customWidth="1"/>
    <col min="7950" max="7950" width="12.5703125" style="77" customWidth="1"/>
    <col min="7951" max="7951" width="11" style="77" customWidth="1"/>
    <col min="7952" max="7952" width="10.85546875" style="77" customWidth="1"/>
    <col min="7953" max="8192" width="9.140625" style="77"/>
    <col min="8193" max="8193" width="88.85546875" style="77" customWidth="1"/>
    <col min="8194" max="8194" width="15.5703125" style="77" customWidth="1"/>
    <col min="8195" max="8195" width="12.85546875" style="77" customWidth="1"/>
    <col min="8196" max="8196" width="12.28515625" style="77" customWidth="1"/>
    <col min="8197" max="8197" width="10.28515625" style="77" customWidth="1"/>
    <col min="8198" max="8198" width="8.7109375" style="77" customWidth="1"/>
    <col min="8199" max="8199" width="11" style="77" customWidth="1"/>
    <col min="8200" max="8200" width="9.42578125" style="77" customWidth="1"/>
    <col min="8201" max="8201" width="10.42578125" style="77" customWidth="1"/>
    <col min="8202" max="8202" width="12.28515625" style="77" customWidth="1"/>
    <col min="8203" max="8204" width="9.5703125" style="77" customWidth="1"/>
    <col min="8205" max="8205" width="12" style="77" customWidth="1"/>
    <col min="8206" max="8206" width="12.5703125" style="77" customWidth="1"/>
    <col min="8207" max="8207" width="11" style="77" customWidth="1"/>
    <col min="8208" max="8208" width="10.85546875" style="77" customWidth="1"/>
    <col min="8209" max="8448" width="9.140625" style="77"/>
    <col min="8449" max="8449" width="88.85546875" style="77" customWidth="1"/>
    <col min="8450" max="8450" width="15.5703125" style="77" customWidth="1"/>
    <col min="8451" max="8451" width="12.85546875" style="77" customWidth="1"/>
    <col min="8452" max="8452" width="12.28515625" style="77" customWidth="1"/>
    <col min="8453" max="8453" width="10.28515625" style="77" customWidth="1"/>
    <col min="8454" max="8454" width="8.7109375" style="77" customWidth="1"/>
    <col min="8455" max="8455" width="11" style="77" customWidth="1"/>
    <col min="8456" max="8456" width="9.42578125" style="77" customWidth="1"/>
    <col min="8457" max="8457" width="10.42578125" style="77" customWidth="1"/>
    <col min="8458" max="8458" width="12.28515625" style="77" customWidth="1"/>
    <col min="8459" max="8460" width="9.5703125" style="77" customWidth="1"/>
    <col min="8461" max="8461" width="12" style="77" customWidth="1"/>
    <col min="8462" max="8462" width="12.5703125" style="77" customWidth="1"/>
    <col min="8463" max="8463" width="11" style="77" customWidth="1"/>
    <col min="8464" max="8464" width="10.85546875" style="77" customWidth="1"/>
    <col min="8465" max="8704" width="9.140625" style="77"/>
    <col min="8705" max="8705" width="88.85546875" style="77" customWidth="1"/>
    <col min="8706" max="8706" width="15.5703125" style="77" customWidth="1"/>
    <col min="8707" max="8707" width="12.85546875" style="77" customWidth="1"/>
    <col min="8708" max="8708" width="12.28515625" style="77" customWidth="1"/>
    <col min="8709" max="8709" width="10.28515625" style="77" customWidth="1"/>
    <col min="8710" max="8710" width="8.7109375" style="77" customWidth="1"/>
    <col min="8711" max="8711" width="11" style="77" customWidth="1"/>
    <col min="8712" max="8712" width="9.42578125" style="77" customWidth="1"/>
    <col min="8713" max="8713" width="10.42578125" style="77" customWidth="1"/>
    <col min="8714" max="8714" width="12.28515625" style="77" customWidth="1"/>
    <col min="8715" max="8716" width="9.5703125" style="77" customWidth="1"/>
    <col min="8717" max="8717" width="12" style="77" customWidth="1"/>
    <col min="8718" max="8718" width="12.5703125" style="77" customWidth="1"/>
    <col min="8719" max="8719" width="11" style="77" customWidth="1"/>
    <col min="8720" max="8720" width="10.85546875" style="77" customWidth="1"/>
    <col min="8721" max="8960" width="9.140625" style="77"/>
    <col min="8961" max="8961" width="88.85546875" style="77" customWidth="1"/>
    <col min="8962" max="8962" width="15.5703125" style="77" customWidth="1"/>
    <col min="8963" max="8963" width="12.85546875" style="77" customWidth="1"/>
    <col min="8964" max="8964" width="12.28515625" style="77" customWidth="1"/>
    <col min="8965" max="8965" width="10.28515625" style="77" customWidth="1"/>
    <col min="8966" max="8966" width="8.7109375" style="77" customWidth="1"/>
    <col min="8967" max="8967" width="11" style="77" customWidth="1"/>
    <col min="8968" max="8968" width="9.42578125" style="77" customWidth="1"/>
    <col min="8969" max="8969" width="10.42578125" style="77" customWidth="1"/>
    <col min="8970" max="8970" width="12.28515625" style="77" customWidth="1"/>
    <col min="8971" max="8972" width="9.5703125" style="77" customWidth="1"/>
    <col min="8973" max="8973" width="12" style="77" customWidth="1"/>
    <col min="8974" max="8974" width="12.5703125" style="77" customWidth="1"/>
    <col min="8975" max="8975" width="11" style="77" customWidth="1"/>
    <col min="8976" max="8976" width="10.85546875" style="77" customWidth="1"/>
    <col min="8977" max="9216" width="9.140625" style="77"/>
    <col min="9217" max="9217" width="88.85546875" style="77" customWidth="1"/>
    <col min="9218" max="9218" width="15.5703125" style="77" customWidth="1"/>
    <col min="9219" max="9219" width="12.85546875" style="77" customWidth="1"/>
    <col min="9220" max="9220" width="12.28515625" style="77" customWidth="1"/>
    <col min="9221" max="9221" width="10.28515625" style="77" customWidth="1"/>
    <col min="9222" max="9222" width="8.7109375" style="77" customWidth="1"/>
    <col min="9223" max="9223" width="11" style="77" customWidth="1"/>
    <col min="9224" max="9224" width="9.42578125" style="77" customWidth="1"/>
    <col min="9225" max="9225" width="10.42578125" style="77" customWidth="1"/>
    <col min="9226" max="9226" width="12.28515625" style="77" customWidth="1"/>
    <col min="9227" max="9228" width="9.5703125" style="77" customWidth="1"/>
    <col min="9229" max="9229" width="12" style="77" customWidth="1"/>
    <col min="9230" max="9230" width="12.5703125" style="77" customWidth="1"/>
    <col min="9231" max="9231" width="11" style="77" customWidth="1"/>
    <col min="9232" max="9232" width="10.85546875" style="77" customWidth="1"/>
    <col min="9233" max="9472" width="9.140625" style="77"/>
    <col min="9473" max="9473" width="88.85546875" style="77" customWidth="1"/>
    <col min="9474" max="9474" width="15.5703125" style="77" customWidth="1"/>
    <col min="9475" max="9475" width="12.85546875" style="77" customWidth="1"/>
    <col min="9476" max="9476" width="12.28515625" style="77" customWidth="1"/>
    <col min="9477" max="9477" width="10.28515625" style="77" customWidth="1"/>
    <col min="9478" max="9478" width="8.7109375" style="77" customWidth="1"/>
    <col min="9479" max="9479" width="11" style="77" customWidth="1"/>
    <col min="9480" max="9480" width="9.42578125" style="77" customWidth="1"/>
    <col min="9481" max="9481" width="10.42578125" style="77" customWidth="1"/>
    <col min="9482" max="9482" width="12.28515625" style="77" customWidth="1"/>
    <col min="9483" max="9484" width="9.5703125" style="77" customWidth="1"/>
    <col min="9485" max="9485" width="12" style="77" customWidth="1"/>
    <col min="9486" max="9486" width="12.5703125" style="77" customWidth="1"/>
    <col min="9487" max="9487" width="11" style="77" customWidth="1"/>
    <col min="9488" max="9488" width="10.85546875" style="77" customWidth="1"/>
    <col min="9489" max="9728" width="9.140625" style="77"/>
    <col min="9729" max="9729" width="88.85546875" style="77" customWidth="1"/>
    <col min="9730" max="9730" width="15.5703125" style="77" customWidth="1"/>
    <col min="9731" max="9731" width="12.85546875" style="77" customWidth="1"/>
    <col min="9732" max="9732" width="12.28515625" style="77" customWidth="1"/>
    <col min="9733" max="9733" width="10.28515625" style="77" customWidth="1"/>
    <col min="9734" max="9734" width="8.7109375" style="77" customWidth="1"/>
    <col min="9735" max="9735" width="11" style="77" customWidth="1"/>
    <col min="9736" max="9736" width="9.42578125" style="77" customWidth="1"/>
    <col min="9737" max="9737" width="10.42578125" style="77" customWidth="1"/>
    <col min="9738" max="9738" width="12.28515625" style="77" customWidth="1"/>
    <col min="9739" max="9740" width="9.5703125" style="77" customWidth="1"/>
    <col min="9741" max="9741" width="12" style="77" customWidth="1"/>
    <col min="9742" max="9742" width="12.5703125" style="77" customWidth="1"/>
    <col min="9743" max="9743" width="11" style="77" customWidth="1"/>
    <col min="9744" max="9744" width="10.85546875" style="77" customWidth="1"/>
    <col min="9745" max="9984" width="9.140625" style="77"/>
    <col min="9985" max="9985" width="88.85546875" style="77" customWidth="1"/>
    <col min="9986" max="9986" width="15.5703125" style="77" customWidth="1"/>
    <col min="9987" max="9987" width="12.85546875" style="77" customWidth="1"/>
    <col min="9988" max="9988" width="12.28515625" style="77" customWidth="1"/>
    <col min="9989" max="9989" width="10.28515625" style="77" customWidth="1"/>
    <col min="9990" max="9990" width="8.7109375" style="77" customWidth="1"/>
    <col min="9991" max="9991" width="11" style="77" customWidth="1"/>
    <col min="9992" max="9992" width="9.42578125" style="77" customWidth="1"/>
    <col min="9993" max="9993" width="10.42578125" style="77" customWidth="1"/>
    <col min="9994" max="9994" width="12.28515625" style="77" customWidth="1"/>
    <col min="9995" max="9996" width="9.5703125" style="77" customWidth="1"/>
    <col min="9997" max="9997" width="12" style="77" customWidth="1"/>
    <col min="9998" max="9998" width="12.5703125" style="77" customWidth="1"/>
    <col min="9999" max="9999" width="11" style="77" customWidth="1"/>
    <col min="10000" max="10000" width="10.85546875" style="77" customWidth="1"/>
    <col min="10001" max="10240" width="9.140625" style="77"/>
    <col min="10241" max="10241" width="88.85546875" style="77" customWidth="1"/>
    <col min="10242" max="10242" width="15.5703125" style="77" customWidth="1"/>
    <col min="10243" max="10243" width="12.85546875" style="77" customWidth="1"/>
    <col min="10244" max="10244" width="12.28515625" style="77" customWidth="1"/>
    <col min="10245" max="10245" width="10.28515625" style="77" customWidth="1"/>
    <col min="10246" max="10246" width="8.7109375" style="77" customWidth="1"/>
    <col min="10247" max="10247" width="11" style="77" customWidth="1"/>
    <col min="10248" max="10248" width="9.42578125" style="77" customWidth="1"/>
    <col min="10249" max="10249" width="10.42578125" style="77" customWidth="1"/>
    <col min="10250" max="10250" width="12.28515625" style="77" customWidth="1"/>
    <col min="10251" max="10252" width="9.5703125" style="77" customWidth="1"/>
    <col min="10253" max="10253" width="12" style="77" customWidth="1"/>
    <col min="10254" max="10254" width="12.5703125" style="77" customWidth="1"/>
    <col min="10255" max="10255" width="11" style="77" customWidth="1"/>
    <col min="10256" max="10256" width="10.85546875" style="77" customWidth="1"/>
    <col min="10257" max="10496" width="9.140625" style="77"/>
    <col min="10497" max="10497" width="88.85546875" style="77" customWidth="1"/>
    <col min="10498" max="10498" width="15.5703125" style="77" customWidth="1"/>
    <col min="10499" max="10499" width="12.85546875" style="77" customWidth="1"/>
    <col min="10500" max="10500" width="12.28515625" style="77" customWidth="1"/>
    <col min="10501" max="10501" width="10.28515625" style="77" customWidth="1"/>
    <col min="10502" max="10502" width="8.7109375" style="77" customWidth="1"/>
    <col min="10503" max="10503" width="11" style="77" customWidth="1"/>
    <col min="10504" max="10504" width="9.42578125" style="77" customWidth="1"/>
    <col min="10505" max="10505" width="10.42578125" style="77" customWidth="1"/>
    <col min="10506" max="10506" width="12.28515625" style="77" customWidth="1"/>
    <col min="10507" max="10508" width="9.5703125" style="77" customWidth="1"/>
    <col min="10509" max="10509" width="12" style="77" customWidth="1"/>
    <col min="10510" max="10510" width="12.5703125" style="77" customWidth="1"/>
    <col min="10511" max="10511" width="11" style="77" customWidth="1"/>
    <col min="10512" max="10512" width="10.85546875" style="77" customWidth="1"/>
    <col min="10513" max="10752" width="9.140625" style="77"/>
    <col min="10753" max="10753" width="88.85546875" style="77" customWidth="1"/>
    <col min="10754" max="10754" width="15.5703125" style="77" customWidth="1"/>
    <col min="10755" max="10755" width="12.85546875" style="77" customWidth="1"/>
    <col min="10756" max="10756" width="12.28515625" style="77" customWidth="1"/>
    <col min="10757" max="10757" width="10.28515625" style="77" customWidth="1"/>
    <col min="10758" max="10758" width="8.7109375" style="77" customWidth="1"/>
    <col min="10759" max="10759" width="11" style="77" customWidth="1"/>
    <col min="10760" max="10760" width="9.42578125" style="77" customWidth="1"/>
    <col min="10761" max="10761" width="10.42578125" style="77" customWidth="1"/>
    <col min="10762" max="10762" width="12.28515625" style="77" customWidth="1"/>
    <col min="10763" max="10764" width="9.5703125" style="77" customWidth="1"/>
    <col min="10765" max="10765" width="12" style="77" customWidth="1"/>
    <col min="10766" max="10766" width="12.5703125" style="77" customWidth="1"/>
    <col min="10767" max="10767" width="11" style="77" customWidth="1"/>
    <col min="10768" max="10768" width="10.85546875" style="77" customWidth="1"/>
    <col min="10769" max="11008" width="9.140625" style="77"/>
    <col min="11009" max="11009" width="88.85546875" style="77" customWidth="1"/>
    <col min="11010" max="11010" width="15.5703125" style="77" customWidth="1"/>
    <col min="11011" max="11011" width="12.85546875" style="77" customWidth="1"/>
    <col min="11012" max="11012" width="12.28515625" style="77" customWidth="1"/>
    <col min="11013" max="11013" width="10.28515625" style="77" customWidth="1"/>
    <col min="11014" max="11014" width="8.7109375" style="77" customWidth="1"/>
    <col min="11015" max="11015" width="11" style="77" customWidth="1"/>
    <col min="11016" max="11016" width="9.42578125" style="77" customWidth="1"/>
    <col min="11017" max="11017" width="10.42578125" style="77" customWidth="1"/>
    <col min="11018" max="11018" width="12.28515625" style="77" customWidth="1"/>
    <col min="11019" max="11020" width="9.5703125" style="77" customWidth="1"/>
    <col min="11021" max="11021" width="12" style="77" customWidth="1"/>
    <col min="11022" max="11022" width="12.5703125" style="77" customWidth="1"/>
    <col min="11023" max="11023" width="11" style="77" customWidth="1"/>
    <col min="11024" max="11024" width="10.85546875" style="77" customWidth="1"/>
    <col min="11025" max="11264" width="9.140625" style="77"/>
    <col min="11265" max="11265" width="88.85546875" style="77" customWidth="1"/>
    <col min="11266" max="11266" width="15.5703125" style="77" customWidth="1"/>
    <col min="11267" max="11267" width="12.85546875" style="77" customWidth="1"/>
    <col min="11268" max="11268" width="12.28515625" style="77" customWidth="1"/>
    <col min="11269" max="11269" width="10.28515625" style="77" customWidth="1"/>
    <col min="11270" max="11270" width="8.7109375" style="77" customWidth="1"/>
    <col min="11271" max="11271" width="11" style="77" customWidth="1"/>
    <col min="11272" max="11272" width="9.42578125" style="77" customWidth="1"/>
    <col min="11273" max="11273" width="10.42578125" style="77" customWidth="1"/>
    <col min="11274" max="11274" width="12.28515625" style="77" customWidth="1"/>
    <col min="11275" max="11276" width="9.5703125" style="77" customWidth="1"/>
    <col min="11277" max="11277" width="12" style="77" customWidth="1"/>
    <col min="11278" max="11278" width="12.5703125" style="77" customWidth="1"/>
    <col min="11279" max="11279" width="11" style="77" customWidth="1"/>
    <col min="11280" max="11280" width="10.85546875" style="77" customWidth="1"/>
    <col min="11281" max="11520" width="9.140625" style="77"/>
    <col min="11521" max="11521" width="88.85546875" style="77" customWidth="1"/>
    <col min="11522" max="11522" width="15.5703125" style="77" customWidth="1"/>
    <col min="11523" max="11523" width="12.85546875" style="77" customWidth="1"/>
    <col min="11524" max="11524" width="12.28515625" style="77" customWidth="1"/>
    <col min="11525" max="11525" width="10.28515625" style="77" customWidth="1"/>
    <col min="11526" max="11526" width="8.7109375" style="77" customWidth="1"/>
    <col min="11527" max="11527" width="11" style="77" customWidth="1"/>
    <col min="11528" max="11528" width="9.42578125" style="77" customWidth="1"/>
    <col min="11529" max="11529" width="10.42578125" style="77" customWidth="1"/>
    <col min="11530" max="11530" width="12.28515625" style="77" customWidth="1"/>
    <col min="11531" max="11532" width="9.5703125" style="77" customWidth="1"/>
    <col min="11533" max="11533" width="12" style="77" customWidth="1"/>
    <col min="11534" max="11534" width="12.5703125" style="77" customWidth="1"/>
    <col min="11535" max="11535" width="11" style="77" customWidth="1"/>
    <col min="11536" max="11536" width="10.85546875" style="77" customWidth="1"/>
    <col min="11537" max="11776" width="9.140625" style="77"/>
    <col min="11777" max="11777" width="88.85546875" style="77" customWidth="1"/>
    <col min="11778" max="11778" width="15.5703125" style="77" customWidth="1"/>
    <col min="11779" max="11779" width="12.85546875" style="77" customWidth="1"/>
    <col min="11780" max="11780" width="12.28515625" style="77" customWidth="1"/>
    <col min="11781" max="11781" width="10.28515625" style="77" customWidth="1"/>
    <col min="11782" max="11782" width="8.7109375" style="77" customWidth="1"/>
    <col min="11783" max="11783" width="11" style="77" customWidth="1"/>
    <col min="11784" max="11784" width="9.42578125" style="77" customWidth="1"/>
    <col min="11785" max="11785" width="10.42578125" style="77" customWidth="1"/>
    <col min="11786" max="11786" width="12.28515625" style="77" customWidth="1"/>
    <col min="11787" max="11788" width="9.5703125" style="77" customWidth="1"/>
    <col min="11789" max="11789" width="12" style="77" customWidth="1"/>
    <col min="11790" max="11790" width="12.5703125" style="77" customWidth="1"/>
    <col min="11791" max="11791" width="11" style="77" customWidth="1"/>
    <col min="11792" max="11792" width="10.85546875" style="77" customWidth="1"/>
    <col min="11793" max="12032" width="9.140625" style="77"/>
    <col min="12033" max="12033" width="88.85546875" style="77" customWidth="1"/>
    <col min="12034" max="12034" width="15.5703125" style="77" customWidth="1"/>
    <col min="12035" max="12035" width="12.85546875" style="77" customWidth="1"/>
    <col min="12036" max="12036" width="12.28515625" style="77" customWidth="1"/>
    <col min="12037" max="12037" width="10.28515625" style="77" customWidth="1"/>
    <col min="12038" max="12038" width="8.7109375" style="77" customWidth="1"/>
    <col min="12039" max="12039" width="11" style="77" customWidth="1"/>
    <col min="12040" max="12040" width="9.42578125" style="77" customWidth="1"/>
    <col min="12041" max="12041" width="10.42578125" style="77" customWidth="1"/>
    <col min="12042" max="12042" width="12.28515625" style="77" customWidth="1"/>
    <col min="12043" max="12044" width="9.5703125" style="77" customWidth="1"/>
    <col min="12045" max="12045" width="12" style="77" customWidth="1"/>
    <col min="12046" max="12046" width="12.5703125" style="77" customWidth="1"/>
    <col min="12047" max="12047" width="11" style="77" customWidth="1"/>
    <col min="12048" max="12048" width="10.85546875" style="77" customWidth="1"/>
    <col min="12049" max="12288" width="9.140625" style="77"/>
    <col min="12289" max="12289" width="88.85546875" style="77" customWidth="1"/>
    <col min="12290" max="12290" width="15.5703125" style="77" customWidth="1"/>
    <col min="12291" max="12291" width="12.85546875" style="77" customWidth="1"/>
    <col min="12292" max="12292" width="12.28515625" style="77" customWidth="1"/>
    <col min="12293" max="12293" width="10.28515625" style="77" customWidth="1"/>
    <col min="12294" max="12294" width="8.7109375" style="77" customWidth="1"/>
    <col min="12295" max="12295" width="11" style="77" customWidth="1"/>
    <col min="12296" max="12296" width="9.42578125" style="77" customWidth="1"/>
    <col min="12297" max="12297" width="10.42578125" style="77" customWidth="1"/>
    <col min="12298" max="12298" width="12.28515625" style="77" customWidth="1"/>
    <col min="12299" max="12300" width="9.5703125" style="77" customWidth="1"/>
    <col min="12301" max="12301" width="12" style="77" customWidth="1"/>
    <col min="12302" max="12302" width="12.5703125" style="77" customWidth="1"/>
    <col min="12303" max="12303" width="11" style="77" customWidth="1"/>
    <col min="12304" max="12304" width="10.85546875" style="77" customWidth="1"/>
    <col min="12305" max="12544" width="9.140625" style="77"/>
    <col min="12545" max="12545" width="88.85546875" style="77" customWidth="1"/>
    <col min="12546" max="12546" width="15.5703125" style="77" customWidth="1"/>
    <col min="12547" max="12547" width="12.85546875" style="77" customWidth="1"/>
    <col min="12548" max="12548" width="12.28515625" style="77" customWidth="1"/>
    <col min="12549" max="12549" width="10.28515625" style="77" customWidth="1"/>
    <col min="12550" max="12550" width="8.7109375" style="77" customWidth="1"/>
    <col min="12551" max="12551" width="11" style="77" customWidth="1"/>
    <col min="12552" max="12552" width="9.42578125" style="77" customWidth="1"/>
    <col min="12553" max="12553" width="10.42578125" style="77" customWidth="1"/>
    <col min="12554" max="12554" width="12.28515625" style="77" customWidth="1"/>
    <col min="12555" max="12556" width="9.5703125" style="77" customWidth="1"/>
    <col min="12557" max="12557" width="12" style="77" customWidth="1"/>
    <col min="12558" max="12558" width="12.5703125" style="77" customWidth="1"/>
    <col min="12559" max="12559" width="11" style="77" customWidth="1"/>
    <col min="12560" max="12560" width="10.85546875" style="77" customWidth="1"/>
    <col min="12561" max="12800" width="9.140625" style="77"/>
    <col min="12801" max="12801" width="88.85546875" style="77" customWidth="1"/>
    <col min="12802" max="12802" width="15.5703125" style="77" customWidth="1"/>
    <col min="12803" max="12803" width="12.85546875" style="77" customWidth="1"/>
    <col min="12804" max="12804" width="12.28515625" style="77" customWidth="1"/>
    <col min="12805" max="12805" width="10.28515625" style="77" customWidth="1"/>
    <col min="12806" max="12806" width="8.7109375" style="77" customWidth="1"/>
    <col min="12807" max="12807" width="11" style="77" customWidth="1"/>
    <col min="12808" max="12808" width="9.42578125" style="77" customWidth="1"/>
    <col min="12809" max="12809" width="10.42578125" style="77" customWidth="1"/>
    <col min="12810" max="12810" width="12.28515625" style="77" customWidth="1"/>
    <col min="12811" max="12812" width="9.5703125" style="77" customWidth="1"/>
    <col min="12813" max="12813" width="12" style="77" customWidth="1"/>
    <col min="12814" max="12814" width="12.5703125" style="77" customWidth="1"/>
    <col min="12815" max="12815" width="11" style="77" customWidth="1"/>
    <col min="12816" max="12816" width="10.85546875" style="77" customWidth="1"/>
    <col min="12817" max="13056" width="9.140625" style="77"/>
    <col min="13057" max="13057" width="88.85546875" style="77" customWidth="1"/>
    <col min="13058" max="13058" width="15.5703125" style="77" customWidth="1"/>
    <col min="13059" max="13059" width="12.85546875" style="77" customWidth="1"/>
    <col min="13060" max="13060" width="12.28515625" style="77" customWidth="1"/>
    <col min="13061" max="13061" width="10.28515625" style="77" customWidth="1"/>
    <col min="13062" max="13062" width="8.7109375" style="77" customWidth="1"/>
    <col min="13063" max="13063" width="11" style="77" customWidth="1"/>
    <col min="13064" max="13064" width="9.42578125" style="77" customWidth="1"/>
    <col min="13065" max="13065" width="10.42578125" style="77" customWidth="1"/>
    <col min="13066" max="13066" width="12.28515625" style="77" customWidth="1"/>
    <col min="13067" max="13068" width="9.5703125" style="77" customWidth="1"/>
    <col min="13069" max="13069" width="12" style="77" customWidth="1"/>
    <col min="13070" max="13070" width="12.5703125" style="77" customWidth="1"/>
    <col min="13071" max="13071" width="11" style="77" customWidth="1"/>
    <col min="13072" max="13072" width="10.85546875" style="77" customWidth="1"/>
    <col min="13073" max="13312" width="9.140625" style="77"/>
    <col min="13313" max="13313" width="88.85546875" style="77" customWidth="1"/>
    <col min="13314" max="13314" width="15.5703125" style="77" customWidth="1"/>
    <col min="13315" max="13315" width="12.85546875" style="77" customWidth="1"/>
    <col min="13316" max="13316" width="12.28515625" style="77" customWidth="1"/>
    <col min="13317" max="13317" width="10.28515625" style="77" customWidth="1"/>
    <col min="13318" max="13318" width="8.7109375" style="77" customWidth="1"/>
    <col min="13319" max="13319" width="11" style="77" customWidth="1"/>
    <col min="13320" max="13320" width="9.42578125" style="77" customWidth="1"/>
    <col min="13321" max="13321" width="10.42578125" style="77" customWidth="1"/>
    <col min="13322" max="13322" width="12.28515625" style="77" customWidth="1"/>
    <col min="13323" max="13324" width="9.5703125" style="77" customWidth="1"/>
    <col min="13325" max="13325" width="12" style="77" customWidth="1"/>
    <col min="13326" max="13326" width="12.5703125" style="77" customWidth="1"/>
    <col min="13327" max="13327" width="11" style="77" customWidth="1"/>
    <col min="13328" max="13328" width="10.85546875" style="77" customWidth="1"/>
    <col min="13329" max="13568" width="9.140625" style="77"/>
    <col min="13569" max="13569" width="88.85546875" style="77" customWidth="1"/>
    <col min="13570" max="13570" width="15.5703125" style="77" customWidth="1"/>
    <col min="13571" max="13571" width="12.85546875" style="77" customWidth="1"/>
    <col min="13572" max="13572" width="12.28515625" style="77" customWidth="1"/>
    <col min="13573" max="13573" width="10.28515625" style="77" customWidth="1"/>
    <col min="13574" max="13574" width="8.7109375" style="77" customWidth="1"/>
    <col min="13575" max="13575" width="11" style="77" customWidth="1"/>
    <col min="13576" max="13576" width="9.42578125" style="77" customWidth="1"/>
    <col min="13577" max="13577" width="10.42578125" style="77" customWidth="1"/>
    <col min="13578" max="13578" width="12.28515625" style="77" customWidth="1"/>
    <col min="13579" max="13580" width="9.5703125" style="77" customWidth="1"/>
    <col min="13581" max="13581" width="12" style="77" customWidth="1"/>
    <col min="13582" max="13582" width="12.5703125" style="77" customWidth="1"/>
    <col min="13583" max="13583" width="11" style="77" customWidth="1"/>
    <col min="13584" max="13584" width="10.85546875" style="77" customWidth="1"/>
    <col min="13585" max="13824" width="9.140625" style="77"/>
    <col min="13825" max="13825" width="88.85546875" style="77" customWidth="1"/>
    <col min="13826" max="13826" width="15.5703125" style="77" customWidth="1"/>
    <col min="13827" max="13827" width="12.85546875" style="77" customWidth="1"/>
    <col min="13828" max="13828" width="12.28515625" style="77" customWidth="1"/>
    <col min="13829" max="13829" width="10.28515625" style="77" customWidth="1"/>
    <col min="13830" max="13830" width="8.7109375" style="77" customWidth="1"/>
    <col min="13831" max="13831" width="11" style="77" customWidth="1"/>
    <col min="13832" max="13832" width="9.42578125" style="77" customWidth="1"/>
    <col min="13833" max="13833" width="10.42578125" style="77" customWidth="1"/>
    <col min="13834" max="13834" width="12.28515625" style="77" customWidth="1"/>
    <col min="13835" max="13836" width="9.5703125" style="77" customWidth="1"/>
    <col min="13837" max="13837" width="12" style="77" customWidth="1"/>
    <col min="13838" max="13838" width="12.5703125" style="77" customWidth="1"/>
    <col min="13839" max="13839" width="11" style="77" customWidth="1"/>
    <col min="13840" max="13840" width="10.85546875" style="77" customWidth="1"/>
    <col min="13841" max="14080" width="9.140625" style="77"/>
    <col min="14081" max="14081" width="88.85546875" style="77" customWidth="1"/>
    <col min="14082" max="14082" width="15.5703125" style="77" customWidth="1"/>
    <col min="14083" max="14083" width="12.85546875" style="77" customWidth="1"/>
    <col min="14084" max="14084" width="12.28515625" style="77" customWidth="1"/>
    <col min="14085" max="14085" width="10.28515625" style="77" customWidth="1"/>
    <col min="14086" max="14086" width="8.7109375" style="77" customWidth="1"/>
    <col min="14087" max="14087" width="11" style="77" customWidth="1"/>
    <col min="14088" max="14088" width="9.42578125" style="77" customWidth="1"/>
    <col min="14089" max="14089" width="10.42578125" style="77" customWidth="1"/>
    <col min="14090" max="14090" width="12.28515625" style="77" customWidth="1"/>
    <col min="14091" max="14092" width="9.5703125" style="77" customWidth="1"/>
    <col min="14093" max="14093" width="12" style="77" customWidth="1"/>
    <col min="14094" max="14094" width="12.5703125" style="77" customWidth="1"/>
    <col min="14095" max="14095" width="11" style="77" customWidth="1"/>
    <col min="14096" max="14096" width="10.85546875" style="77" customWidth="1"/>
    <col min="14097" max="14336" width="9.140625" style="77"/>
    <col min="14337" max="14337" width="88.85546875" style="77" customWidth="1"/>
    <col min="14338" max="14338" width="15.5703125" style="77" customWidth="1"/>
    <col min="14339" max="14339" width="12.85546875" style="77" customWidth="1"/>
    <col min="14340" max="14340" width="12.28515625" style="77" customWidth="1"/>
    <col min="14341" max="14341" width="10.28515625" style="77" customWidth="1"/>
    <col min="14342" max="14342" width="8.7109375" style="77" customWidth="1"/>
    <col min="14343" max="14343" width="11" style="77" customWidth="1"/>
    <col min="14344" max="14344" width="9.42578125" style="77" customWidth="1"/>
    <col min="14345" max="14345" width="10.42578125" style="77" customWidth="1"/>
    <col min="14346" max="14346" width="12.28515625" style="77" customWidth="1"/>
    <col min="14347" max="14348" width="9.5703125" style="77" customWidth="1"/>
    <col min="14349" max="14349" width="12" style="77" customWidth="1"/>
    <col min="14350" max="14350" width="12.5703125" style="77" customWidth="1"/>
    <col min="14351" max="14351" width="11" style="77" customWidth="1"/>
    <col min="14352" max="14352" width="10.85546875" style="77" customWidth="1"/>
    <col min="14353" max="14592" width="9.140625" style="77"/>
    <col min="14593" max="14593" width="88.85546875" style="77" customWidth="1"/>
    <col min="14594" max="14594" width="15.5703125" style="77" customWidth="1"/>
    <col min="14595" max="14595" width="12.85546875" style="77" customWidth="1"/>
    <col min="14596" max="14596" width="12.28515625" style="77" customWidth="1"/>
    <col min="14597" max="14597" width="10.28515625" style="77" customWidth="1"/>
    <col min="14598" max="14598" width="8.7109375" style="77" customWidth="1"/>
    <col min="14599" max="14599" width="11" style="77" customWidth="1"/>
    <col min="14600" max="14600" width="9.42578125" style="77" customWidth="1"/>
    <col min="14601" max="14601" width="10.42578125" style="77" customWidth="1"/>
    <col min="14602" max="14602" width="12.28515625" style="77" customWidth="1"/>
    <col min="14603" max="14604" width="9.5703125" style="77" customWidth="1"/>
    <col min="14605" max="14605" width="12" style="77" customWidth="1"/>
    <col min="14606" max="14606" width="12.5703125" style="77" customWidth="1"/>
    <col min="14607" max="14607" width="11" style="77" customWidth="1"/>
    <col min="14608" max="14608" width="10.85546875" style="77" customWidth="1"/>
    <col min="14609" max="14848" width="9.140625" style="77"/>
    <col min="14849" max="14849" width="88.85546875" style="77" customWidth="1"/>
    <col min="14850" max="14850" width="15.5703125" style="77" customWidth="1"/>
    <col min="14851" max="14851" width="12.85546875" style="77" customWidth="1"/>
    <col min="14852" max="14852" width="12.28515625" style="77" customWidth="1"/>
    <col min="14853" max="14853" width="10.28515625" style="77" customWidth="1"/>
    <col min="14854" max="14854" width="8.7109375" style="77" customWidth="1"/>
    <col min="14855" max="14855" width="11" style="77" customWidth="1"/>
    <col min="14856" max="14856" width="9.42578125" style="77" customWidth="1"/>
    <col min="14857" max="14857" width="10.42578125" style="77" customWidth="1"/>
    <col min="14858" max="14858" width="12.28515625" style="77" customWidth="1"/>
    <col min="14859" max="14860" width="9.5703125" style="77" customWidth="1"/>
    <col min="14861" max="14861" width="12" style="77" customWidth="1"/>
    <col min="14862" max="14862" width="12.5703125" style="77" customWidth="1"/>
    <col min="14863" max="14863" width="11" style="77" customWidth="1"/>
    <col min="14864" max="14864" width="10.85546875" style="77" customWidth="1"/>
    <col min="14865" max="15104" width="9.140625" style="77"/>
    <col min="15105" max="15105" width="88.85546875" style="77" customWidth="1"/>
    <col min="15106" max="15106" width="15.5703125" style="77" customWidth="1"/>
    <col min="15107" max="15107" width="12.85546875" style="77" customWidth="1"/>
    <col min="15108" max="15108" width="12.28515625" style="77" customWidth="1"/>
    <col min="15109" max="15109" width="10.28515625" style="77" customWidth="1"/>
    <col min="15110" max="15110" width="8.7109375" style="77" customWidth="1"/>
    <col min="15111" max="15111" width="11" style="77" customWidth="1"/>
    <col min="15112" max="15112" width="9.42578125" style="77" customWidth="1"/>
    <col min="15113" max="15113" width="10.42578125" style="77" customWidth="1"/>
    <col min="15114" max="15114" width="12.28515625" style="77" customWidth="1"/>
    <col min="15115" max="15116" width="9.5703125" style="77" customWidth="1"/>
    <col min="15117" max="15117" width="12" style="77" customWidth="1"/>
    <col min="15118" max="15118" width="12.5703125" style="77" customWidth="1"/>
    <col min="15119" max="15119" width="11" style="77" customWidth="1"/>
    <col min="15120" max="15120" width="10.85546875" style="77" customWidth="1"/>
    <col min="15121" max="15360" width="9.140625" style="77"/>
    <col min="15361" max="15361" width="88.85546875" style="77" customWidth="1"/>
    <col min="15362" max="15362" width="15.5703125" style="77" customWidth="1"/>
    <col min="15363" max="15363" width="12.85546875" style="77" customWidth="1"/>
    <col min="15364" max="15364" width="12.28515625" style="77" customWidth="1"/>
    <col min="15365" max="15365" width="10.28515625" style="77" customWidth="1"/>
    <col min="15366" max="15366" width="8.7109375" style="77" customWidth="1"/>
    <col min="15367" max="15367" width="11" style="77" customWidth="1"/>
    <col min="15368" max="15368" width="9.42578125" style="77" customWidth="1"/>
    <col min="15369" max="15369" width="10.42578125" style="77" customWidth="1"/>
    <col min="15370" max="15370" width="12.28515625" style="77" customWidth="1"/>
    <col min="15371" max="15372" width="9.5703125" style="77" customWidth="1"/>
    <col min="15373" max="15373" width="12" style="77" customWidth="1"/>
    <col min="15374" max="15374" width="12.5703125" style="77" customWidth="1"/>
    <col min="15375" max="15375" width="11" style="77" customWidth="1"/>
    <col min="15376" max="15376" width="10.85546875" style="77" customWidth="1"/>
    <col min="15377" max="15616" width="9.140625" style="77"/>
    <col min="15617" max="15617" width="88.85546875" style="77" customWidth="1"/>
    <col min="15618" max="15618" width="15.5703125" style="77" customWidth="1"/>
    <col min="15619" max="15619" width="12.85546875" style="77" customWidth="1"/>
    <col min="15620" max="15620" width="12.28515625" style="77" customWidth="1"/>
    <col min="15621" max="15621" width="10.28515625" style="77" customWidth="1"/>
    <col min="15622" max="15622" width="8.7109375" style="77" customWidth="1"/>
    <col min="15623" max="15623" width="11" style="77" customWidth="1"/>
    <col min="15624" max="15624" width="9.42578125" style="77" customWidth="1"/>
    <col min="15625" max="15625" width="10.42578125" style="77" customWidth="1"/>
    <col min="15626" max="15626" width="12.28515625" style="77" customWidth="1"/>
    <col min="15627" max="15628" width="9.5703125" style="77" customWidth="1"/>
    <col min="15629" max="15629" width="12" style="77" customWidth="1"/>
    <col min="15630" max="15630" width="12.5703125" style="77" customWidth="1"/>
    <col min="15631" max="15631" width="11" style="77" customWidth="1"/>
    <col min="15632" max="15632" width="10.85546875" style="77" customWidth="1"/>
    <col min="15633" max="15872" width="9.140625" style="77"/>
    <col min="15873" max="15873" width="88.85546875" style="77" customWidth="1"/>
    <col min="15874" max="15874" width="15.5703125" style="77" customWidth="1"/>
    <col min="15875" max="15875" width="12.85546875" style="77" customWidth="1"/>
    <col min="15876" max="15876" width="12.28515625" style="77" customWidth="1"/>
    <col min="15877" max="15877" width="10.28515625" style="77" customWidth="1"/>
    <col min="15878" max="15878" width="8.7109375" style="77" customWidth="1"/>
    <col min="15879" max="15879" width="11" style="77" customWidth="1"/>
    <col min="15880" max="15880" width="9.42578125" style="77" customWidth="1"/>
    <col min="15881" max="15881" width="10.42578125" style="77" customWidth="1"/>
    <col min="15882" max="15882" width="12.28515625" style="77" customWidth="1"/>
    <col min="15883" max="15884" width="9.5703125" style="77" customWidth="1"/>
    <col min="15885" max="15885" width="12" style="77" customWidth="1"/>
    <col min="15886" max="15886" width="12.5703125" style="77" customWidth="1"/>
    <col min="15887" max="15887" width="11" style="77" customWidth="1"/>
    <col min="15888" max="15888" width="10.85546875" style="77" customWidth="1"/>
    <col min="15889" max="16128" width="9.140625" style="77"/>
    <col min="16129" max="16129" width="88.85546875" style="77" customWidth="1"/>
    <col min="16130" max="16130" width="15.5703125" style="77" customWidth="1"/>
    <col min="16131" max="16131" width="12.85546875" style="77" customWidth="1"/>
    <col min="16132" max="16132" width="12.28515625" style="77" customWidth="1"/>
    <col min="16133" max="16133" width="10.28515625" style="77" customWidth="1"/>
    <col min="16134" max="16134" width="8.7109375" style="77" customWidth="1"/>
    <col min="16135" max="16135" width="11" style="77" customWidth="1"/>
    <col min="16136" max="16136" width="9.42578125" style="77" customWidth="1"/>
    <col min="16137" max="16137" width="10.42578125" style="77" customWidth="1"/>
    <col min="16138" max="16138" width="12.28515625" style="77" customWidth="1"/>
    <col min="16139" max="16140" width="9.5703125" style="77" customWidth="1"/>
    <col min="16141" max="16141" width="12" style="77" customWidth="1"/>
    <col min="16142" max="16142" width="12.5703125" style="77" customWidth="1"/>
    <col min="16143" max="16143" width="11" style="77" customWidth="1"/>
    <col min="16144" max="16144" width="10.85546875" style="77" customWidth="1"/>
    <col min="16145" max="16384" width="9.140625" style="77"/>
  </cols>
  <sheetData>
    <row r="1" spans="1:20" ht="63.75" customHeight="1">
      <c r="A1" s="5406" t="s">
        <v>230</v>
      </c>
      <c r="B1" s="5406"/>
      <c r="C1" s="5406"/>
      <c r="D1" s="5406"/>
      <c r="E1" s="5406"/>
      <c r="F1" s="5406"/>
      <c r="G1" s="5406"/>
      <c r="H1" s="5406"/>
      <c r="I1" s="5406"/>
      <c r="J1" s="5406"/>
      <c r="K1" s="5406"/>
      <c r="L1" s="5406"/>
      <c r="M1" s="5406"/>
      <c r="N1" s="5406"/>
      <c r="O1" s="5406"/>
      <c r="P1" s="5406"/>
    </row>
    <row r="2" spans="1:20" ht="21.75" customHeight="1">
      <c r="A2" s="5406" t="s">
        <v>381</v>
      </c>
      <c r="B2" s="5406"/>
      <c r="C2" s="5406"/>
      <c r="D2" s="5406"/>
      <c r="E2" s="5406"/>
      <c r="F2" s="5406"/>
      <c r="G2" s="5406"/>
      <c r="H2" s="5406"/>
      <c r="I2" s="5406"/>
      <c r="J2" s="5406"/>
      <c r="K2" s="5406"/>
      <c r="L2" s="5406"/>
      <c r="M2" s="5406"/>
      <c r="N2" s="5406"/>
      <c r="O2" s="5406"/>
      <c r="P2" s="5406"/>
    </row>
    <row r="3" spans="1:20" ht="21" customHeight="1" thickBot="1">
      <c r="A3" s="1744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0" ht="33" customHeight="1" thickBot="1">
      <c r="A4" s="6198" t="s">
        <v>1</v>
      </c>
      <c r="B4" s="6200" t="s">
        <v>2</v>
      </c>
      <c r="C4" s="6201"/>
      <c r="D4" s="6202"/>
      <c r="E4" s="6200" t="s">
        <v>3</v>
      </c>
      <c r="F4" s="6201"/>
      <c r="G4" s="6202"/>
      <c r="H4" s="6200" t="s">
        <v>4</v>
      </c>
      <c r="I4" s="6201"/>
      <c r="J4" s="6202"/>
      <c r="K4" s="6200" t="s">
        <v>5</v>
      </c>
      <c r="L4" s="6201"/>
      <c r="M4" s="6202"/>
      <c r="N4" s="6203" t="s">
        <v>22</v>
      </c>
      <c r="O4" s="6204"/>
      <c r="P4" s="6205"/>
    </row>
    <row r="5" spans="1:20" ht="170.25" customHeight="1" thickBot="1">
      <c r="A5" s="6199"/>
      <c r="B5" s="4504" t="s">
        <v>7</v>
      </c>
      <c r="C5" s="4504" t="s">
        <v>8</v>
      </c>
      <c r="D5" s="4504" t="s">
        <v>9</v>
      </c>
      <c r="E5" s="4504" t="s">
        <v>7</v>
      </c>
      <c r="F5" s="4504" t="s">
        <v>8</v>
      </c>
      <c r="G5" s="4504" t="s">
        <v>9</v>
      </c>
      <c r="H5" s="4504" t="s">
        <v>7</v>
      </c>
      <c r="I5" s="4504" t="s">
        <v>8</v>
      </c>
      <c r="J5" s="4504" t="s">
        <v>9</v>
      </c>
      <c r="K5" s="4504" t="s">
        <v>7</v>
      </c>
      <c r="L5" s="4504" t="s">
        <v>8</v>
      </c>
      <c r="M5" s="4504" t="s">
        <v>9</v>
      </c>
      <c r="N5" s="4504" t="s">
        <v>7</v>
      </c>
      <c r="O5" s="4504" t="s">
        <v>8</v>
      </c>
      <c r="P5" s="4505" t="s">
        <v>9</v>
      </c>
    </row>
    <row r="6" spans="1:20" s="263" customFormat="1" ht="32.25" customHeight="1" thickBot="1">
      <c r="A6" s="1916" t="s">
        <v>10</v>
      </c>
      <c r="B6" s="1917"/>
      <c r="C6" s="1917"/>
      <c r="D6" s="1917"/>
      <c r="E6" s="1917"/>
      <c r="F6" s="1917"/>
      <c r="G6" s="1918"/>
      <c r="H6" s="1919"/>
      <c r="I6" s="1917"/>
      <c r="J6" s="1917"/>
      <c r="K6" s="1917"/>
      <c r="L6" s="1917"/>
      <c r="M6" s="1918"/>
      <c r="N6" s="1917"/>
      <c r="O6" s="1917"/>
      <c r="P6" s="1918"/>
      <c r="Q6" s="77"/>
      <c r="R6" s="77"/>
      <c r="S6" s="77"/>
      <c r="T6" s="77"/>
    </row>
    <row r="7" spans="1:20" ht="25.5" customHeight="1">
      <c r="A7" s="1920" t="s">
        <v>252</v>
      </c>
      <c r="B7" s="4506">
        <v>25</v>
      </c>
      <c r="C7" s="4507">
        <f>SUM(C28,C48)</f>
        <v>0</v>
      </c>
      <c r="D7" s="4508">
        <v>25</v>
      </c>
      <c r="E7" s="4509">
        <f t="shared" ref="E7:M10" si="0">SUM(E28,E48)</f>
        <v>41</v>
      </c>
      <c r="F7" s="4509">
        <f t="shared" si="0"/>
        <v>0</v>
      </c>
      <c r="G7" s="4509">
        <f t="shared" si="0"/>
        <v>41</v>
      </c>
      <c r="H7" s="4509">
        <f t="shared" si="0"/>
        <v>26</v>
      </c>
      <c r="I7" s="4509">
        <f t="shared" si="0"/>
        <v>0</v>
      </c>
      <c r="J7" s="4509">
        <f t="shared" si="0"/>
        <v>26</v>
      </c>
      <c r="K7" s="4509">
        <f t="shared" si="0"/>
        <v>42</v>
      </c>
      <c r="L7" s="4509">
        <f t="shared" si="0"/>
        <v>1</v>
      </c>
      <c r="M7" s="4588">
        <f t="shared" si="0"/>
        <v>43</v>
      </c>
      <c r="N7" s="4597">
        <f t="shared" ref="N7:O10" si="1">B7+E7+H7+K7</f>
        <v>134</v>
      </c>
      <c r="O7" s="4557">
        <f t="shared" si="1"/>
        <v>1</v>
      </c>
      <c r="P7" s="4558">
        <f t="shared" ref="P7:P10" si="2">N7+O7</f>
        <v>135</v>
      </c>
    </row>
    <row r="8" spans="1:20">
      <c r="A8" s="1490" t="s">
        <v>232</v>
      </c>
      <c r="B8" s="1951">
        <v>25</v>
      </c>
      <c r="C8" s="1952">
        <f>SUM(C29,C49)</f>
        <v>0</v>
      </c>
      <c r="D8" s="1953">
        <v>25</v>
      </c>
      <c r="E8" s="4471">
        <f t="shared" si="0"/>
        <v>25</v>
      </c>
      <c r="F8" s="4471">
        <f t="shared" si="0"/>
        <v>0</v>
      </c>
      <c r="G8" s="4471">
        <f t="shared" si="0"/>
        <v>25</v>
      </c>
      <c r="H8" s="4471">
        <f t="shared" si="0"/>
        <v>18</v>
      </c>
      <c r="I8" s="4471">
        <f t="shared" si="0"/>
        <v>1</v>
      </c>
      <c r="J8" s="4471">
        <f t="shared" si="0"/>
        <v>19</v>
      </c>
      <c r="K8" s="4471">
        <f t="shared" si="0"/>
        <v>22</v>
      </c>
      <c r="L8" s="4471">
        <f t="shared" si="0"/>
        <v>0</v>
      </c>
      <c r="M8" s="4589">
        <f t="shared" si="0"/>
        <v>22</v>
      </c>
      <c r="N8" s="4598">
        <f t="shared" si="1"/>
        <v>90</v>
      </c>
      <c r="O8" s="4559">
        <f t="shared" si="1"/>
        <v>1</v>
      </c>
      <c r="P8" s="4560">
        <f t="shared" si="2"/>
        <v>91</v>
      </c>
    </row>
    <row r="9" spans="1:20" ht="33" customHeight="1">
      <c r="A9" s="1490" t="s">
        <v>234</v>
      </c>
      <c r="B9" s="1951">
        <f>SUM(B30,B50)</f>
        <v>18</v>
      </c>
      <c r="C9" s="1952">
        <f>SUM(C30,C50)</f>
        <v>0</v>
      </c>
      <c r="D9" s="1953">
        <f>SUM(D30,D50)</f>
        <v>18</v>
      </c>
      <c r="E9" s="4471">
        <f t="shared" si="0"/>
        <v>35</v>
      </c>
      <c r="F9" s="4471">
        <f t="shared" si="0"/>
        <v>0</v>
      </c>
      <c r="G9" s="4471">
        <f t="shared" si="0"/>
        <v>35</v>
      </c>
      <c r="H9" s="4471">
        <f t="shared" si="0"/>
        <v>19</v>
      </c>
      <c r="I9" s="4471">
        <f t="shared" si="0"/>
        <v>0</v>
      </c>
      <c r="J9" s="4471">
        <f t="shared" si="0"/>
        <v>19</v>
      </c>
      <c r="K9" s="4471">
        <f t="shared" si="0"/>
        <v>36</v>
      </c>
      <c r="L9" s="4471">
        <f t="shared" si="0"/>
        <v>0</v>
      </c>
      <c r="M9" s="4589">
        <f t="shared" si="0"/>
        <v>36</v>
      </c>
      <c r="N9" s="4598">
        <f t="shared" si="1"/>
        <v>108</v>
      </c>
      <c r="O9" s="4559">
        <f t="shared" si="1"/>
        <v>0</v>
      </c>
      <c r="P9" s="4560">
        <f t="shared" si="2"/>
        <v>108</v>
      </c>
    </row>
    <row r="10" spans="1:20" ht="28.5" customHeight="1" thickBot="1">
      <c r="A10" s="1491" t="s">
        <v>235</v>
      </c>
      <c r="B10" s="4510">
        <f>SUM(B31,B51)</f>
        <v>39</v>
      </c>
      <c r="C10" s="4511">
        <f>SUM(C31,C51)</f>
        <v>14</v>
      </c>
      <c r="D10" s="4512">
        <f>SUM(D31,D51)</f>
        <v>53</v>
      </c>
      <c r="E10" s="4472">
        <f t="shared" si="0"/>
        <v>35</v>
      </c>
      <c r="F10" s="4472">
        <f t="shared" si="0"/>
        <v>12</v>
      </c>
      <c r="G10" s="4472">
        <f t="shared" si="0"/>
        <v>47</v>
      </c>
      <c r="H10" s="4472">
        <f t="shared" si="0"/>
        <v>33</v>
      </c>
      <c r="I10" s="4472">
        <f t="shared" si="0"/>
        <v>13</v>
      </c>
      <c r="J10" s="4472">
        <f t="shared" si="0"/>
        <v>46</v>
      </c>
      <c r="K10" s="4472">
        <f t="shared" si="0"/>
        <v>31</v>
      </c>
      <c r="L10" s="4472">
        <f t="shared" si="0"/>
        <v>26</v>
      </c>
      <c r="M10" s="4590">
        <f t="shared" si="0"/>
        <v>57</v>
      </c>
      <c r="N10" s="4599">
        <f t="shared" si="1"/>
        <v>138</v>
      </c>
      <c r="O10" s="4565">
        <f t="shared" si="1"/>
        <v>65</v>
      </c>
      <c r="P10" s="4566">
        <f t="shared" si="2"/>
        <v>203</v>
      </c>
    </row>
    <row r="11" spans="1:20" ht="28.5" customHeight="1" thickBot="1">
      <c r="A11" s="1914" t="s">
        <v>236</v>
      </c>
      <c r="B11" s="4513">
        <f>SUM(B12:B17)</f>
        <v>45</v>
      </c>
      <c r="C11" s="4514">
        <f t="shared" ref="C11:D11" si="3">SUM(C12:C17)</f>
        <v>58</v>
      </c>
      <c r="D11" s="4515">
        <f t="shared" si="3"/>
        <v>102</v>
      </c>
      <c r="E11" s="4569">
        <f t="shared" ref="E11:M11" si="4">SUM(E12:E17)</f>
        <v>51</v>
      </c>
      <c r="F11" s="4569">
        <f t="shared" si="4"/>
        <v>93</v>
      </c>
      <c r="G11" s="4569">
        <f t="shared" si="4"/>
        <v>144</v>
      </c>
      <c r="H11" s="4569">
        <f t="shared" si="4"/>
        <v>53</v>
      </c>
      <c r="I11" s="4569">
        <f t="shared" si="4"/>
        <v>79</v>
      </c>
      <c r="J11" s="4569">
        <f t="shared" si="4"/>
        <v>132</v>
      </c>
      <c r="K11" s="4569">
        <f t="shared" si="4"/>
        <v>48</v>
      </c>
      <c r="L11" s="4569">
        <f t="shared" si="4"/>
        <v>110</v>
      </c>
      <c r="M11" s="4591">
        <f t="shared" si="4"/>
        <v>158</v>
      </c>
      <c r="N11" s="4569">
        <f t="shared" ref="N11:P11" si="5">SUM(N12:N17)</f>
        <v>197</v>
      </c>
      <c r="O11" s="4600">
        <f t="shared" si="5"/>
        <v>340</v>
      </c>
      <c r="P11" s="4601">
        <f t="shared" si="5"/>
        <v>537</v>
      </c>
    </row>
    <row r="12" spans="1:20" ht="28.5" customHeight="1">
      <c r="A12" s="1915" t="s">
        <v>237</v>
      </c>
      <c r="B12" s="4506">
        <f t="shared" ref="B12:M24" si="6">SUM(B33,B53)</f>
        <v>0</v>
      </c>
      <c r="C12" s="4507">
        <f t="shared" si="6"/>
        <v>0</v>
      </c>
      <c r="D12" s="4508">
        <f t="shared" si="6"/>
        <v>0</v>
      </c>
      <c r="E12" s="4488">
        <f t="shared" si="6"/>
        <v>0</v>
      </c>
      <c r="F12" s="4488">
        <f t="shared" si="6"/>
        <v>0</v>
      </c>
      <c r="G12" s="4488">
        <f t="shared" si="6"/>
        <v>0</v>
      </c>
      <c r="H12" s="4488">
        <f t="shared" si="6"/>
        <v>0</v>
      </c>
      <c r="I12" s="4488">
        <f t="shared" si="6"/>
        <v>0</v>
      </c>
      <c r="J12" s="4488">
        <f t="shared" si="6"/>
        <v>0</v>
      </c>
      <c r="K12" s="4488">
        <f t="shared" si="6"/>
        <v>0</v>
      </c>
      <c r="L12" s="4488">
        <f t="shared" si="6"/>
        <v>0</v>
      </c>
      <c r="M12" s="4592">
        <f t="shared" si="6"/>
        <v>0</v>
      </c>
      <c r="N12" s="4602">
        <f>B12+E12+H12+K12</f>
        <v>0</v>
      </c>
      <c r="O12" s="4567">
        <f t="shared" ref="O12:O24" si="7">C12+F12+I12+L12</f>
        <v>0</v>
      </c>
      <c r="P12" s="4568">
        <f t="shared" ref="P12:P24" si="8">N12+O12</f>
        <v>0</v>
      </c>
    </row>
    <row r="13" spans="1:20" ht="28.5" customHeight="1">
      <c r="A13" s="1497" t="s">
        <v>238</v>
      </c>
      <c r="B13" s="1951">
        <f t="shared" si="6"/>
        <v>0</v>
      </c>
      <c r="C13" s="1952">
        <f t="shared" si="6"/>
        <v>0</v>
      </c>
      <c r="D13" s="1953">
        <f t="shared" si="6"/>
        <v>0</v>
      </c>
      <c r="E13" s="4471">
        <f t="shared" si="6"/>
        <v>0</v>
      </c>
      <c r="F13" s="4471">
        <f t="shared" si="6"/>
        <v>0</v>
      </c>
      <c r="G13" s="4471">
        <f t="shared" si="6"/>
        <v>0</v>
      </c>
      <c r="H13" s="4471">
        <f t="shared" si="6"/>
        <v>9</v>
      </c>
      <c r="I13" s="4471">
        <f t="shared" si="6"/>
        <v>9</v>
      </c>
      <c r="J13" s="4471">
        <f t="shared" si="6"/>
        <v>18</v>
      </c>
      <c r="K13" s="4471">
        <f t="shared" si="6"/>
        <v>10</v>
      </c>
      <c r="L13" s="4471">
        <f t="shared" si="6"/>
        <v>4</v>
      </c>
      <c r="M13" s="4589">
        <f t="shared" si="6"/>
        <v>14</v>
      </c>
      <c r="N13" s="4603">
        <f t="shared" ref="N13:N24" si="9">B13+E13+H13+K13</f>
        <v>19</v>
      </c>
      <c r="O13" s="4561">
        <f t="shared" si="7"/>
        <v>13</v>
      </c>
      <c r="P13" s="4562">
        <f t="shared" si="8"/>
        <v>32</v>
      </c>
    </row>
    <row r="14" spans="1:20" ht="27" customHeight="1">
      <c r="A14" s="1497" t="s">
        <v>239</v>
      </c>
      <c r="B14" s="1951">
        <v>45</v>
      </c>
      <c r="C14" s="1952">
        <v>58</v>
      </c>
      <c r="D14" s="1953">
        <f>SUM(D35,D55)</f>
        <v>102</v>
      </c>
      <c r="E14" s="4471">
        <f t="shared" si="6"/>
        <v>51</v>
      </c>
      <c r="F14" s="4471">
        <f t="shared" si="6"/>
        <v>93</v>
      </c>
      <c r="G14" s="4471">
        <f t="shared" si="6"/>
        <v>144</v>
      </c>
      <c r="H14" s="4471">
        <f t="shared" si="6"/>
        <v>34</v>
      </c>
      <c r="I14" s="4471">
        <f t="shared" si="6"/>
        <v>65</v>
      </c>
      <c r="J14" s="4471">
        <f t="shared" si="6"/>
        <v>99</v>
      </c>
      <c r="K14" s="4471">
        <f t="shared" si="6"/>
        <v>28</v>
      </c>
      <c r="L14" s="4471">
        <f t="shared" si="6"/>
        <v>100</v>
      </c>
      <c r="M14" s="4589">
        <f t="shared" si="6"/>
        <v>128</v>
      </c>
      <c r="N14" s="4603">
        <f t="shared" si="9"/>
        <v>158</v>
      </c>
      <c r="O14" s="4561">
        <f t="shared" si="7"/>
        <v>316</v>
      </c>
      <c r="P14" s="4562">
        <f t="shared" si="8"/>
        <v>474</v>
      </c>
    </row>
    <row r="15" spans="1:20" ht="28.5" customHeight="1">
      <c r="A15" s="1497" t="s">
        <v>240</v>
      </c>
      <c r="B15" s="1951">
        <f t="shared" ref="B15:C18" si="10">SUM(B36,B56)</f>
        <v>0</v>
      </c>
      <c r="C15" s="1952">
        <f t="shared" si="10"/>
        <v>0</v>
      </c>
      <c r="D15" s="1953">
        <f>SUM(D36,D56)</f>
        <v>0</v>
      </c>
      <c r="E15" s="4471">
        <f t="shared" si="6"/>
        <v>0</v>
      </c>
      <c r="F15" s="4471">
        <f t="shared" si="6"/>
        <v>0</v>
      </c>
      <c r="G15" s="4471">
        <f t="shared" si="6"/>
        <v>0</v>
      </c>
      <c r="H15" s="4471">
        <f t="shared" si="6"/>
        <v>10</v>
      </c>
      <c r="I15" s="4471">
        <f t="shared" si="6"/>
        <v>5</v>
      </c>
      <c r="J15" s="4471">
        <f t="shared" si="6"/>
        <v>15</v>
      </c>
      <c r="K15" s="4471">
        <f t="shared" si="6"/>
        <v>10</v>
      </c>
      <c r="L15" s="4471">
        <f t="shared" si="6"/>
        <v>6</v>
      </c>
      <c r="M15" s="4589">
        <f t="shared" si="6"/>
        <v>16</v>
      </c>
      <c r="N15" s="4603">
        <f t="shared" si="9"/>
        <v>20</v>
      </c>
      <c r="O15" s="4561">
        <f t="shared" si="7"/>
        <v>11</v>
      </c>
      <c r="P15" s="4562">
        <f t="shared" si="8"/>
        <v>31</v>
      </c>
    </row>
    <row r="16" spans="1:20" ht="73.5" customHeight="1">
      <c r="A16" s="1927" t="s">
        <v>241</v>
      </c>
      <c r="B16" s="1959">
        <f t="shared" si="10"/>
        <v>0</v>
      </c>
      <c r="C16" s="1960">
        <f t="shared" si="10"/>
        <v>0</v>
      </c>
      <c r="D16" s="1961">
        <f>SUM(D37,D57)</f>
        <v>0</v>
      </c>
      <c r="E16" s="4471">
        <f t="shared" si="6"/>
        <v>0</v>
      </c>
      <c r="F16" s="4471">
        <f t="shared" si="6"/>
        <v>0</v>
      </c>
      <c r="G16" s="4471">
        <f t="shared" si="6"/>
        <v>0</v>
      </c>
      <c r="H16" s="4471">
        <f t="shared" si="6"/>
        <v>0</v>
      </c>
      <c r="I16" s="4471">
        <f t="shared" si="6"/>
        <v>0</v>
      </c>
      <c r="J16" s="4471">
        <f t="shared" si="6"/>
        <v>0</v>
      </c>
      <c r="K16" s="4471">
        <f t="shared" si="6"/>
        <v>0</v>
      </c>
      <c r="L16" s="4471">
        <f t="shared" si="6"/>
        <v>0</v>
      </c>
      <c r="M16" s="4589">
        <f t="shared" si="6"/>
        <v>0</v>
      </c>
      <c r="N16" s="4603">
        <f t="shared" si="9"/>
        <v>0</v>
      </c>
      <c r="O16" s="4561">
        <f t="shared" si="7"/>
        <v>0</v>
      </c>
      <c r="P16" s="4562">
        <f t="shared" si="8"/>
        <v>0</v>
      </c>
    </row>
    <row r="17" spans="1:20" ht="33" customHeight="1" thickBot="1">
      <c r="A17" s="1503" t="s">
        <v>242</v>
      </c>
      <c r="B17" s="4510">
        <f t="shared" si="10"/>
        <v>0</v>
      </c>
      <c r="C17" s="4511">
        <f t="shared" si="10"/>
        <v>0</v>
      </c>
      <c r="D17" s="4512">
        <f>SUM(D38,D58)</f>
        <v>0</v>
      </c>
      <c r="E17" s="2710">
        <f t="shared" si="6"/>
        <v>0</v>
      </c>
      <c r="F17" s="2710">
        <f t="shared" si="6"/>
        <v>0</v>
      </c>
      <c r="G17" s="2710">
        <f t="shared" si="6"/>
        <v>0</v>
      </c>
      <c r="H17" s="2710">
        <f t="shared" si="6"/>
        <v>0</v>
      </c>
      <c r="I17" s="2710">
        <f t="shared" si="6"/>
        <v>0</v>
      </c>
      <c r="J17" s="2710">
        <f t="shared" si="6"/>
        <v>0</v>
      </c>
      <c r="K17" s="2710">
        <f t="shared" si="6"/>
        <v>0</v>
      </c>
      <c r="L17" s="2710">
        <f t="shared" si="6"/>
        <v>0</v>
      </c>
      <c r="M17" s="4593">
        <f t="shared" si="6"/>
        <v>0</v>
      </c>
      <c r="N17" s="4604">
        <f t="shared" si="9"/>
        <v>0</v>
      </c>
      <c r="O17" s="4563">
        <f t="shared" si="7"/>
        <v>0</v>
      </c>
      <c r="P17" s="4564">
        <f t="shared" si="8"/>
        <v>0</v>
      </c>
    </row>
    <row r="18" spans="1:20" ht="33" customHeight="1">
      <c r="A18" s="1928" t="s">
        <v>243</v>
      </c>
      <c r="B18" s="4570">
        <f t="shared" si="10"/>
        <v>21</v>
      </c>
      <c r="C18" s="4571">
        <f t="shared" si="10"/>
        <v>4</v>
      </c>
      <c r="D18" s="4572">
        <f>SUM(D39,D59)</f>
        <v>25</v>
      </c>
      <c r="E18" s="4509">
        <f t="shared" si="6"/>
        <v>21</v>
      </c>
      <c r="F18" s="4509">
        <f t="shared" si="6"/>
        <v>2</v>
      </c>
      <c r="G18" s="4509">
        <f t="shared" si="6"/>
        <v>23</v>
      </c>
      <c r="H18" s="4509">
        <f t="shared" si="6"/>
        <v>24</v>
      </c>
      <c r="I18" s="4509">
        <f t="shared" si="6"/>
        <v>5</v>
      </c>
      <c r="J18" s="4509">
        <f t="shared" si="6"/>
        <v>29</v>
      </c>
      <c r="K18" s="4509">
        <f t="shared" si="6"/>
        <v>21</v>
      </c>
      <c r="L18" s="4509">
        <f t="shared" si="6"/>
        <v>4</v>
      </c>
      <c r="M18" s="4588">
        <f t="shared" si="6"/>
        <v>25</v>
      </c>
      <c r="N18" s="4597">
        <f t="shared" si="9"/>
        <v>87</v>
      </c>
      <c r="O18" s="4557">
        <f t="shared" si="7"/>
        <v>15</v>
      </c>
      <c r="P18" s="4558">
        <f t="shared" si="8"/>
        <v>102</v>
      </c>
    </row>
    <row r="19" spans="1:20" ht="30" customHeight="1">
      <c r="A19" s="1490" t="s">
        <v>244</v>
      </c>
      <c r="B19" s="4573">
        <v>46</v>
      </c>
      <c r="C19" s="4574">
        <v>8</v>
      </c>
      <c r="D19" s="4575">
        <v>54</v>
      </c>
      <c r="E19" s="4471">
        <f t="shared" si="6"/>
        <v>45</v>
      </c>
      <c r="F19" s="4471">
        <f t="shared" si="6"/>
        <v>2</v>
      </c>
      <c r="G19" s="4471">
        <f t="shared" si="6"/>
        <v>47</v>
      </c>
      <c r="H19" s="4471">
        <f t="shared" si="6"/>
        <v>39</v>
      </c>
      <c r="I19" s="4471">
        <f t="shared" si="6"/>
        <v>0</v>
      </c>
      <c r="J19" s="4471">
        <f t="shared" si="6"/>
        <v>39</v>
      </c>
      <c r="K19" s="4471">
        <f t="shared" si="6"/>
        <v>36</v>
      </c>
      <c r="L19" s="4471">
        <f t="shared" si="6"/>
        <v>2</v>
      </c>
      <c r="M19" s="4589">
        <f t="shared" si="6"/>
        <v>38</v>
      </c>
      <c r="N19" s="4598">
        <f t="shared" si="9"/>
        <v>166</v>
      </c>
      <c r="O19" s="4559">
        <f t="shared" si="7"/>
        <v>12</v>
      </c>
      <c r="P19" s="4560">
        <f t="shared" si="8"/>
        <v>178</v>
      </c>
    </row>
    <row r="20" spans="1:20" ht="30" customHeight="1">
      <c r="A20" s="1490" t="s">
        <v>245</v>
      </c>
      <c r="B20" s="4573">
        <f t="shared" ref="B20:D24" si="11">SUM(B41,B61)</f>
        <v>24</v>
      </c>
      <c r="C20" s="4574">
        <f t="shared" si="11"/>
        <v>7</v>
      </c>
      <c r="D20" s="4575">
        <f t="shared" si="11"/>
        <v>31</v>
      </c>
      <c r="E20" s="4471">
        <f t="shared" si="6"/>
        <v>25</v>
      </c>
      <c r="F20" s="4471">
        <f t="shared" si="6"/>
        <v>0</v>
      </c>
      <c r="G20" s="4471">
        <f t="shared" si="6"/>
        <v>25</v>
      </c>
      <c r="H20" s="4471">
        <f t="shared" si="6"/>
        <v>27</v>
      </c>
      <c r="I20" s="4471">
        <f t="shared" si="6"/>
        <v>3</v>
      </c>
      <c r="J20" s="4471">
        <f t="shared" si="6"/>
        <v>30</v>
      </c>
      <c r="K20" s="4471">
        <f t="shared" si="6"/>
        <v>31</v>
      </c>
      <c r="L20" s="4471">
        <f t="shared" si="6"/>
        <v>2</v>
      </c>
      <c r="M20" s="4589">
        <f t="shared" si="6"/>
        <v>33</v>
      </c>
      <c r="N20" s="4598">
        <f t="shared" si="9"/>
        <v>107</v>
      </c>
      <c r="O20" s="4559">
        <f t="shared" si="7"/>
        <v>12</v>
      </c>
      <c r="P20" s="4560">
        <f t="shared" si="8"/>
        <v>119</v>
      </c>
    </row>
    <row r="21" spans="1:20" ht="30" customHeight="1">
      <c r="A21" s="1490" t="s">
        <v>256</v>
      </c>
      <c r="B21" s="4573">
        <f t="shared" si="11"/>
        <v>50</v>
      </c>
      <c r="C21" s="4574">
        <f t="shared" si="11"/>
        <v>3</v>
      </c>
      <c r="D21" s="4575">
        <f t="shared" si="11"/>
        <v>53</v>
      </c>
      <c r="E21" s="4471">
        <f t="shared" si="6"/>
        <v>45</v>
      </c>
      <c r="F21" s="4471">
        <f t="shared" si="6"/>
        <v>5</v>
      </c>
      <c r="G21" s="4471">
        <f t="shared" si="6"/>
        <v>50</v>
      </c>
      <c r="H21" s="4471">
        <f t="shared" si="6"/>
        <v>40</v>
      </c>
      <c r="I21" s="4471">
        <f t="shared" si="6"/>
        <v>3</v>
      </c>
      <c r="J21" s="4471">
        <f t="shared" si="6"/>
        <v>43</v>
      </c>
      <c r="K21" s="4471">
        <f t="shared" si="6"/>
        <v>30</v>
      </c>
      <c r="L21" s="4471">
        <f t="shared" si="6"/>
        <v>3</v>
      </c>
      <c r="M21" s="4589">
        <f t="shared" si="6"/>
        <v>33</v>
      </c>
      <c r="N21" s="4598">
        <f t="shared" si="9"/>
        <v>165</v>
      </c>
      <c r="O21" s="4559">
        <f t="shared" si="7"/>
        <v>14</v>
      </c>
      <c r="P21" s="4560">
        <f t="shared" si="8"/>
        <v>179</v>
      </c>
    </row>
    <row r="22" spans="1:20" ht="30" customHeight="1">
      <c r="A22" s="1490" t="s">
        <v>246</v>
      </c>
      <c r="B22" s="4573">
        <f t="shared" si="11"/>
        <v>25</v>
      </c>
      <c r="C22" s="4574">
        <f t="shared" si="11"/>
        <v>0</v>
      </c>
      <c r="D22" s="4575">
        <f t="shared" si="11"/>
        <v>25</v>
      </c>
      <c r="E22" s="4471">
        <f t="shared" si="6"/>
        <v>24</v>
      </c>
      <c r="F22" s="4471">
        <f t="shared" si="6"/>
        <v>1</v>
      </c>
      <c r="G22" s="4471">
        <f t="shared" si="6"/>
        <v>25</v>
      </c>
      <c r="H22" s="4471">
        <f t="shared" si="6"/>
        <v>34</v>
      </c>
      <c r="I22" s="4471">
        <f t="shared" si="6"/>
        <v>1</v>
      </c>
      <c r="J22" s="4471">
        <f t="shared" si="6"/>
        <v>35</v>
      </c>
      <c r="K22" s="4471">
        <f t="shared" si="6"/>
        <v>29</v>
      </c>
      <c r="L22" s="4471">
        <f t="shared" si="6"/>
        <v>0</v>
      </c>
      <c r="M22" s="4589">
        <f t="shared" si="6"/>
        <v>29</v>
      </c>
      <c r="N22" s="4598">
        <f t="shared" si="9"/>
        <v>112</v>
      </c>
      <c r="O22" s="4559">
        <f t="shared" si="7"/>
        <v>2</v>
      </c>
      <c r="P22" s="4560">
        <f t="shared" si="8"/>
        <v>114</v>
      </c>
    </row>
    <row r="23" spans="1:20" ht="28.5" customHeight="1">
      <c r="A23" s="1490" t="s">
        <v>250</v>
      </c>
      <c r="B23" s="4573">
        <f t="shared" si="11"/>
        <v>20</v>
      </c>
      <c r="C23" s="4574">
        <f t="shared" si="11"/>
        <v>0</v>
      </c>
      <c r="D23" s="4575">
        <f t="shared" si="11"/>
        <v>20</v>
      </c>
      <c r="E23" s="4471">
        <f t="shared" si="6"/>
        <v>16</v>
      </c>
      <c r="F23" s="4471">
        <f t="shared" si="6"/>
        <v>0</v>
      </c>
      <c r="G23" s="4471">
        <f t="shared" si="6"/>
        <v>16</v>
      </c>
      <c r="H23" s="4471">
        <f t="shared" si="6"/>
        <v>16</v>
      </c>
      <c r="I23" s="4471">
        <f t="shared" si="6"/>
        <v>0</v>
      </c>
      <c r="J23" s="4471">
        <f t="shared" si="6"/>
        <v>16</v>
      </c>
      <c r="K23" s="4471">
        <f t="shared" si="6"/>
        <v>11</v>
      </c>
      <c r="L23" s="4471">
        <f t="shared" si="6"/>
        <v>1</v>
      </c>
      <c r="M23" s="4589">
        <f t="shared" si="6"/>
        <v>12</v>
      </c>
      <c r="N23" s="4598">
        <f t="shared" si="9"/>
        <v>63</v>
      </c>
      <c r="O23" s="4559">
        <f t="shared" si="7"/>
        <v>1</v>
      </c>
      <c r="P23" s="4560">
        <f t="shared" si="8"/>
        <v>64</v>
      </c>
    </row>
    <row r="24" spans="1:20" ht="31.5" customHeight="1" thickBot="1">
      <c r="A24" s="1491" t="s">
        <v>247</v>
      </c>
      <c r="B24" s="4510">
        <f t="shared" si="11"/>
        <v>13</v>
      </c>
      <c r="C24" s="4576">
        <f t="shared" si="11"/>
        <v>0</v>
      </c>
      <c r="D24" s="4577">
        <f t="shared" si="11"/>
        <v>13</v>
      </c>
      <c r="E24" s="2710">
        <f t="shared" si="6"/>
        <v>15</v>
      </c>
      <c r="F24" s="2710">
        <f t="shared" si="6"/>
        <v>0</v>
      </c>
      <c r="G24" s="2710">
        <f t="shared" si="6"/>
        <v>15</v>
      </c>
      <c r="H24" s="2710">
        <f t="shared" si="6"/>
        <v>10</v>
      </c>
      <c r="I24" s="2710">
        <f t="shared" si="6"/>
        <v>0</v>
      </c>
      <c r="J24" s="2710">
        <f t="shared" si="6"/>
        <v>10</v>
      </c>
      <c r="K24" s="2710">
        <f t="shared" si="6"/>
        <v>16</v>
      </c>
      <c r="L24" s="2710">
        <f t="shared" si="6"/>
        <v>0</v>
      </c>
      <c r="M24" s="4593">
        <f t="shared" si="6"/>
        <v>16</v>
      </c>
      <c r="N24" s="2488">
        <f t="shared" si="9"/>
        <v>54</v>
      </c>
      <c r="O24" s="4578">
        <f t="shared" si="7"/>
        <v>0</v>
      </c>
      <c r="P24" s="4579">
        <f t="shared" si="8"/>
        <v>54</v>
      </c>
    </row>
    <row r="25" spans="1:20" ht="24.95" customHeight="1" thickBot="1">
      <c r="A25" s="1921" t="s">
        <v>27</v>
      </c>
      <c r="B25" s="2707">
        <f>B7+B8+B9+B10+B11+B18+B19+B20+B21+B22+B23+B24</f>
        <v>351</v>
      </c>
      <c r="C25" s="2708">
        <f t="shared" ref="C25:P25" si="12">C7+C8+C9+C10+C11+C18+C19+C20+C21+C22+C23+C24</f>
        <v>94</v>
      </c>
      <c r="D25" s="2709">
        <f t="shared" si="12"/>
        <v>444</v>
      </c>
      <c r="E25" s="4517">
        <f t="shared" si="12"/>
        <v>378</v>
      </c>
      <c r="F25" s="4517">
        <f t="shared" si="12"/>
        <v>115</v>
      </c>
      <c r="G25" s="4517">
        <f t="shared" si="12"/>
        <v>493</v>
      </c>
      <c r="H25" s="4517">
        <f t="shared" si="12"/>
        <v>339</v>
      </c>
      <c r="I25" s="4517">
        <f t="shared" si="12"/>
        <v>105</v>
      </c>
      <c r="J25" s="4517">
        <f t="shared" si="12"/>
        <v>444</v>
      </c>
      <c r="K25" s="4517">
        <f t="shared" si="12"/>
        <v>353</v>
      </c>
      <c r="L25" s="4517">
        <f t="shared" si="12"/>
        <v>149</v>
      </c>
      <c r="M25" s="4594">
        <f t="shared" si="12"/>
        <v>502</v>
      </c>
      <c r="N25" s="4605">
        <f t="shared" si="12"/>
        <v>1421</v>
      </c>
      <c r="O25" s="4606">
        <f t="shared" si="12"/>
        <v>463</v>
      </c>
      <c r="P25" s="4607">
        <f t="shared" si="12"/>
        <v>1884</v>
      </c>
    </row>
    <row r="26" spans="1:20" ht="24.95" customHeight="1" thickBot="1">
      <c r="A26" s="1922" t="s">
        <v>15</v>
      </c>
      <c r="B26" s="4518"/>
      <c r="C26" s="4519"/>
      <c r="D26" s="4520"/>
      <c r="E26" s="4462"/>
      <c r="F26" s="4462"/>
      <c r="G26" s="4463"/>
      <c r="H26" s="4462"/>
      <c r="I26" s="4462"/>
      <c r="J26" s="4464"/>
      <c r="K26" s="4465"/>
      <c r="L26" s="4462"/>
      <c r="M26" s="4464"/>
      <c r="N26" s="4608"/>
      <c r="O26" s="4609"/>
      <c r="P26" s="4610"/>
    </row>
    <row r="27" spans="1:20" s="263" customFormat="1" ht="32.25" customHeight="1" thickBot="1">
      <c r="A27" s="1922" t="s">
        <v>16</v>
      </c>
      <c r="B27" s="4521"/>
      <c r="C27" s="4522"/>
      <c r="D27" s="4523"/>
      <c r="E27" s="4466"/>
      <c r="F27" s="4467"/>
      <c r="G27" s="4468"/>
      <c r="H27" s="4466"/>
      <c r="I27" s="4524" t="s">
        <v>28</v>
      </c>
      <c r="J27" s="4469"/>
      <c r="K27" s="4470"/>
      <c r="L27" s="4467"/>
      <c r="M27" s="4469"/>
      <c r="N27" s="4608"/>
      <c r="O27" s="4609"/>
      <c r="P27" s="4610"/>
      <c r="Q27" s="77"/>
      <c r="R27" s="77"/>
      <c r="S27" s="77"/>
      <c r="T27" s="77"/>
    </row>
    <row r="28" spans="1:20" ht="24.95" customHeight="1">
      <c r="A28" s="1490" t="s">
        <v>252</v>
      </c>
      <c r="B28" s="1951">
        <v>25</v>
      </c>
      <c r="C28" s="1952">
        <v>0</v>
      </c>
      <c r="D28" s="1953">
        <v>25</v>
      </c>
      <c r="E28" s="4471">
        <v>41</v>
      </c>
      <c r="F28" s="4471">
        <v>0</v>
      </c>
      <c r="G28" s="4471">
        <v>41</v>
      </c>
      <c r="H28" s="4471">
        <v>26</v>
      </c>
      <c r="I28" s="4471">
        <v>0</v>
      </c>
      <c r="J28" s="4471">
        <v>26</v>
      </c>
      <c r="K28" s="4471">
        <v>42</v>
      </c>
      <c r="L28" s="4471">
        <v>1</v>
      </c>
      <c r="M28" s="4589">
        <v>43</v>
      </c>
      <c r="N28" s="4611">
        <f t="shared" ref="N28:O31" si="13">B28+E28+H28+K28</f>
        <v>134</v>
      </c>
      <c r="O28" s="4612">
        <f t="shared" si="13"/>
        <v>1</v>
      </c>
      <c r="P28" s="4613">
        <f t="shared" ref="P28:P31" si="14">N28+O28</f>
        <v>135</v>
      </c>
    </row>
    <row r="29" spans="1:20" ht="24.95" customHeight="1">
      <c r="A29" s="1502" t="s">
        <v>232</v>
      </c>
      <c r="B29" s="1951">
        <v>25</v>
      </c>
      <c r="C29" s="1952">
        <v>0</v>
      </c>
      <c r="D29" s="1953">
        <v>25</v>
      </c>
      <c r="E29" s="4471">
        <v>25</v>
      </c>
      <c r="F29" s="4471">
        <v>0</v>
      </c>
      <c r="G29" s="4471">
        <v>25</v>
      </c>
      <c r="H29" s="4471">
        <v>18</v>
      </c>
      <c r="I29" s="4471">
        <v>1</v>
      </c>
      <c r="J29" s="4471">
        <v>19</v>
      </c>
      <c r="K29" s="4471">
        <v>22</v>
      </c>
      <c r="L29" s="4471">
        <v>0</v>
      </c>
      <c r="M29" s="4589">
        <v>22</v>
      </c>
      <c r="N29" s="4611">
        <f t="shared" si="13"/>
        <v>90</v>
      </c>
      <c r="O29" s="4612">
        <f t="shared" si="13"/>
        <v>1</v>
      </c>
      <c r="P29" s="4613">
        <f t="shared" si="14"/>
        <v>91</v>
      </c>
    </row>
    <row r="30" spans="1:20" ht="27.75" customHeight="1">
      <c r="A30" s="1502" t="s">
        <v>234</v>
      </c>
      <c r="B30" s="1951">
        <v>18</v>
      </c>
      <c r="C30" s="1952">
        <v>0</v>
      </c>
      <c r="D30" s="1953">
        <v>18</v>
      </c>
      <c r="E30" s="4471">
        <v>33</v>
      </c>
      <c r="F30" s="4471">
        <v>0</v>
      </c>
      <c r="G30" s="4471">
        <v>33</v>
      </c>
      <c r="H30" s="4471">
        <v>19</v>
      </c>
      <c r="I30" s="4471">
        <v>0</v>
      </c>
      <c r="J30" s="4471">
        <v>19</v>
      </c>
      <c r="K30" s="4471">
        <v>36</v>
      </c>
      <c r="L30" s="4471">
        <v>0</v>
      </c>
      <c r="M30" s="4589">
        <v>36</v>
      </c>
      <c r="N30" s="4611">
        <f t="shared" si="13"/>
        <v>106</v>
      </c>
      <c r="O30" s="4612">
        <f t="shared" si="13"/>
        <v>0</v>
      </c>
      <c r="P30" s="4613">
        <f t="shared" si="14"/>
        <v>106</v>
      </c>
    </row>
    <row r="31" spans="1:20" ht="24.95" customHeight="1" thickBot="1">
      <c r="A31" s="1502" t="s">
        <v>235</v>
      </c>
      <c r="B31" s="1959">
        <v>39</v>
      </c>
      <c r="C31" s="1960">
        <v>14</v>
      </c>
      <c r="D31" s="1961">
        <v>53</v>
      </c>
      <c r="E31" s="4472">
        <v>34</v>
      </c>
      <c r="F31" s="4472">
        <v>12</v>
      </c>
      <c r="G31" s="4472">
        <v>46</v>
      </c>
      <c r="H31" s="4472">
        <v>32</v>
      </c>
      <c r="I31" s="4472">
        <v>12</v>
      </c>
      <c r="J31" s="4472">
        <v>44</v>
      </c>
      <c r="K31" s="4472">
        <v>30</v>
      </c>
      <c r="L31" s="4472">
        <v>26</v>
      </c>
      <c r="M31" s="4590">
        <v>56</v>
      </c>
      <c r="N31" s="4611">
        <f t="shared" si="13"/>
        <v>135</v>
      </c>
      <c r="O31" s="4612">
        <f t="shared" si="13"/>
        <v>64</v>
      </c>
      <c r="P31" s="4613">
        <f t="shared" si="14"/>
        <v>199</v>
      </c>
    </row>
    <row r="32" spans="1:20" ht="29.25" customHeight="1" thickBot="1">
      <c r="A32" s="1923" t="s">
        <v>236</v>
      </c>
      <c r="B32" s="4525">
        <f>SUM(B33:B38)</f>
        <v>45</v>
      </c>
      <c r="C32" s="4526">
        <f t="shared" ref="C32:D32" si="15">SUM(C33:C38)</f>
        <v>57</v>
      </c>
      <c r="D32" s="4527">
        <f t="shared" si="15"/>
        <v>102</v>
      </c>
      <c r="E32" s="4516">
        <f t="shared" ref="E32:M32" si="16">SUM(E33:E38)</f>
        <v>51</v>
      </c>
      <c r="F32" s="4516">
        <f t="shared" si="16"/>
        <v>93</v>
      </c>
      <c r="G32" s="4516">
        <f t="shared" si="16"/>
        <v>144</v>
      </c>
      <c r="H32" s="4516">
        <f t="shared" si="16"/>
        <v>52</v>
      </c>
      <c r="I32" s="4516">
        <f t="shared" si="16"/>
        <v>76</v>
      </c>
      <c r="J32" s="4516">
        <f t="shared" si="16"/>
        <v>128</v>
      </c>
      <c r="K32" s="4516">
        <f t="shared" si="16"/>
        <v>47</v>
      </c>
      <c r="L32" s="4516">
        <f t="shared" si="16"/>
        <v>109</v>
      </c>
      <c r="M32" s="4595">
        <f t="shared" si="16"/>
        <v>156</v>
      </c>
      <c r="N32" s="4516">
        <f t="shared" ref="N32:P32" si="17">SUM(N33:N38)</f>
        <v>195</v>
      </c>
      <c r="O32" s="4614">
        <f t="shared" si="17"/>
        <v>335</v>
      </c>
      <c r="P32" s="4615">
        <f t="shared" si="17"/>
        <v>530</v>
      </c>
    </row>
    <row r="33" spans="1:20" ht="24.95" customHeight="1">
      <c r="A33" s="1915" t="s">
        <v>237</v>
      </c>
      <c r="B33" s="4580">
        <v>0</v>
      </c>
      <c r="C33" s="4581">
        <v>0</v>
      </c>
      <c r="D33" s="4582">
        <v>0</v>
      </c>
      <c r="E33" s="4473">
        <v>0</v>
      </c>
      <c r="F33" s="4474">
        <v>0</v>
      </c>
      <c r="G33" s="4475">
        <v>0</v>
      </c>
      <c r="H33" s="4476">
        <v>0</v>
      </c>
      <c r="I33" s="4474">
        <v>0</v>
      </c>
      <c r="J33" s="4477">
        <v>0</v>
      </c>
      <c r="K33" s="4473">
        <v>0</v>
      </c>
      <c r="L33" s="4474">
        <v>0</v>
      </c>
      <c r="M33" s="4475">
        <v>0</v>
      </c>
      <c r="N33" s="4616">
        <f t="shared" ref="N33:O45" si="18">B33+E33+H33+K33</f>
        <v>0</v>
      </c>
      <c r="O33" s="4583">
        <f t="shared" si="18"/>
        <v>0</v>
      </c>
      <c r="P33" s="4584">
        <f t="shared" ref="P33:P45" si="19">N33+O33</f>
        <v>0</v>
      </c>
    </row>
    <row r="34" spans="1:20" ht="24.95" customHeight="1">
      <c r="A34" s="1497" t="s">
        <v>238</v>
      </c>
      <c r="B34" s="4585">
        <v>0</v>
      </c>
      <c r="C34" s="4586">
        <v>0</v>
      </c>
      <c r="D34" s="4587">
        <v>0</v>
      </c>
      <c r="E34" s="4478">
        <v>0</v>
      </c>
      <c r="F34" s="4479">
        <v>0</v>
      </c>
      <c r="G34" s="4480">
        <v>0</v>
      </c>
      <c r="H34" s="4481">
        <v>9</v>
      </c>
      <c r="I34" s="4479">
        <v>7</v>
      </c>
      <c r="J34" s="4482">
        <v>16</v>
      </c>
      <c r="K34" s="4478">
        <v>10</v>
      </c>
      <c r="L34" s="4479">
        <v>4</v>
      </c>
      <c r="M34" s="4480">
        <v>14</v>
      </c>
      <c r="N34" s="4603">
        <f t="shared" si="18"/>
        <v>19</v>
      </c>
      <c r="O34" s="4561">
        <f t="shared" si="18"/>
        <v>11</v>
      </c>
      <c r="P34" s="4562">
        <f t="shared" si="19"/>
        <v>30</v>
      </c>
    </row>
    <row r="35" spans="1:20" ht="24.95" customHeight="1">
      <c r="A35" s="1497" t="s">
        <v>239</v>
      </c>
      <c r="B35" s="4585">
        <v>45</v>
      </c>
      <c r="C35" s="4586">
        <v>57</v>
      </c>
      <c r="D35" s="4587">
        <v>102</v>
      </c>
      <c r="E35" s="4478">
        <v>51</v>
      </c>
      <c r="F35" s="4479">
        <v>93</v>
      </c>
      <c r="G35" s="4480">
        <v>144</v>
      </c>
      <c r="H35" s="4481">
        <v>33</v>
      </c>
      <c r="I35" s="4479">
        <v>64</v>
      </c>
      <c r="J35" s="4482">
        <v>97</v>
      </c>
      <c r="K35" s="4478">
        <v>27</v>
      </c>
      <c r="L35" s="4479">
        <v>99</v>
      </c>
      <c r="M35" s="4480">
        <v>126</v>
      </c>
      <c r="N35" s="4603">
        <f t="shared" si="18"/>
        <v>156</v>
      </c>
      <c r="O35" s="4561">
        <f t="shared" si="18"/>
        <v>313</v>
      </c>
      <c r="P35" s="4562">
        <f t="shared" si="19"/>
        <v>469</v>
      </c>
    </row>
    <row r="36" spans="1:20" ht="24.95" customHeight="1">
      <c r="A36" s="1497" t="s">
        <v>240</v>
      </c>
      <c r="B36" s="4585">
        <v>0</v>
      </c>
      <c r="C36" s="4586">
        <v>0</v>
      </c>
      <c r="D36" s="4587">
        <v>0</v>
      </c>
      <c r="E36" s="4478">
        <v>0</v>
      </c>
      <c r="F36" s="4479">
        <v>0</v>
      </c>
      <c r="G36" s="4480">
        <v>0</v>
      </c>
      <c r="H36" s="4481">
        <v>10</v>
      </c>
      <c r="I36" s="4479">
        <v>5</v>
      </c>
      <c r="J36" s="4482">
        <v>15</v>
      </c>
      <c r="K36" s="4478">
        <v>10</v>
      </c>
      <c r="L36" s="4479">
        <v>6</v>
      </c>
      <c r="M36" s="4480">
        <v>16</v>
      </c>
      <c r="N36" s="4603">
        <f t="shared" si="18"/>
        <v>20</v>
      </c>
      <c r="O36" s="4561">
        <f t="shared" si="18"/>
        <v>11</v>
      </c>
      <c r="P36" s="4562">
        <f t="shared" si="19"/>
        <v>31</v>
      </c>
    </row>
    <row r="37" spans="1:20" ht="62.25" customHeight="1">
      <c r="A37" s="1497" t="s">
        <v>241</v>
      </c>
      <c r="B37" s="4585">
        <v>0</v>
      </c>
      <c r="C37" s="4586">
        <v>0</v>
      </c>
      <c r="D37" s="4587">
        <v>0</v>
      </c>
      <c r="E37" s="4478">
        <v>0</v>
      </c>
      <c r="F37" s="4479">
        <v>0</v>
      </c>
      <c r="G37" s="4480">
        <v>0</v>
      </c>
      <c r="H37" s="4481">
        <v>0</v>
      </c>
      <c r="I37" s="4479">
        <v>0</v>
      </c>
      <c r="J37" s="4482">
        <v>0</v>
      </c>
      <c r="K37" s="4478">
        <v>0</v>
      </c>
      <c r="L37" s="4479">
        <v>0</v>
      </c>
      <c r="M37" s="4480">
        <v>0</v>
      </c>
      <c r="N37" s="4603">
        <f t="shared" si="18"/>
        <v>0</v>
      </c>
      <c r="O37" s="4561">
        <f t="shared" si="18"/>
        <v>0</v>
      </c>
      <c r="P37" s="4562">
        <f t="shared" si="19"/>
        <v>0</v>
      </c>
    </row>
    <row r="38" spans="1:20" ht="29.25" customHeight="1" thickBot="1">
      <c r="A38" s="1503" t="s">
        <v>242</v>
      </c>
      <c r="B38" s="4531">
        <v>0</v>
      </c>
      <c r="C38" s="4532">
        <v>0</v>
      </c>
      <c r="D38" s="4533">
        <v>0</v>
      </c>
      <c r="E38" s="4483">
        <v>0</v>
      </c>
      <c r="F38" s="4484">
        <v>0</v>
      </c>
      <c r="G38" s="4485">
        <v>0</v>
      </c>
      <c r="H38" s="4486">
        <v>0</v>
      </c>
      <c r="I38" s="4484">
        <v>0</v>
      </c>
      <c r="J38" s="4487">
        <v>0</v>
      </c>
      <c r="K38" s="4483">
        <v>0</v>
      </c>
      <c r="L38" s="4484">
        <v>0</v>
      </c>
      <c r="M38" s="4485">
        <v>0</v>
      </c>
      <c r="N38" s="4604">
        <f t="shared" si="18"/>
        <v>0</v>
      </c>
      <c r="O38" s="4563">
        <f t="shared" si="18"/>
        <v>0</v>
      </c>
      <c r="P38" s="4564">
        <f t="shared" si="19"/>
        <v>0</v>
      </c>
    </row>
    <row r="39" spans="1:20" ht="24.95" customHeight="1">
      <c r="A39" s="1920" t="s">
        <v>243</v>
      </c>
      <c r="B39" s="4570">
        <v>21</v>
      </c>
      <c r="C39" s="4571">
        <v>4</v>
      </c>
      <c r="D39" s="4572">
        <v>25</v>
      </c>
      <c r="E39" s="4509">
        <v>21</v>
      </c>
      <c r="F39" s="4509">
        <v>2</v>
      </c>
      <c r="G39" s="4509">
        <v>23</v>
      </c>
      <c r="H39" s="4509">
        <v>23</v>
      </c>
      <c r="I39" s="4509">
        <v>5</v>
      </c>
      <c r="J39" s="4509">
        <v>28</v>
      </c>
      <c r="K39" s="4509">
        <v>21</v>
      </c>
      <c r="L39" s="4509">
        <v>4</v>
      </c>
      <c r="M39" s="4588">
        <v>25</v>
      </c>
      <c r="N39" s="4597">
        <f t="shared" si="18"/>
        <v>86</v>
      </c>
      <c r="O39" s="4557">
        <f t="shared" si="18"/>
        <v>15</v>
      </c>
      <c r="P39" s="4558">
        <f t="shared" si="19"/>
        <v>101</v>
      </c>
    </row>
    <row r="40" spans="1:20" ht="33" customHeight="1">
      <c r="A40" s="1490" t="s">
        <v>244</v>
      </c>
      <c r="B40" s="4573">
        <v>41</v>
      </c>
      <c r="C40" s="4574">
        <v>7</v>
      </c>
      <c r="D40" s="4575">
        <v>48</v>
      </c>
      <c r="E40" s="4471">
        <v>44</v>
      </c>
      <c r="F40" s="4471">
        <v>2</v>
      </c>
      <c r="G40" s="4471">
        <v>46</v>
      </c>
      <c r="H40" s="4471">
        <v>38</v>
      </c>
      <c r="I40" s="4471">
        <v>0</v>
      </c>
      <c r="J40" s="4471">
        <v>38</v>
      </c>
      <c r="K40" s="4471">
        <v>35</v>
      </c>
      <c r="L40" s="4471">
        <v>2</v>
      </c>
      <c r="M40" s="4589">
        <v>37</v>
      </c>
      <c r="N40" s="4598">
        <f t="shared" si="18"/>
        <v>158</v>
      </c>
      <c r="O40" s="4559">
        <f t="shared" si="18"/>
        <v>11</v>
      </c>
      <c r="P40" s="4560">
        <f t="shared" si="19"/>
        <v>169</v>
      </c>
    </row>
    <row r="41" spans="1:20" ht="24" customHeight="1">
      <c r="A41" s="1490" t="s">
        <v>245</v>
      </c>
      <c r="B41" s="4573">
        <v>24</v>
      </c>
      <c r="C41" s="4574">
        <v>7</v>
      </c>
      <c r="D41" s="4575">
        <v>31</v>
      </c>
      <c r="E41" s="4471">
        <v>25</v>
      </c>
      <c r="F41" s="4471">
        <v>0</v>
      </c>
      <c r="G41" s="4471">
        <v>25</v>
      </c>
      <c r="H41" s="4471">
        <v>27</v>
      </c>
      <c r="I41" s="4471">
        <v>3</v>
      </c>
      <c r="J41" s="4471">
        <v>30</v>
      </c>
      <c r="K41" s="4471">
        <v>28</v>
      </c>
      <c r="L41" s="4471">
        <v>2</v>
      </c>
      <c r="M41" s="4589">
        <v>30</v>
      </c>
      <c r="N41" s="4598">
        <f t="shared" si="18"/>
        <v>104</v>
      </c>
      <c r="O41" s="4559">
        <f t="shared" si="18"/>
        <v>12</v>
      </c>
      <c r="P41" s="4560">
        <f t="shared" si="19"/>
        <v>116</v>
      </c>
    </row>
    <row r="42" spans="1:20" ht="24" customHeight="1">
      <c r="A42" s="1490" t="s">
        <v>256</v>
      </c>
      <c r="B42" s="4573">
        <v>50</v>
      </c>
      <c r="C42" s="4574">
        <v>3</v>
      </c>
      <c r="D42" s="4575">
        <v>53</v>
      </c>
      <c r="E42" s="4471">
        <v>45</v>
      </c>
      <c r="F42" s="4471">
        <v>5</v>
      </c>
      <c r="G42" s="4471">
        <v>50</v>
      </c>
      <c r="H42" s="4471">
        <v>40</v>
      </c>
      <c r="I42" s="4471">
        <v>3</v>
      </c>
      <c r="J42" s="4471">
        <v>43</v>
      </c>
      <c r="K42" s="4471">
        <v>30</v>
      </c>
      <c r="L42" s="4471">
        <v>3</v>
      </c>
      <c r="M42" s="4589">
        <v>33</v>
      </c>
      <c r="N42" s="4598">
        <f t="shared" si="18"/>
        <v>165</v>
      </c>
      <c r="O42" s="4559">
        <f t="shared" si="18"/>
        <v>14</v>
      </c>
      <c r="P42" s="4560">
        <f t="shared" si="19"/>
        <v>179</v>
      </c>
    </row>
    <row r="43" spans="1:20" ht="24" customHeight="1">
      <c r="A43" s="1490" t="s">
        <v>246</v>
      </c>
      <c r="B43" s="4573">
        <v>25</v>
      </c>
      <c r="C43" s="4574">
        <v>0</v>
      </c>
      <c r="D43" s="4575">
        <v>25</v>
      </c>
      <c r="E43" s="4471">
        <v>24</v>
      </c>
      <c r="F43" s="4471">
        <v>1</v>
      </c>
      <c r="G43" s="4471">
        <v>25</v>
      </c>
      <c r="H43" s="4471">
        <v>33</v>
      </c>
      <c r="I43" s="4471">
        <v>1</v>
      </c>
      <c r="J43" s="4471">
        <v>34</v>
      </c>
      <c r="K43" s="4471">
        <v>29</v>
      </c>
      <c r="L43" s="4471">
        <v>0</v>
      </c>
      <c r="M43" s="4589">
        <v>29</v>
      </c>
      <c r="N43" s="4598">
        <f t="shared" si="18"/>
        <v>111</v>
      </c>
      <c r="O43" s="4559">
        <f t="shared" si="18"/>
        <v>2</v>
      </c>
      <c r="P43" s="4560">
        <f t="shared" si="19"/>
        <v>113</v>
      </c>
    </row>
    <row r="44" spans="1:20" ht="24" customHeight="1">
      <c r="A44" s="1490" t="s">
        <v>250</v>
      </c>
      <c r="B44" s="1951">
        <v>20</v>
      </c>
      <c r="C44" s="1952">
        <v>0</v>
      </c>
      <c r="D44" s="1953">
        <v>20</v>
      </c>
      <c r="E44" s="4471">
        <v>16</v>
      </c>
      <c r="F44" s="4471">
        <v>0</v>
      </c>
      <c r="G44" s="4471">
        <v>16</v>
      </c>
      <c r="H44" s="4471">
        <v>16</v>
      </c>
      <c r="I44" s="4471">
        <v>0</v>
      </c>
      <c r="J44" s="4471">
        <v>16</v>
      </c>
      <c r="K44" s="4471">
        <v>11</v>
      </c>
      <c r="L44" s="4471">
        <v>1</v>
      </c>
      <c r="M44" s="4589">
        <v>12</v>
      </c>
      <c r="N44" s="4598">
        <f t="shared" si="18"/>
        <v>63</v>
      </c>
      <c r="O44" s="4559">
        <f t="shared" si="18"/>
        <v>1</v>
      </c>
      <c r="P44" s="4560">
        <f t="shared" si="19"/>
        <v>64</v>
      </c>
    </row>
    <row r="45" spans="1:20" ht="31.5" customHeight="1" thickBot="1">
      <c r="A45" s="1491" t="s">
        <v>247</v>
      </c>
      <c r="B45" s="4653">
        <v>13</v>
      </c>
      <c r="C45" s="4654">
        <v>0</v>
      </c>
      <c r="D45" s="4655">
        <v>13</v>
      </c>
      <c r="E45" s="4472">
        <v>15</v>
      </c>
      <c r="F45" s="4472">
        <v>0</v>
      </c>
      <c r="G45" s="4472">
        <v>15</v>
      </c>
      <c r="H45" s="4472">
        <v>10</v>
      </c>
      <c r="I45" s="4472">
        <v>0</v>
      </c>
      <c r="J45" s="4472">
        <v>10</v>
      </c>
      <c r="K45" s="4472">
        <v>16</v>
      </c>
      <c r="L45" s="4472">
        <v>0</v>
      </c>
      <c r="M45" s="4590">
        <v>16</v>
      </c>
      <c r="N45" s="4599">
        <f t="shared" si="18"/>
        <v>54</v>
      </c>
      <c r="O45" s="4578">
        <f t="shared" si="18"/>
        <v>0</v>
      </c>
      <c r="P45" s="4579">
        <f t="shared" si="19"/>
        <v>54</v>
      </c>
    </row>
    <row r="46" spans="1:20" ht="25.5" customHeight="1" thickBot="1">
      <c r="A46" s="1926" t="s">
        <v>17</v>
      </c>
      <c r="B46" s="4625">
        <f>B28+B29+B30+B31+B32+B39+B40+B41+B42+B43+B44+B45</f>
        <v>346</v>
      </c>
      <c r="C46" s="4626">
        <f t="shared" ref="C46:M46" si="20">C28+C29+C30+C31+C32+C39+C40+C41+C42+C43+C44+C45</f>
        <v>92</v>
      </c>
      <c r="D46" s="4618">
        <f t="shared" si="20"/>
        <v>438</v>
      </c>
      <c r="E46" s="4659">
        <f t="shared" si="20"/>
        <v>374</v>
      </c>
      <c r="F46" s="4659">
        <f t="shared" si="20"/>
        <v>115</v>
      </c>
      <c r="G46" s="4659">
        <f t="shared" si="20"/>
        <v>489</v>
      </c>
      <c r="H46" s="4659">
        <f t="shared" si="20"/>
        <v>334</v>
      </c>
      <c r="I46" s="4659">
        <f t="shared" si="20"/>
        <v>101</v>
      </c>
      <c r="J46" s="4659">
        <f t="shared" si="20"/>
        <v>435</v>
      </c>
      <c r="K46" s="4659">
        <f t="shared" si="20"/>
        <v>347</v>
      </c>
      <c r="L46" s="4659">
        <f t="shared" si="20"/>
        <v>148</v>
      </c>
      <c r="M46" s="4646">
        <f t="shared" si="20"/>
        <v>495</v>
      </c>
      <c r="N46" s="4625">
        <f t="shared" ref="N46" si="21">N28+N29+N30+N31+N32+N39+N40+N41+N42+N43+N44+N45</f>
        <v>1401</v>
      </c>
      <c r="O46" s="4617">
        <f t="shared" ref="O46" si="22">O28+O29+O30+O31+O32+O39+O40+O41+O42+O43+O44+O45</f>
        <v>456</v>
      </c>
      <c r="P46" s="4618">
        <f t="shared" ref="P46" si="23">P28+P29+P30+P31+P32+P39+P40+P41+P42+P43+P44+P45</f>
        <v>1857</v>
      </c>
    </row>
    <row r="47" spans="1:20" s="263" customFormat="1" ht="29.25" customHeight="1" thickBot="1">
      <c r="A47" s="1925" t="s">
        <v>18</v>
      </c>
      <c r="B47" s="4660"/>
      <c r="C47" s="4661"/>
      <c r="D47" s="4662"/>
      <c r="E47" s="4466"/>
      <c r="F47" s="4467"/>
      <c r="G47" s="4663"/>
      <c r="H47" s="4470"/>
      <c r="I47" s="4467"/>
      <c r="J47" s="4663"/>
      <c r="K47" s="4470"/>
      <c r="L47" s="4467"/>
      <c r="M47" s="4663"/>
      <c r="N47" s="4608"/>
      <c r="O47" s="4619"/>
      <c r="P47" s="4620"/>
      <c r="Q47" s="77"/>
      <c r="R47" s="77"/>
      <c r="S47" s="77"/>
      <c r="T47" s="77"/>
    </row>
    <row r="48" spans="1:20" ht="24" customHeight="1">
      <c r="A48" s="1920" t="s">
        <v>252</v>
      </c>
      <c r="B48" s="4656">
        <v>0</v>
      </c>
      <c r="C48" s="4657">
        <v>0</v>
      </c>
      <c r="D48" s="4658">
        <v>0</v>
      </c>
      <c r="E48" s="4499">
        <v>0</v>
      </c>
      <c r="F48" s="4500">
        <v>0</v>
      </c>
      <c r="G48" s="4501">
        <v>0</v>
      </c>
      <c r="H48" s="4502">
        <v>0</v>
      </c>
      <c r="I48" s="4500">
        <v>0</v>
      </c>
      <c r="J48" s="4503">
        <v>0</v>
      </c>
      <c r="K48" s="4499">
        <v>0</v>
      </c>
      <c r="L48" s="4500">
        <v>0</v>
      </c>
      <c r="M48" s="4503">
        <v>0</v>
      </c>
      <c r="N48" s="4611">
        <f t="shared" ref="N48:O61" si="24">B48+E48+H48+K48</f>
        <v>0</v>
      </c>
      <c r="O48" s="4557">
        <f t="shared" si="24"/>
        <v>0</v>
      </c>
      <c r="P48" s="4558">
        <f t="shared" ref="P48:P65" si="25">N48+O48</f>
        <v>0</v>
      </c>
    </row>
    <row r="49" spans="1:16" ht="24" customHeight="1">
      <c r="A49" s="1490" t="s">
        <v>232</v>
      </c>
      <c r="B49" s="1987">
        <v>0</v>
      </c>
      <c r="C49" s="1988">
        <v>0</v>
      </c>
      <c r="D49" s="1989">
        <v>0</v>
      </c>
      <c r="E49" s="4489">
        <v>0</v>
      </c>
      <c r="F49" s="4490">
        <v>0</v>
      </c>
      <c r="G49" s="4491">
        <v>0</v>
      </c>
      <c r="H49" s="4492">
        <v>0</v>
      </c>
      <c r="I49" s="4490">
        <v>0</v>
      </c>
      <c r="J49" s="4493">
        <v>0</v>
      </c>
      <c r="K49" s="4489">
        <v>0</v>
      </c>
      <c r="L49" s="4490">
        <v>0</v>
      </c>
      <c r="M49" s="4493">
        <v>0</v>
      </c>
      <c r="N49" s="4611">
        <f t="shared" si="24"/>
        <v>0</v>
      </c>
      <c r="O49" s="4612">
        <f t="shared" si="24"/>
        <v>0</v>
      </c>
      <c r="P49" s="4613">
        <f t="shared" si="25"/>
        <v>0</v>
      </c>
    </row>
    <row r="50" spans="1:16" ht="24" customHeight="1">
      <c r="A50" s="1490" t="s">
        <v>234</v>
      </c>
      <c r="B50" s="1987">
        <v>0</v>
      </c>
      <c r="C50" s="1988">
        <v>0</v>
      </c>
      <c r="D50" s="1989">
        <v>0</v>
      </c>
      <c r="E50" s="4489">
        <v>2</v>
      </c>
      <c r="F50" s="4490">
        <v>0</v>
      </c>
      <c r="G50" s="4491">
        <v>2</v>
      </c>
      <c r="H50" s="4492">
        <v>0</v>
      </c>
      <c r="I50" s="4490">
        <v>0</v>
      </c>
      <c r="J50" s="4493">
        <v>0</v>
      </c>
      <c r="K50" s="4489">
        <v>0</v>
      </c>
      <c r="L50" s="4490">
        <v>0</v>
      </c>
      <c r="M50" s="4493">
        <v>0</v>
      </c>
      <c r="N50" s="4611">
        <f t="shared" si="24"/>
        <v>2</v>
      </c>
      <c r="O50" s="4612">
        <f t="shared" si="24"/>
        <v>0</v>
      </c>
      <c r="P50" s="4613">
        <f t="shared" si="25"/>
        <v>2</v>
      </c>
    </row>
    <row r="51" spans="1:16" ht="24" customHeight="1" thickBot="1">
      <c r="A51" s="1491" t="s">
        <v>235</v>
      </c>
      <c r="B51" s="4540">
        <v>0</v>
      </c>
      <c r="C51" s="4541">
        <v>0</v>
      </c>
      <c r="D51" s="4542">
        <v>0</v>
      </c>
      <c r="E51" s="4494">
        <v>1</v>
      </c>
      <c r="F51" s="4495">
        <v>0</v>
      </c>
      <c r="G51" s="4496">
        <v>1</v>
      </c>
      <c r="H51" s="4497">
        <v>1</v>
      </c>
      <c r="I51" s="4495">
        <v>1</v>
      </c>
      <c r="J51" s="1426">
        <v>2</v>
      </c>
      <c r="K51" s="4494">
        <v>1</v>
      </c>
      <c r="L51" s="4495">
        <v>0</v>
      </c>
      <c r="M51" s="1426">
        <v>1</v>
      </c>
      <c r="N51" s="4621">
        <f t="shared" si="24"/>
        <v>3</v>
      </c>
      <c r="O51" s="4622">
        <f t="shared" si="24"/>
        <v>1</v>
      </c>
      <c r="P51" s="1547">
        <f t="shared" si="25"/>
        <v>4</v>
      </c>
    </row>
    <row r="52" spans="1:16" ht="31.5" customHeight="1" thickBot="1">
      <c r="A52" s="1545" t="s">
        <v>236</v>
      </c>
      <c r="B52" s="4543">
        <f>SUM(B53:B58)</f>
        <v>0</v>
      </c>
      <c r="C52" s="4544">
        <f t="shared" ref="C52:D52" si="26">SUM(C53:C58)</f>
        <v>0</v>
      </c>
      <c r="D52" s="4545">
        <f t="shared" si="26"/>
        <v>0</v>
      </c>
      <c r="E52" s="4546">
        <f t="shared" ref="E52:M52" si="27">SUM(E53:E58)</f>
        <v>0</v>
      </c>
      <c r="F52" s="4546">
        <f t="shared" si="27"/>
        <v>0</v>
      </c>
      <c r="G52" s="4546">
        <f t="shared" si="27"/>
        <v>0</v>
      </c>
      <c r="H52" s="4546">
        <f t="shared" si="27"/>
        <v>1</v>
      </c>
      <c r="I52" s="4546">
        <f t="shared" si="27"/>
        <v>3</v>
      </c>
      <c r="J52" s="4546">
        <f t="shared" si="27"/>
        <v>4</v>
      </c>
      <c r="K52" s="4546">
        <f t="shared" si="27"/>
        <v>1</v>
      </c>
      <c r="L52" s="4546">
        <f t="shared" si="27"/>
        <v>1</v>
      </c>
      <c r="M52" s="4596">
        <f t="shared" si="27"/>
        <v>2</v>
      </c>
      <c r="N52" s="4517">
        <f t="shared" si="24"/>
        <v>2</v>
      </c>
      <c r="O52" s="4623">
        <f t="shared" si="24"/>
        <v>4</v>
      </c>
      <c r="P52" s="4624">
        <f t="shared" si="25"/>
        <v>6</v>
      </c>
    </row>
    <row r="53" spans="1:16" ht="24" customHeight="1">
      <c r="A53" s="1915" t="s">
        <v>237</v>
      </c>
      <c r="B53" s="4547">
        <v>0</v>
      </c>
      <c r="C53" s="4548">
        <v>0</v>
      </c>
      <c r="D53" s="4549">
        <v>0</v>
      </c>
      <c r="E53" s="4627">
        <v>0</v>
      </c>
      <c r="F53" s="4628">
        <v>0</v>
      </c>
      <c r="G53" s="4629">
        <v>0</v>
      </c>
      <c r="H53" s="4630">
        <v>0</v>
      </c>
      <c r="I53" s="4628">
        <v>0</v>
      </c>
      <c r="J53" s="4631">
        <v>0</v>
      </c>
      <c r="K53" s="4627">
        <v>0</v>
      </c>
      <c r="L53" s="4628">
        <v>0</v>
      </c>
      <c r="M53" s="4498">
        <v>0</v>
      </c>
      <c r="N53" s="4597">
        <f t="shared" si="24"/>
        <v>0</v>
      </c>
      <c r="O53" s="4557">
        <f t="shared" si="24"/>
        <v>0</v>
      </c>
      <c r="P53" s="4584">
        <f t="shared" si="25"/>
        <v>0</v>
      </c>
    </row>
    <row r="54" spans="1:16" ht="31.5" customHeight="1">
      <c r="A54" s="1497" t="s">
        <v>238</v>
      </c>
      <c r="B54" s="4528">
        <v>0</v>
      </c>
      <c r="C54" s="4529">
        <v>0</v>
      </c>
      <c r="D54" s="4530">
        <v>0</v>
      </c>
      <c r="E54" s="4632">
        <v>0</v>
      </c>
      <c r="F54" s="4633">
        <v>0</v>
      </c>
      <c r="G54" s="4634">
        <v>0</v>
      </c>
      <c r="H54" s="4635">
        <v>0</v>
      </c>
      <c r="I54" s="4633">
        <v>2</v>
      </c>
      <c r="J54" s="4636">
        <v>2</v>
      </c>
      <c r="K54" s="4632">
        <v>0</v>
      </c>
      <c r="L54" s="4633">
        <v>0</v>
      </c>
      <c r="M54" s="4636">
        <v>0</v>
      </c>
      <c r="N54" s="4598">
        <f t="shared" si="24"/>
        <v>0</v>
      </c>
      <c r="O54" s="4559">
        <f t="shared" si="24"/>
        <v>2</v>
      </c>
      <c r="P54" s="4562">
        <f t="shared" si="25"/>
        <v>2</v>
      </c>
    </row>
    <row r="55" spans="1:16" ht="30" customHeight="1">
      <c r="A55" s="1497" t="s">
        <v>239</v>
      </c>
      <c r="B55" s="4528">
        <v>0</v>
      </c>
      <c r="C55" s="4529">
        <v>0</v>
      </c>
      <c r="D55" s="4530">
        <v>0</v>
      </c>
      <c r="E55" s="4632">
        <v>0</v>
      </c>
      <c r="F55" s="4633">
        <v>0</v>
      </c>
      <c r="G55" s="4634">
        <v>0</v>
      </c>
      <c r="H55" s="4635">
        <v>1</v>
      </c>
      <c r="I55" s="4633">
        <v>1</v>
      </c>
      <c r="J55" s="4636">
        <v>2</v>
      </c>
      <c r="K55" s="4632">
        <v>1</v>
      </c>
      <c r="L55" s="4633">
        <v>1</v>
      </c>
      <c r="M55" s="4636">
        <v>2</v>
      </c>
      <c r="N55" s="4598">
        <f t="shared" si="24"/>
        <v>2</v>
      </c>
      <c r="O55" s="4559">
        <f t="shared" si="24"/>
        <v>2</v>
      </c>
      <c r="P55" s="4562">
        <f t="shared" si="25"/>
        <v>4</v>
      </c>
    </row>
    <row r="56" spans="1:16" ht="30.75" customHeight="1">
      <c r="A56" s="1497" t="s">
        <v>240</v>
      </c>
      <c r="B56" s="4528">
        <v>0</v>
      </c>
      <c r="C56" s="4529">
        <v>0</v>
      </c>
      <c r="D56" s="4530">
        <v>0</v>
      </c>
      <c r="E56" s="4632">
        <v>0</v>
      </c>
      <c r="F56" s="4633">
        <v>0</v>
      </c>
      <c r="G56" s="4634">
        <v>0</v>
      </c>
      <c r="H56" s="4635">
        <v>0</v>
      </c>
      <c r="I56" s="4633">
        <v>0</v>
      </c>
      <c r="J56" s="4636">
        <v>0</v>
      </c>
      <c r="K56" s="4632">
        <v>0</v>
      </c>
      <c r="L56" s="4633">
        <v>0</v>
      </c>
      <c r="M56" s="4636">
        <v>0</v>
      </c>
      <c r="N56" s="4598">
        <f t="shared" si="24"/>
        <v>0</v>
      </c>
      <c r="O56" s="4559">
        <f t="shared" si="24"/>
        <v>0</v>
      </c>
      <c r="P56" s="4562">
        <f t="shared" si="25"/>
        <v>0</v>
      </c>
    </row>
    <row r="57" spans="1:16" ht="67.5" customHeight="1">
      <c r="A57" s="1497" t="s">
        <v>241</v>
      </c>
      <c r="B57" s="4528">
        <v>0</v>
      </c>
      <c r="C57" s="4529">
        <v>0</v>
      </c>
      <c r="D57" s="4530">
        <v>0</v>
      </c>
      <c r="E57" s="4632">
        <v>0</v>
      </c>
      <c r="F57" s="4633">
        <v>0</v>
      </c>
      <c r="G57" s="4634">
        <v>0</v>
      </c>
      <c r="H57" s="4635">
        <v>0</v>
      </c>
      <c r="I57" s="4633">
        <v>0</v>
      </c>
      <c r="J57" s="4636">
        <v>0</v>
      </c>
      <c r="K57" s="4632">
        <v>0</v>
      </c>
      <c r="L57" s="4633">
        <v>0</v>
      </c>
      <c r="M57" s="4636">
        <v>0</v>
      </c>
      <c r="N57" s="4598">
        <f t="shared" si="24"/>
        <v>0</v>
      </c>
      <c r="O57" s="4559">
        <f t="shared" si="24"/>
        <v>0</v>
      </c>
      <c r="P57" s="4562">
        <f t="shared" si="25"/>
        <v>0</v>
      </c>
    </row>
    <row r="58" spans="1:16" ht="31.5" customHeight="1" thickBot="1">
      <c r="A58" s="1503" t="s">
        <v>242</v>
      </c>
      <c r="B58" s="4550">
        <v>0</v>
      </c>
      <c r="C58" s="4551">
        <v>0</v>
      </c>
      <c r="D58" s="4552">
        <v>0</v>
      </c>
      <c r="E58" s="2711">
        <v>0</v>
      </c>
      <c r="F58" s="4637">
        <v>0</v>
      </c>
      <c r="G58" s="4638">
        <v>0</v>
      </c>
      <c r="H58" s="4639">
        <v>0</v>
      </c>
      <c r="I58" s="4637">
        <v>0</v>
      </c>
      <c r="J58" s="4640">
        <v>0</v>
      </c>
      <c r="K58" s="2711">
        <v>0</v>
      </c>
      <c r="L58" s="4637">
        <v>0</v>
      </c>
      <c r="M58" s="4640">
        <v>0</v>
      </c>
      <c r="N58" s="2488">
        <f t="shared" si="24"/>
        <v>0</v>
      </c>
      <c r="O58" s="4578">
        <f t="shared" si="24"/>
        <v>0</v>
      </c>
      <c r="P58" s="4564">
        <f t="shared" si="25"/>
        <v>0</v>
      </c>
    </row>
    <row r="59" spans="1:16">
      <c r="A59" s="1489" t="s">
        <v>243</v>
      </c>
      <c r="B59" s="4537">
        <v>0</v>
      </c>
      <c r="C59" s="4538">
        <v>0</v>
      </c>
      <c r="D59" s="4539">
        <v>0</v>
      </c>
      <c r="E59" s="4499">
        <v>0</v>
      </c>
      <c r="F59" s="4500">
        <v>0</v>
      </c>
      <c r="G59" s="4501">
        <v>0</v>
      </c>
      <c r="H59" s="4502">
        <v>1</v>
      </c>
      <c r="I59" s="4500">
        <v>0</v>
      </c>
      <c r="J59" s="4503">
        <v>1</v>
      </c>
      <c r="K59" s="4499">
        <v>0</v>
      </c>
      <c r="L59" s="4500">
        <v>0</v>
      </c>
      <c r="M59" s="4503">
        <v>0</v>
      </c>
      <c r="N59" s="4597">
        <f t="shared" si="24"/>
        <v>1</v>
      </c>
      <c r="O59" s="4557">
        <f t="shared" si="24"/>
        <v>0</v>
      </c>
      <c r="P59" s="4558">
        <f t="shared" si="25"/>
        <v>1</v>
      </c>
    </row>
    <row r="60" spans="1:16">
      <c r="A60" s="1490" t="s">
        <v>244</v>
      </c>
      <c r="B60" s="1987">
        <v>2</v>
      </c>
      <c r="C60" s="1988">
        <v>1</v>
      </c>
      <c r="D60" s="1989">
        <v>3</v>
      </c>
      <c r="E60" s="4489">
        <v>1</v>
      </c>
      <c r="F60" s="4490">
        <v>0</v>
      </c>
      <c r="G60" s="4491">
        <v>1</v>
      </c>
      <c r="H60" s="4492">
        <v>1</v>
      </c>
      <c r="I60" s="4490">
        <v>0</v>
      </c>
      <c r="J60" s="4493">
        <v>1</v>
      </c>
      <c r="K60" s="4489">
        <v>1</v>
      </c>
      <c r="L60" s="4490">
        <v>0</v>
      </c>
      <c r="M60" s="4493">
        <v>1</v>
      </c>
      <c r="N60" s="4598">
        <f t="shared" si="24"/>
        <v>5</v>
      </c>
      <c r="O60" s="4559">
        <f t="shared" si="24"/>
        <v>1</v>
      </c>
      <c r="P60" s="4560">
        <f t="shared" si="25"/>
        <v>6</v>
      </c>
    </row>
    <row r="61" spans="1:16">
      <c r="A61" s="1490" t="s">
        <v>245</v>
      </c>
      <c r="B61" s="1987">
        <v>0</v>
      </c>
      <c r="C61" s="1988">
        <v>0</v>
      </c>
      <c r="D61" s="1989">
        <v>0</v>
      </c>
      <c r="E61" s="4489">
        <v>0</v>
      </c>
      <c r="F61" s="4492">
        <v>0</v>
      </c>
      <c r="G61" s="4641">
        <v>0</v>
      </c>
      <c r="H61" s="4489">
        <v>0</v>
      </c>
      <c r="I61" s="4492">
        <v>0</v>
      </c>
      <c r="J61" s="4641">
        <v>0</v>
      </c>
      <c r="K61" s="4489">
        <v>3</v>
      </c>
      <c r="L61" s="4492">
        <v>0</v>
      </c>
      <c r="M61" s="4642">
        <v>3</v>
      </c>
      <c r="N61" s="4598">
        <f t="shared" si="24"/>
        <v>3</v>
      </c>
      <c r="O61" s="4559">
        <f t="shared" si="24"/>
        <v>0</v>
      </c>
      <c r="P61" s="4560">
        <f t="shared" si="25"/>
        <v>3</v>
      </c>
    </row>
    <row r="62" spans="1:16">
      <c r="A62" s="1490" t="s">
        <v>256</v>
      </c>
      <c r="B62" s="1987">
        <v>0</v>
      </c>
      <c r="C62" s="1988">
        <v>0</v>
      </c>
      <c r="D62" s="1989">
        <v>0</v>
      </c>
      <c r="E62" s="4499">
        <v>0</v>
      </c>
      <c r="F62" s="4500">
        <v>0</v>
      </c>
      <c r="G62" s="4503">
        <v>0</v>
      </c>
      <c r="H62" s="4499">
        <v>0</v>
      </c>
      <c r="I62" s="4500">
        <v>0</v>
      </c>
      <c r="J62" s="4503">
        <v>0</v>
      </c>
      <c r="K62" s="4499">
        <v>0</v>
      </c>
      <c r="L62" s="4500">
        <v>0</v>
      </c>
      <c r="M62" s="4501">
        <v>0</v>
      </c>
      <c r="N62" s="4598">
        <f t="shared" ref="N62:O65" si="28">B62+E62+H62+K62</f>
        <v>0</v>
      </c>
      <c r="O62" s="4559">
        <f t="shared" si="28"/>
        <v>0</v>
      </c>
      <c r="P62" s="4560">
        <f t="shared" si="25"/>
        <v>0</v>
      </c>
    </row>
    <row r="63" spans="1:16">
      <c r="A63" s="1490" t="s">
        <v>246</v>
      </c>
      <c r="B63" s="1987">
        <v>0</v>
      </c>
      <c r="C63" s="1988">
        <v>0</v>
      </c>
      <c r="D63" s="1989">
        <v>0</v>
      </c>
      <c r="E63" s="4489">
        <v>0</v>
      </c>
      <c r="F63" s="4490">
        <v>0</v>
      </c>
      <c r="G63" s="4493">
        <v>0</v>
      </c>
      <c r="H63" s="4489">
        <v>1</v>
      </c>
      <c r="I63" s="4490">
        <v>0</v>
      </c>
      <c r="J63" s="4493">
        <v>1</v>
      </c>
      <c r="K63" s="4489">
        <v>0</v>
      </c>
      <c r="L63" s="4490">
        <v>0</v>
      </c>
      <c r="M63" s="4491">
        <v>0</v>
      </c>
      <c r="N63" s="4598">
        <f t="shared" si="28"/>
        <v>1</v>
      </c>
      <c r="O63" s="4559">
        <f t="shared" si="28"/>
        <v>0</v>
      </c>
      <c r="P63" s="4560">
        <f t="shared" si="25"/>
        <v>1</v>
      </c>
    </row>
    <row r="64" spans="1:16">
      <c r="A64" s="1490" t="s">
        <v>250</v>
      </c>
      <c r="B64" s="1987">
        <v>0</v>
      </c>
      <c r="C64" s="1988">
        <v>0</v>
      </c>
      <c r="D64" s="1989">
        <v>0</v>
      </c>
      <c r="E64" s="4489">
        <v>0</v>
      </c>
      <c r="F64" s="4490">
        <v>0</v>
      </c>
      <c r="G64" s="4493">
        <v>0</v>
      </c>
      <c r="H64" s="4489">
        <v>0</v>
      </c>
      <c r="I64" s="4490">
        <v>0</v>
      </c>
      <c r="J64" s="4493">
        <v>0</v>
      </c>
      <c r="K64" s="4489">
        <v>0</v>
      </c>
      <c r="L64" s="4490">
        <v>0</v>
      </c>
      <c r="M64" s="4491">
        <v>0</v>
      </c>
      <c r="N64" s="4598">
        <f t="shared" si="28"/>
        <v>0</v>
      </c>
      <c r="O64" s="4559">
        <f t="shared" si="28"/>
        <v>0</v>
      </c>
      <c r="P64" s="4560">
        <f t="shared" si="25"/>
        <v>0</v>
      </c>
    </row>
    <row r="65" spans="1:16" ht="21" thickBot="1">
      <c r="A65" s="1502" t="s">
        <v>247</v>
      </c>
      <c r="B65" s="4553">
        <v>0</v>
      </c>
      <c r="C65" s="4554">
        <v>0</v>
      </c>
      <c r="D65" s="4555">
        <v>0</v>
      </c>
      <c r="E65" s="4494">
        <v>0</v>
      </c>
      <c r="F65" s="4495">
        <v>0</v>
      </c>
      <c r="G65" s="1426">
        <v>0</v>
      </c>
      <c r="H65" s="2483">
        <v>0</v>
      </c>
      <c r="I65" s="4643">
        <v>0</v>
      </c>
      <c r="J65" s="4644">
        <v>0</v>
      </c>
      <c r="K65" s="2483">
        <v>0</v>
      </c>
      <c r="L65" s="4643">
        <v>0</v>
      </c>
      <c r="M65" s="4645">
        <v>0</v>
      </c>
      <c r="N65" s="4599">
        <f t="shared" si="28"/>
        <v>0</v>
      </c>
      <c r="O65" s="4565">
        <f t="shared" si="28"/>
        <v>0</v>
      </c>
      <c r="P65" s="4566">
        <f t="shared" si="25"/>
        <v>0</v>
      </c>
    </row>
    <row r="66" spans="1:16" ht="30" customHeight="1" thickBot="1">
      <c r="A66" s="1924" t="s">
        <v>19</v>
      </c>
      <c r="B66" s="4534">
        <f>B48+B49+B50+B51+B52+B59+B60+B61+B62+B63+B64+B65</f>
        <v>2</v>
      </c>
      <c r="C66" s="4535">
        <f t="shared" ref="C66:P66" si="29">C48+C49+C50+C51+C52+C59+C60+C61+C62+C63+C64+C65</f>
        <v>1</v>
      </c>
      <c r="D66" s="4536">
        <f t="shared" si="29"/>
        <v>3</v>
      </c>
      <c r="E66" s="4646">
        <f t="shared" si="29"/>
        <v>4</v>
      </c>
      <c r="F66" s="4646">
        <f t="shared" si="29"/>
        <v>0</v>
      </c>
      <c r="G66" s="4647">
        <f t="shared" si="29"/>
        <v>4</v>
      </c>
      <c r="H66" s="4556">
        <f t="shared" si="29"/>
        <v>5</v>
      </c>
      <c r="I66" s="4556">
        <f t="shared" si="29"/>
        <v>4</v>
      </c>
      <c r="J66" s="4556">
        <f t="shared" si="29"/>
        <v>9</v>
      </c>
      <c r="K66" s="4556">
        <f t="shared" si="29"/>
        <v>6</v>
      </c>
      <c r="L66" s="4556">
        <f t="shared" si="29"/>
        <v>1</v>
      </c>
      <c r="M66" s="4556">
        <f t="shared" si="29"/>
        <v>7</v>
      </c>
      <c r="N66" s="4625">
        <f t="shared" si="29"/>
        <v>17</v>
      </c>
      <c r="O66" s="4626">
        <f t="shared" si="29"/>
        <v>6</v>
      </c>
      <c r="P66" s="4618">
        <f t="shared" si="29"/>
        <v>23</v>
      </c>
    </row>
    <row r="67" spans="1:16" ht="47.25" customHeight="1" thickBot="1">
      <c r="A67" s="67" t="s">
        <v>251</v>
      </c>
      <c r="B67" s="4648">
        <f t="shared" ref="B67:P67" si="30">B46+B66</f>
        <v>348</v>
      </c>
      <c r="C67" s="4648">
        <f t="shared" si="30"/>
        <v>93</v>
      </c>
      <c r="D67" s="4648">
        <f t="shared" si="30"/>
        <v>441</v>
      </c>
      <c r="E67" s="4649">
        <f t="shared" si="30"/>
        <v>378</v>
      </c>
      <c r="F67" s="4649">
        <f t="shared" si="30"/>
        <v>115</v>
      </c>
      <c r="G67" s="4649">
        <f t="shared" si="30"/>
        <v>493</v>
      </c>
      <c r="H67" s="4649">
        <f t="shared" si="30"/>
        <v>339</v>
      </c>
      <c r="I67" s="4649">
        <f t="shared" si="30"/>
        <v>105</v>
      </c>
      <c r="J67" s="4649">
        <f t="shared" si="30"/>
        <v>444</v>
      </c>
      <c r="K67" s="4649">
        <f t="shared" si="30"/>
        <v>353</v>
      </c>
      <c r="L67" s="4649">
        <f t="shared" si="30"/>
        <v>149</v>
      </c>
      <c r="M67" s="4650">
        <f t="shared" si="30"/>
        <v>502</v>
      </c>
      <c r="N67" s="4649">
        <f t="shared" si="30"/>
        <v>1418</v>
      </c>
      <c r="O67" s="4651">
        <f t="shared" si="30"/>
        <v>462</v>
      </c>
      <c r="P67" s="4652">
        <f t="shared" si="30"/>
        <v>1880</v>
      </c>
    </row>
    <row r="68" spans="1:16">
      <c r="A68" s="6197"/>
      <c r="B68" s="6197"/>
      <c r="C68" s="6197"/>
      <c r="D68" s="6197"/>
      <c r="E68" s="6197"/>
      <c r="F68" s="6197"/>
      <c r="G68" s="6197"/>
      <c r="H68" s="6197"/>
      <c r="I68" s="6197"/>
      <c r="J68" s="6197"/>
      <c r="K68" s="6197"/>
      <c r="L68" s="6197"/>
      <c r="M68" s="6197"/>
      <c r="N68" s="6197"/>
      <c r="O68" s="6197"/>
      <c r="P68" s="6197"/>
    </row>
    <row r="69" spans="1:16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1:16">
      <c r="A70" s="78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</row>
  </sheetData>
  <mergeCells count="9">
    <mergeCell ref="A68:P68"/>
    <mergeCell ref="A4:A5"/>
    <mergeCell ref="A1:P1"/>
    <mergeCell ref="A2:P2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  <rowBreaks count="1" manualBreakCount="1">
    <brk id="68" max="19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4"/>
  <sheetViews>
    <sheetView topLeftCell="A10" zoomScale="50" zoomScaleNormal="50" workbookViewId="0">
      <selection activeCell="B38" sqref="B38:S38"/>
    </sheetView>
  </sheetViews>
  <sheetFormatPr defaultColWidth="9" defaultRowHeight="20.25"/>
  <cols>
    <col min="1" max="1" width="88.42578125" style="64" customWidth="1"/>
    <col min="2" max="2" width="10.5703125" style="64" customWidth="1"/>
    <col min="3" max="3" width="10" style="64" customWidth="1"/>
    <col min="4" max="4" width="11.140625" style="64" customWidth="1"/>
    <col min="5" max="5" width="10.5703125" style="64" customWidth="1"/>
    <col min="6" max="6" width="11.42578125" style="64" customWidth="1"/>
    <col min="7" max="7" width="12.5703125" style="64" customWidth="1"/>
    <col min="8" max="8" width="11.140625" style="64" customWidth="1"/>
    <col min="9" max="9" width="11.42578125" style="64" customWidth="1"/>
    <col min="10" max="10" width="11.7109375" style="64" customWidth="1"/>
    <col min="11" max="11" width="11.140625" style="64" customWidth="1"/>
    <col min="12" max="12" width="11.42578125" style="64" customWidth="1"/>
    <col min="13" max="13" width="9.42578125" style="64" customWidth="1"/>
    <col min="14" max="14" width="11.140625" style="64" customWidth="1"/>
    <col min="15" max="15" width="10" style="64" customWidth="1"/>
    <col min="16" max="16" width="10.5703125" style="64" customWidth="1"/>
    <col min="17" max="17" width="11.140625" style="64" customWidth="1"/>
    <col min="18" max="18" width="12.5703125" style="64" customWidth="1"/>
    <col min="19" max="19" width="11.42578125" style="72" customWidth="1"/>
    <col min="20" max="256" width="9.140625" style="64"/>
    <col min="257" max="257" width="88.42578125" style="64" customWidth="1"/>
    <col min="258" max="275" width="9.42578125" style="64" customWidth="1"/>
    <col min="276" max="512" width="9.140625" style="64"/>
    <col min="513" max="513" width="88.42578125" style="64" customWidth="1"/>
    <col min="514" max="531" width="9.42578125" style="64" customWidth="1"/>
    <col min="532" max="768" width="9.140625" style="64"/>
    <col min="769" max="769" width="88.42578125" style="64" customWidth="1"/>
    <col min="770" max="787" width="9.42578125" style="64" customWidth="1"/>
    <col min="788" max="1024" width="9.140625" style="64"/>
    <col min="1025" max="1025" width="88.42578125" style="64" customWidth="1"/>
    <col min="1026" max="1043" width="9.42578125" style="64" customWidth="1"/>
    <col min="1044" max="1280" width="9.140625" style="64"/>
    <col min="1281" max="1281" width="88.42578125" style="64" customWidth="1"/>
    <col min="1282" max="1299" width="9.42578125" style="64" customWidth="1"/>
    <col min="1300" max="1536" width="9.140625" style="64"/>
    <col min="1537" max="1537" width="88.42578125" style="64" customWidth="1"/>
    <col min="1538" max="1555" width="9.42578125" style="64" customWidth="1"/>
    <col min="1556" max="1792" width="9.140625" style="64"/>
    <col min="1793" max="1793" width="88.42578125" style="64" customWidth="1"/>
    <col min="1794" max="1811" width="9.42578125" style="64" customWidth="1"/>
    <col min="1812" max="2048" width="9.140625" style="64"/>
    <col min="2049" max="2049" width="88.42578125" style="64" customWidth="1"/>
    <col min="2050" max="2067" width="9.42578125" style="64" customWidth="1"/>
    <col min="2068" max="2304" width="9.140625" style="64"/>
    <col min="2305" max="2305" width="88.42578125" style="64" customWidth="1"/>
    <col min="2306" max="2323" width="9.42578125" style="64" customWidth="1"/>
    <col min="2324" max="2560" width="9.140625" style="64"/>
    <col min="2561" max="2561" width="88.42578125" style="64" customWidth="1"/>
    <col min="2562" max="2579" width="9.42578125" style="64" customWidth="1"/>
    <col min="2580" max="2816" width="9.140625" style="64"/>
    <col min="2817" max="2817" width="88.42578125" style="64" customWidth="1"/>
    <col min="2818" max="2835" width="9.42578125" style="64" customWidth="1"/>
    <col min="2836" max="3072" width="9.140625" style="64"/>
    <col min="3073" max="3073" width="88.42578125" style="64" customWidth="1"/>
    <col min="3074" max="3091" width="9.42578125" style="64" customWidth="1"/>
    <col min="3092" max="3328" width="9.140625" style="64"/>
    <col min="3329" max="3329" width="88.42578125" style="64" customWidth="1"/>
    <col min="3330" max="3347" width="9.42578125" style="64" customWidth="1"/>
    <col min="3348" max="3584" width="9.140625" style="64"/>
    <col min="3585" max="3585" width="88.42578125" style="64" customWidth="1"/>
    <col min="3586" max="3603" width="9.42578125" style="64" customWidth="1"/>
    <col min="3604" max="3840" width="9.140625" style="64"/>
    <col min="3841" max="3841" width="88.42578125" style="64" customWidth="1"/>
    <col min="3842" max="3859" width="9.42578125" style="64" customWidth="1"/>
    <col min="3860" max="4096" width="9.140625" style="64"/>
    <col min="4097" max="4097" width="88.42578125" style="64" customWidth="1"/>
    <col min="4098" max="4115" width="9.42578125" style="64" customWidth="1"/>
    <col min="4116" max="4352" width="9.140625" style="64"/>
    <col min="4353" max="4353" width="88.42578125" style="64" customWidth="1"/>
    <col min="4354" max="4371" width="9.42578125" style="64" customWidth="1"/>
    <col min="4372" max="4608" width="9.140625" style="64"/>
    <col min="4609" max="4609" width="88.42578125" style="64" customWidth="1"/>
    <col min="4610" max="4627" width="9.42578125" style="64" customWidth="1"/>
    <col min="4628" max="4864" width="9.140625" style="64"/>
    <col min="4865" max="4865" width="88.42578125" style="64" customWidth="1"/>
    <col min="4866" max="4883" width="9.42578125" style="64" customWidth="1"/>
    <col min="4884" max="5120" width="9.140625" style="64"/>
    <col min="5121" max="5121" width="88.42578125" style="64" customWidth="1"/>
    <col min="5122" max="5139" width="9.42578125" style="64" customWidth="1"/>
    <col min="5140" max="5376" width="9.140625" style="64"/>
    <col min="5377" max="5377" width="88.42578125" style="64" customWidth="1"/>
    <col min="5378" max="5395" width="9.42578125" style="64" customWidth="1"/>
    <col min="5396" max="5632" width="9.140625" style="64"/>
    <col min="5633" max="5633" width="88.42578125" style="64" customWidth="1"/>
    <col min="5634" max="5651" width="9.42578125" style="64" customWidth="1"/>
    <col min="5652" max="5888" width="9.140625" style="64"/>
    <col min="5889" max="5889" width="88.42578125" style="64" customWidth="1"/>
    <col min="5890" max="5907" width="9.42578125" style="64" customWidth="1"/>
    <col min="5908" max="6144" width="9.140625" style="64"/>
    <col min="6145" max="6145" width="88.42578125" style="64" customWidth="1"/>
    <col min="6146" max="6163" width="9.42578125" style="64" customWidth="1"/>
    <col min="6164" max="6400" width="9.140625" style="64"/>
    <col min="6401" max="6401" width="88.42578125" style="64" customWidth="1"/>
    <col min="6402" max="6419" width="9.42578125" style="64" customWidth="1"/>
    <col min="6420" max="6656" width="9.140625" style="64"/>
    <col min="6657" max="6657" width="88.42578125" style="64" customWidth="1"/>
    <col min="6658" max="6675" width="9.42578125" style="64" customWidth="1"/>
    <col min="6676" max="6912" width="9.140625" style="64"/>
    <col min="6913" max="6913" width="88.42578125" style="64" customWidth="1"/>
    <col min="6914" max="6931" width="9.42578125" style="64" customWidth="1"/>
    <col min="6932" max="7168" width="9.140625" style="64"/>
    <col min="7169" max="7169" width="88.42578125" style="64" customWidth="1"/>
    <col min="7170" max="7187" width="9.42578125" style="64" customWidth="1"/>
    <col min="7188" max="7424" width="9.140625" style="64"/>
    <col min="7425" max="7425" width="88.42578125" style="64" customWidth="1"/>
    <col min="7426" max="7443" width="9.42578125" style="64" customWidth="1"/>
    <col min="7444" max="7680" width="9.140625" style="64"/>
    <col min="7681" max="7681" width="88.42578125" style="64" customWidth="1"/>
    <col min="7682" max="7699" width="9.42578125" style="64" customWidth="1"/>
    <col min="7700" max="7936" width="9.140625" style="64"/>
    <col min="7937" max="7937" width="88.42578125" style="64" customWidth="1"/>
    <col min="7938" max="7955" width="9.42578125" style="64" customWidth="1"/>
    <col min="7956" max="8192" width="9.140625" style="64"/>
    <col min="8193" max="8193" width="88.42578125" style="64" customWidth="1"/>
    <col min="8194" max="8211" width="9.42578125" style="64" customWidth="1"/>
    <col min="8212" max="8448" width="9.140625" style="64"/>
    <col min="8449" max="8449" width="88.42578125" style="64" customWidth="1"/>
    <col min="8450" max="8467" width="9.42578125" style="64" customWidth="1"/>
    <col min="8468" max="8704" width="9.140625" style="64"/>
    <col min="8705" max="8705" width="88.42578125" style="64" customWidth="1"/>
    <col min="8706" max="8723" width="9.42578125" style="64" customWidth="1"/>
    <col min="8724" max="8960" width="9.140625" style="64"/>
    <col min="8961" max="8961" width="88.42578125" style="64" customWidth="1"/>
    <col min="8962" max="8979" width="9.42578125" style="64" customWidth="1"/>
    <col min="8980" max="9216" width="9.140625" style="64"/>
    <col min="9217" max="9217" width="88.42578125" style="64" customWidth="1"/>
    <col min="9218" max="9235" width="9.42578125" style="64" customWidth="1"/>
    <col min="9236" max="9472" width="9.140625" style="64"/>
    <col min="9473" max="9473" width="88.42578125" style="64" customWidth="1"/>
    <col min="9474" max="9491" width="9.42578125" style="64" customWidth="1"/>
    <col min="9492" max="9728" width="9.140625" style="64"/>
    <col min="9729" max="9729" width="88.42578125" style="64" customWidth="1"/>
    <col min="9730" max="9747" width="9.42578125" style="64" customWidth="1"/>
    <col min="9748" max="9984" width="9.140625" style="64"/>
    <col min="9985" max="9985" width="88.42578125" style="64" customWidth="1"/>
    <col min="9986" max="10003" width="9.42578125" style="64" customWidth="1"/>
    <col min="10004" max="10240" width="9.140625" style="64"/>
    <col min="10241" max="10241" width="88.42578125" style="64" customWidth="1"/>
    <col min="10242" max="10259" width="9.42578125" style="64" customWidth="1"/>
    <col min="10260" max="10496" width="9.140625" style="64"/>
    <col min="10497" max="10497" width="88.42578125" style="64" customWidth="1"/>
    <col min="10498" max="10515" width="9.42578125" style="64" customWidth="1"/>
    <col min="10516" max="10752" width="9.140625" style="64"/>
    <col min="10753" max="10753" width="88.42578125" style="64" customWidth="1"/>
    <col min="10754" max="10771" width="9.42578125" style="64" customWidth="1"/>
    <col min="10772" max="11008" width="9.140625" style="64"/>
    <col min="11009" max="11009" width="88.42578125" style="64" customWidth="1"/>
    <col min="11010" max="11027" width="9.42578125" style="64" customWidth="1"/>
    <col min="11028" max="11264" width="9.140625" style="64"/>
    <col min="11265" max="11265" width="88.42578125" style="64" customWidth="1"/>
    <col min="11266" max="11283" width="9.42578125" style="64" customWidth="1"/>
    <col min="11284" max="11520" width="9.140625" style="64"/>
    <col min="11521" max="11521" width="88.42578125" style="64" customWidth="1"/>
    <col min="11522" max="11539" width="9.42578125" style="64" customWidth="1"/>
    <col min="11540" max="11776" width="9.140625" style="64"/>
    <col min="11777" max="11777" width="88.42578125" style="64" customWidth="1"/>
    <col min="11778" max="11795" width="9.42578125" style="64" customWidth="1"/>
    <col min="11796" max="12032" width="9.140625" style="64"/>
    <col min="12033" max="12033" width="88.42578125" style="64" customWidth="1"/>
    <col min="12034" max="12051" width="9.42578125" style="64" customWidth="1"/>
    <col min="12052" max="12288" width="9.140625" style="64"/>
    <col min="12289" max="12289" width="88.42578125" style="64" customWidth="1"/>
    <col min="12290" max="12307" width="9.42578125" style="64" customWidth="1"/>
    <col min="12308" max="12544" width="9.140625" style="64"/>
    <col min="12545" max="12545" width="88.42578125" style="64" customWidth="1"/>
    <col min="12546" max="12563" width="9.42578125" style="64" customWidth="1"/>
    <col min="12564" max="12800" width="9.140625" style="64"/>
    <col min="12801" max="12801" width="88.42578125" style="64" customWidth="1"/>
    <col min="12802" max="12819" width="9.42578125" style="64" customWidth="1"/>
    <col min="12820" max="13056" width="9.140625" style="64"/>
    <col min="13057" max="13057" width="88.42578125" style="64" customWidth="1"/>
    <col min="13058" max="13075" width="9.42578125" style="64" customWidth="1"/>
    <col min="13076" max="13312" width="9.140625" style="64"/>
    <col min="13313" max="13313" width="88.42578125" style="64" customWidth="1"/>
    <col min="13314" max="13331" width="9.42578125" style="64" customWidth="1"/>
    <col min="13332" max="13568" width="9.140625" style="64"/>
    <col min="13569" max="13569" width="88.42578125" style="64" customWidth="1"/>
    <col min="13570" max="13587" width="9.42578125" style="64" customWidth="1"/>
    <col min="13588" max="13824" width="9.140625" style="64"/>
    <col min="13825" max="13825" width="88.42578125" style="64" customWidth="1"/>
    <col min="13826" max="13843" width="9.42578125" style="64" customWidth="1"/>
    <col min="13844" max="14080" width="9.140625" style="64"/>
    <col min="14081" max="14081" width="88.42578125" style="64" customWidth="1"/>
    <col min="14082" max="14099" width="9.42578125" style="64" customWidth="1"/>
    <col min="14100" max="14336" width="9.140625" style="64"/>
    <col min="14337" max="14337" width="88.42578125" style="64" customWidth="1"/>
    <col min="14338" max="14355" width="9.42578125" style="64" customWidth="1"/>
    <col min="14356" max="14592" width="9.140625" style="64"/>
    <col min="14593" max="14593" width="88.42578125" style="64" customWidth="1"/>
    <col min="14594" max="14611" width="9.42578125" style="64" customWidth="1"/>
    <col min="14612" max="14848" width="9.140625" style="64"/>
    <col min="14849" max="14849" width="88.42578125" style="64" customWidth="1"/>
    <col min="14850" max="14867" width="9.42578125" style="64" customWidth="1"/>
    <col min="14868" max="15104" width="9.140625" style="64"/>
    <col min="15105" max="15105" width="88.42578125" style="64" customWidth="1"/>
    <col min="15106" max="15123" width="9.42578125" style="64" customWidth="1"/>
    <col min="15124" max="15360" width="9.140625" style="64"/>
    <col min="15361" max="15361" width="88.42578125" style="64" customWidth="1"/>
    <col min="15362" max="15379" width="9.42578125" style="64" customWidth="1"/>
    <col min="15380" max="15616" width="9.140625" style="64"/>
    <col min="15617" max="15617" width="88.42578125" style="64" customWidth="1"/>
    <col min="15618" max="15635" width="9.42578125" style="64" customWidth="1"/>
    <col min="15636" max="15872" width="9.140625" style="64"/>
    <col min="15873" max="15873" width="88.42578125" style="64" customWidth="1"/>
    <col min="15874" max="15891" width="9.42578125" style="64" customWidth="1"/>
    <col min="15892" max="16128" width="9.140625" style="64"/>
    <col min="16129" max="16129" width="88.42578125" style="64" customWidth="1"/>
    <col min="16130" max="16147" width="9.42578125" style="64" customWidth="1"/>
    <col min="16148" max="16384" width="9.140625" style="64"/>
  </cols>
  <sheetData>
    <row r="1" spans="1:19" ht="55.5" customHeight="1">
      <c r="A1" s="5416" t="s">
        <v>230</v>
      </c>
      <c r="B1" s="5416"/>
      <c r="C1" s="5416"/>
      <c r="D1" s="5416"/>
      <c r="E1" s="5416"/>
      <c r="F1" s="5416"/>
      <c r="G1" s="5416"/>
      <c r="H1" s="5416"/>
      <c r="I1" s="5416"/>
      <c r="J1" s="5416"/>
      <c r="K1" s="5416"/>
      <c r="L1" s="5416"/>
      <c r="M1" s="5416"/>
      <c r="N1" s="5416"/>
      <c r="O1" s="5416"/>
      <c r="P1" s="5416"/>
      <c r="Q1" s="5416"/>
      <c r="R1" s="5416"/>
      <c r="S1" s="5416"/>
    </row>
    <row r="2" spans="1:19" ht="27.75" customHeight="1">
      <c r="A2" s="5416" t="s">
        <v>380</v>
      </c>
      <c r="B2" s="5416"/>
      <c r="C2" s="5416"/>
      <c r="D2" s="5416"/>
      <c r="E2" s="5416"/>
      <c r="F2" s="5416"/>
      <c r="G2" s="5416"/>
      <c r="H2" s="5416"/>
      <c r="I2" s="5416"/>
      <c r="J2" s="5416"/>
      <c r="K2" s="5416"/>
      <c r="L2" s="5416"/>
      <c r="M2" s="5416"/>
      <c r="N2" s="5416"/>
      <c r="O2" s="5416"/>
      <c r="P2" s="5416"/>
      <c r="Q2" s="5416"/>
      <c r="R2" s="5416"/>
      <c r="S2" s="5416"/>
    </row>
    <row r="3" spans="1:19" ht="18" customHeight="1">
      <c r="A3" s="2161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5"/>
    </row>
    <row r="4" spans="1:19" ht="22.5" customHeight="1">
      <c r="A4" s="6206" t="s">
        <v>1</v>
      </c>
      <c r="B4" s="6209" t="s">
        <v>2</v>
      </c>
      <c r="C4" s="6210"/>
      <c r="D4" s="6210"/>
      <c r="E4" s="6209" t="s">
        <v>3</v>
      </c>
      <c r="F4" s="6210"/>
      <c r="G4" s="6212"/>
      <c r="H4" s="6216" t="s">
        <v>4</v>
      </c>
      <c r="I4" s="6210"/>
      <c r="J4" s="6210"/>
      <c r="K4" s="6209" t="s">
        <v>5</v>
      </c>
      <c r="L4" s="6210"/>
      <c r="M4" s="6212"/>
      <c r="N4" s="6220">
        <v>5</v>
      </c>
      <c r="O4" s="6210"/>
      <c r="P4" s="6210"/>
      <c r="Q4" s="6221" t="s">
        <v>22</v>
      </c>
      <c r="R4" s="6222"/>
      <c r="S4" s="6223"/>
    </row>
    <row r="5" spans="1:19" ht="33" customHeight="1">
      <c r="A5" s="6207"/>
      <c r="B5" s="6211"/>
      <c r="C5" s="5423"/>
      <c r="D5" s="5423"/>
      <c r="E5" s="6213"/>
      <c r="F5" s="6214"/>
      <c r="G5" s="6215"/>
      <c r="H5" s="6214"/>
      <c r="I5" s="6214"/>
      <c r="J5" s="6214"/>
      <c r="K5" s="6217"/>
      <c r="L5" s="6218"/>
      <c r="M5" s="6219"/>
      <c r="N5" s="6211"/>
      <c r="O5" s="5423"/>
      <c r="P5" s="5423"/>
      <c r="Q5" s="6224"/>
      <c r="R5" s="6225"/>
      <c r="S5" s="6226"/>
    </row>
    <row r="6" spans="1:19" ht="168" customHeight="1">
      <c r="A6" s="6208"/>
      <c r="B6" s="2199" t="s">
        <v>7</v>
      </c>
      <c r="C6" s="2199" t="s">
        <v>8</v>
      </c>
      <c r="D6" s="2199" t="s">
        <v>9</v>
      </c>
      <c r="E6" s="2199" t="s">
        <v>7</v>
      </c>
      <c r="F6" s="2199" t="s">
        <v>8</v>
      </c>
      <c r="G6" s="2199" t="s">
        <v>9</v>
      </c>
      <c r="H6" s="2199" t="s">
        <v>7</v>
      </c>
      <c r="I6" s="2199" t="s">
        <v>8</v>
      </c>
      <c r="J6" s="2199" t="s">
        <v>9</v>
      </c>
      <c r="K6" s="2199" t="s">
        <v>7</v>
      </c>
      <c r="L6" s="2199" t="s">
        <v>8</v>
      </c>
      <c r="M6" s="2199" t="s">
        <v>9</v>
      </c>
      <c r="N6" s="2199" t="s">
        <v>7</v>
      </c>
      <c r="O6" s="2199" t="s">
        <v>8</v>
      </c>
      <c r="P6" s="2200" t="s">
        <v>9</v>
      </c>
      <c r="Q6" s="2199" t="s">
        <v>7</v>
      </c>
      <c r="R6" s="2199" t="s">
        <v>8</v>
      </c>
      <c r="S6" s="2201" t="s">
        <v>9</v>
      </c>
    </row>
    <row r="7" spans="1:19" ht="34.5" customHeight="1" thickBot="1">
      <c r="A7" s="598" t="s">
        <v>10</v>
      </c>
      <c r="B7" s="259"/>
      <c r="C7" s="4688"/>
      <c r="D7" s="4689"/>
      <c r="E7" s="260"/>
      <c r="F7" s="260"/>
      <c r="G7" s="261"/>
      <c r="H7" s="259"/>
      <c r="I7" s="260"/>
      <c r="J7" s="262"/>
      <c r="K7" s="260"/>
      <c r="L7" s="260"/>
      <c r="M7" s="261"/>
      <c r="N7" s="259"/>
      <c r="O7" s="260"/>
      <c r="P7" s="261"/>
      <c r="Q7" s="1512"/>
      <c r="R7" s="1513"/>
      <c r="S7" s="1514"/>
    </row>
    <row r="8" spans="1:19" ht="28.5" customHeight="1">
      <c r="A8" s="1502" t="s">
        <v>252</v>
      </c>
      <c r="B8" s="4690">
        <f t="shared" ref="B8:S13" si="0">B19+B29</f>
        <v>0</v>
      </c>
      <c r="C8" s="4691">
        <f t="shared" si="0"/>
        <v>0</v>
      </c>
      <c r="D8" s="4692">
        <f t="shared" si="0"/>
        <v>0</v>
      </c>
      <c r="E8" s="4693">
        <f t="shared" si="0"/>
        <v>0</v>
      </c>
      <c r="F8" s="4785">
        <f t="shared" si="0"/>
        <v>0</v>
      </c>
      <c r="G8" s="4786">
        <f t="shared" si="0"/>
        <v>0</v>
      </c>
      <c r="H8" s="4693">
        <f t="shared" si="0"/>
        <v>12</v>
      </c>
      <c r="I8" s="4785">
        <f t="shared" si="0"/>
        <v>0</v>
      </c>
      <c r="J8" s="4786">
        <f t="shared" si="0"/>
        <v>12</v>
      </c>
      <c r="K8" s="4693">
        <f t="shared" si="0"/>
        <v>0</v>
      </c>
      <c r="L8" s="4785">
        <f t="shared" si="0"/>
        <v>0</v>
      </c>
      <c r="M8" s="4786">
        <f t="shared" si="0"/>
        <v>0</v>
      </c>
      <c r="N8" s="4693">
        <f t="shared" si="0"/>
        <v>0</v>
      </c>
      <c r="O8" s="4785">
        <f t="shared" si="0"/>
        <v>0</v>
      </c>
      <c r="P8" s="4786">
        <f t="shared" si="0"/>
        <v>0</v>
      </c>
      <c r="Q8" s="1433">
        <f t="shared" si="0"/>
        <v>12</v>
      </c>
      <c r="R8" s="1506">
        <f t="shared" si="0"/>
        <v>0</v>
      </c>
      <c r="S8" s="1507">
        <f t="shared" si="0"/>
        <v>12</v>
      </c>
    </row>
    <row r="9" spans="1:19" ht="28.5" customHeight="1" thickBot="1">
      <c r="A9" s="1502" t="s">
        <v>235</v>
      </c>
      <c r="B9" s="1521">
        <f t="shared" ref="B9:S9" si="1">B20+B30</f>
        <v>0</v>
      </c>
      <c r="C9" s="1443">
        <f t="shared" si="1"/>
        <v>0</v>
      </c>
      <c r="D9" s="1522">
        <f t="shared" si="1"/>
        <v>0</v>
      </c>
      <c r="E9" s="4694">
        <f t="shared" si="0"/>
        <v>0</v>
      </c>
      <c r="F9" s="4743">
        <f t="shared" si="0"/>
        <v>20</v>
      </c>
      <c r="G9" s="4744">
        <f t="shared" si="0"/>
        <v>20</v>
      </c>
      <c r="H9" s="4694">
        <f t="shared" si="0"/>
        <v>1</v>
      </c>
      <c r="I9" s="4743">
        <f t="shared" si="0"/>
        <v>24</v>
      </c>
      <c r="J9" s="4744">
        <f t="shared" si="0"/>
        <v>25</v>
      </c>
      <c r="K9" s="4694">
        <f t="shared" si="0"/>
        <v>9</v>
      </c>
      <c r="L9" s="4743">
        <f t="shared" si="0"/>
        <v>19</v>
      </c>
      <c r="M9" s="4744">
        <f t="shared" si="0"/>
        <v>28</v>
      </c>
      <c r="N9" s="4694">
        <f t="shared" si="0"/>
        <v>9</v>
      </c>
      <c r="O9" s="4743">
        <f t="shared" si="0"/>
        <v>20</v>
      </c>
      <c r="P9" s="4744">
        <f t="shared" si="0"/>
        <v>29</v>
      </c>
      <c r="Q9" s="1434">
        <f t="shared" si="1"/>
        <v>19</v>
      </c>
      <c r="R9" s="1444">
        <f t="shared" si="1"/>
        <v>83</v>
      </c>
      <c r="S9" s="1442">
        <f t="shared" si="1"/>
        <v>102</v>
      </c>
    </row>
    <row r="10" spans="1:19" ht="28.5" customHeight="1" thickBot="1">
      <c r="A10" s="1440" t="s">
        <v>236</v>
      </c>
      <c r="B10" s="4695">
        <f t="shared" ref="B10:S10" si="2">B21+B31</f>
        <v>0</v>
      </c>
      <c r="C10" s="4696">
        <f t="shared" si="2"/>
        <v>11</v>
      </c>
      <c r="D10" s="4697">
        <f t="shared" si="2"/>
        <v>11</v>
      </c>
      <c r="E10" s="4698">
        <f t="shared" si="0"/>
        <v>0</v>
      </c>
      <c r="F10" s="4787">
        <f t="shared" si="0"/>
        <v>0</v>
      </c>
      <c r="G10" s="4788">
        <f t="shared" si="0"/>
        <v>0</v>
      </c>
      <c r="H10" s="4698">
        <f t="shared" si="0"/>
        <v>0</v>
      </c>
      <c r="I10" s="4787">
        <f t="shared" si="0"/>
        <v>0</v>
      </c>
      <c r="J10" s="4788">
        <f t="shared" si="0"/>
        <v>0</v>
      </c>
      <c r="K10" s="4698">
        <f t="shared" si="0"/>
        <v>0</v>
      </c>
      <c r="L10" s="4787">
        <f t="shared" si="0"/>
        <v>4</v>
      </c>
      <c r="M10" s="4788">
        <f t="shared" si="0"/>
        <v>4</v>
      </c>
      <c r="N10" s="4698">
        <f t="shared" si="0"/>
        <v>0</v>
      </c>
      <c r="O10" s="4787">
        <f t="shared" si="0"/>
        <v>0</v>
      </c>
      <c r="P10" s="4788">
        <f t="shared" si="0"/>
        <v>0</v>
      </c>
      <c r="Q10" s="1441">
        <f t="shared" si="2"/>
        <v>0</v>
      </c>
      <c r="R10" s="1508">
        <f t="shared" si="2"/>
        <v>15</v>
      </c>
      <c r="S10" s="1509">
        <f t="shared" si="2"/>
        <v>15</v>
      </c>
    </row>
    <row r="11" spans="1:19" ht="22.5" customHeight="1">
      <c r="A11" s="4726" t="s">
        <v>239</v>
      </c>
      <c r="B11" s="4727">
        <f t="shared" ref="B11:S11" si="3">B22+B32</f>
        <v>0</v>
      </c>
      <c r="C11" s="4728">
        <f t="shared" si="3"/>
        <v>11</v>
      </c>
      <c r="D11" s="4729">
        <f t="shared" si="3"/>
        <v>11</v>
      </c>
      <c r="E11" s="4730">
        <f t="shared" si="0"/>
        <v>0</v>
      </c>
      <c r="F11" s="4731">
        <f t="shared" si="0"/>
        <v>0</v>
      </c>
      <c r="G11" s="4732">
        <f t="shared" si="0"/>
        <v>0</v>
      </c>
      <c r="H11" s="4730">
        <f t="shared" si="0"/>
        <v>0</v>
      </c>
      <c r="I11" s="4731">
        <f t="shared" si="0"/>
        <v>0</v>
      </c>
      <c r="J11" s="4732">
        <f t="shared" si="0"/>
        <v>0</v>
      </c>
      <c r="K11" s="4730">
        <f t="shared" si="0"/>
        <v>0</v>
      </c>
      <c r="L11" s="4731">
        <f t="shared" si="0"/>
        <v>4</v>
      </c>
      <c r="M11" s="4732">
        <f t="shared" si="0"/>
        <v>4</v>
      </c>
      <c r="N11" s="4730">
        <f t="shared" si="0"/>
        <v>0</v>
      </c>
      <c r="O11" s="4731">
        <f t="shared" si="0"/>
        <v>0</v>
      </c>
      <c r="P11" s="4732">
        <f t="shared" si="0"/>
        <v>0</v>
      </c>
      <c r="Q11" s="4730">
        <f t="shared" si="3"/>
        <v>0</v>
      </c>
      <c r="R11" s="4731">
        <f t="shared" si="3"/>
        <v>15</v>
      </c>
      <c r="S11" s="4732">
        <f t="shared" si="3"/>
        <v>15</v>
      </c>
    </row>
    <row r="12" spans="1:19" ht="28.5" customHeight="1">
      <c r="A12" s="4733" t="s">
        <v>244</v>
      </c>
      <c r="B12" s="4734">
        <f t="shared" ref="B12:S12" si="4">B23+B33</f>
        <v>16</v>
      </c>
      <c r="C12" s="4735">
        <f t="shared" si="4"/>
        <v>2</v>
      </c>
      <c r="D12" s="4736">
        <f t="shared" si="4"/>
        <v>18</v>
      </c>
      <c r="E12" s="4699">
        <f t="shared" si="0"/>
        <v>16</v>
      </c>
      <c r="F12" s="4737">
        <f t="shared" si="0"/>
        <v>10</v>
      </c>
      <c r="G12" s="4738">
        <f t="shared" si="0"/>
        <v>26</v>
      </c>
      <c r="H12" s="4699">
        <f t="shared" si="0"/>
        <v>5</v>
      </c>
      <c r="I12" s="4737">
        <f t="shared" si="0"/>
        <v>5</v>
      </c>
      <c r="J12" s="4738">
        <f t="shared" si="0"/>
        <v>10</v>
      </c>
      <c r="K12" s="4699">
        <f t="shared" si="0"/>
        <v>8</v>
      </c>
      <c r="L12" s="4737">
        <f t="shared" si="0"/>
        <v>7</v>
      </c>
      <c r="M12" s="4738">
        <f t="shared" si="0"/>
        <v>15</v>
      </c>
      <c r="N12" s="4699">
        <f t="shared" si="0"/>
        <v>15</v>
      </c>
      <c r="O12" s="4737">
        <f t="shared" si="0"/>
        <v>12</v>
      </c>
      <c r="P12" s="4738">
        <f t="shared" si="0"/>
        <v>27</v>
      </c>
      <c r="Q12" s="4699">
        <f t="shared" si="4"/>
        <v>60</v>
      </c>
      <c r="R12" s="4737">
        <f t="shared" si="4"/>
        <v>36</v>
      </c>
      <c r="S12" s="4738">
        <f t="shared" si="4"/>
        <v>96</v>
      </c>
    </row>
    <row r="13" spans="1:19" ht="28.5" customHeight="1">
      <c r="A13" s="4733" t="s">
        <v>253</v>
      </c>
      <c r="B13" s="4734">
        <f t="shared" ref="B13:S13" si="5">B24+B34</f>
        <v>15</v>
      </c>
      <c r="C13" s="4735">
        <f t="shared" si="5"/>
        <v>9</v>
      </c>
      <c r="D13" s="4736">
        <f t="shared" si="5"/>
        <v>24</v>
      </c>
      <c r="E13" s="4699">
        <f t="shared" si="0"/>
        <v>15</v>
      </c>
      <c r="F13" s="4737">
        <f t="shared" si="0"/>
        <v>5</v>
      </c>
      <c r="G13" s="4738">
        <f t="shared" si="0"/>
        <v>20</v>
      </c>
      <c r="H13" s="4699">
        <f t="shared" si="0"/>
        <v>12</v>
      </c>
      <c r="I13" s="4737">
        <f t="shared" si="0"/>
        <v>6</v>
      </c>
      <c r="J13" s="4738">
        <f t="shared" si="0"/>
        <v>18</v>
      </c>
      <c r="K13" s="4699">
        <f t="shared" si="0"/>
        <v>7</v>
      </c>
      <c r="L13" s="4737">
        <f t="shared" si="0"/>
        <v>2</v>
      </c>
      <c r="M13" s="4738">
        <f t="shared" si="0"/>
        <v>9</v>
      </c>
      <c r="N13" s="4699">
        <f t="shared" si="0"/>
        <v>5</v>
      </c>
      <c r="O13" s="4737">
        <f t="shared" si="0"/>
        <v>0</v>
      </c>
      <c r="P13" s="4738">
        <f t="shared" si="0"/>
        <v>5</v>
      </c>
      <c r="Q13" s="4699">
        <f t="shared" si="5"/>
        <v>54</v>
      </c>
      <c r="R13" s="4737">
        <f t="shared" si="5"/>
        <v>22</v>
      </c>
      <c r="S13" s="4738">
        <f t="shared" si="5"/>
        <v>76</v>
      </c>
    </row>
    <row r="14" spans="1:19" ht="33" customHeight="1">
      <c r="A14" s="4733" t="s">
        <v>256</v>
      </c>
      <c r="B14" s="4734">
        <f t="shared" ref="B14:S14" si="6">B35+B25</f>
        <v>0</v>
      </c>
      <c r="C14" s="4735">
        <f t="shared" si="6"/>
        <v>0</v>
      </c>
      <c r="D14" s="4736">
        <f t="shared" si="6"/>
        <v>0</v>
      </c>
      <c r="E14" s="4699">
        <f t="shared" si="6"/>
        <v>0</v>
      </c>
      <c r="F14" s="4737">
        <f t="shared" si="6"/>
        <v>0</v>
      </c>
      <c r="G14" s="4738">
        <f t="shared" si="6"/>
        <v>0</v>
      </c>
      <c r="H14" s="4699">
        <f t="shared" si="6"/>
        <v>11</v>
      </c>
      <c r="I14" s="4737">
        <f t="shared" si="6"/>
        <v>2</v>
      </c>
      <c r="J14" s="4738">
        <f t="shared" si="6"/>
        <v>13</v>
      </c>
      <c r="K14" s="4699">
        <f t="shared" si="6"/>
        <v>8</v>
      </c>
      <c r="L14" s="4737">
        <f t="shared" si="6"/>
        <v>0</v>
      </c>
      <c r="M14" s="4738">
        <f t="shared" si="6"/>
        <v>8</v>
      </c>
      <c r="N14" s="4699">
        <f t="shared" si="6"/>
        <v>4</v>
      </c>
      <c r="O14" s="4737">
        <f t="shared" si="6"/>
        <v>8</v>
      </c>
      <c r="P14" s="4738">
        <f t="shared" si="6"/>
        <v>12</v>
      </c>
      <c r="Q14" s="4699">
        <f t="shared" si="6"/>
        <v>23</v>
      </c>
      <c r="R14" s="4737">
        <f t="shared" si="6"/>
        <v>10</v>
      </c>
      <c r="S14" s="4738">
        <f t="shared" si="6"/>
        <v>33</v>
      </c>
    </row>
    <row r="15" spans="1:19" ht="36" customHeight="1" thickBot="1">
      <c r="A15" s="4739" t="s">
        <v>246</v>
      </c>
      <c r="B15" s="4740">
        <f t="shared" ref="B15:S15" si="7">B26+B36</f>
        <v>20</v>
      </c>
      <c r="C15" s="4741">
        <f t="shared" si="7"/>
        <v>3</v>
      </c>
      <c r="D15" s="4742">
        <f t="shared" si="7"/>
        <v>23</v>
      </c>
      <c r="E15" s="4694">
        <f t="shared" si="7"/>
        <v>0</v>
      </c>
      <c r="F15" s="4743">
        <f t="shared" si="7"/>
        <v>17</v>
      </c>
      <c r="G15" s="4744">
        <f t="shared" si="7"/>
        <v>17</v>
      </c>
      <c r="H15" s="4694">
        <f t="shared" si="7"/>
        <v>10</v>
      </c>
      <c r="I15" s="4743">
        <f t="shared" si="7"/>
        <v>7</v>
      </c>
      <c r="J15" s="4744">
        <f t="shared" si="7"/>
        <v>17</v>
      </c>
      <c r="K15" s="4694">
        <f t="shared" si="7"/>
        <v>10</v>
      </c>
      <c r="L15" s="4743">
        <f t="shared" si="7"/>
        <v>8</v>
      </c>
      <c r="M15" s="4744">
        <f t="shared" si="7"/>
        <v>18</v>
      </c>
      <c r="N15" s="4694">
        <f t="shared" si="7"/>
        <v>9</v>
      </c>
      <c r="O15" s="4743">
        <f t="shared" si="7"/>
        <v>2</v>
      </c>
      <c r="P15" s="4744">
        <f t="shared" si="7"/>
        <v>11</v>
      </c>
      <c r="Q15" s="4694">
        <f t="shared" si="7"/>
        <v>49</v>
      </c>
      <c r="R15" s="4743">
        <f t="shared" si="7"/>
        <v>37</v>
      </c>
      <c r="S15" s="4744">
        <f t="shared" si="7"/>
        <v>86</v>
      </c>
    </row>
    <row r="16" spans="1:19" ht="34.5" customHeight="1" thickBot="1">
      <c r="A16" s="1517" t="s">
        <v>14</v>
      </c>
      <c r="B16" s="1523">
        <f>B8++B9+B10+B12+B13+B14+B15</f>
        <v>51</v>
      </c>
      <c r="C16" s="1523">
        <f t="shared" ref="C16:S16" si="8">C8++C9+C10+C12+C13+C14+C15</f>
        <v>25</v>
      </c>
      <c r="D16" s="1523">
        <f t="shared" si="8"/>
        <v>76</v>
      </c>
      <c r="E16" s="4700">
        <f t="shared" ref="E16:P16" si="9">E8+E9+E10+E12+E13+E14+E15</f>
        <v>31</v>
      </c>
      <c r="F16" s="4789">
        <f t="shared" si="9"/>
        <v>52</v>
      </c>
      <c r="G16" s="4790">
        <f t="shared" si="9"/>
        <v>83</v>
      </c>
      <c r="H16" s="4700">
        <f t="shared" si="9"/>
        <v>51</v>
      </c>
      <c r="I16" s="4789">
        <f t="shared" si="9"/>
        <v>44</v>
      </c>
      <c r="J16" s="4790">
        <f t="shared" si="9"/>
        <v>95</v>
      </c>
      <c r="K16" s="4700">
        <f t="shared" si="9"/>
        <v>42</v>
      </c>
      <c r="L16" s="4789">
        <f t="shared" si="9"/>
        <v>40</v>
      </c>
      <c r="M16" s="4790">
        <f t="shared" si="9"/>
        <v>82</v>
      </c>
      <c r="N16" s="4700">
        <f t="shared" si="9"/>
        <v>42</v>
      </c>
      <c r="O16" s="4789">
        <f t="shared" si="9"/>
        <v>42</v>
      </c>
      <c r="P16" s="4790">
        <f t="shared" si="9"/>
        <v>84</v>
      </c>
      <c r="Q16" s="1523">
        <f t="shared" si="8"/>
        <v>217</v>
      </c>
      <c r="R16" s="1523">
        <f t="shared" si="8"/>
        <v>203</v>
      </c>
      <c r="S16" s="1929">
        <f t="shared" si="8"/>
        <v>420</v>
      </c>
    </row>
    <row r="17" spans="1:19" ht="30.75" customHeight="1" thickBot="1">
      <c r="A17" s="1518" t="s">
        <v>15</v>
      </c>
      <c r="B17" s="4701"/>
      <c r="C17" s="4702"/>
      <c r="D17" s="4703"/>
      <c r="E17" s="4666"/>
      <c r="F17" s="4664"/>
      <c r="G17" s="4665"/>
      <c r="H17" s="4666"/>
      <c r="I17" s="4664"/>
      <c r="J17" s="4665"/>
      <c r="K17" s="4666"/>
      <c r="L17" s="4664"/>
      <c r="M17" s="4665"/>
      <c r="N17" s="4666"/>
      <c r="O17" s="4664"/>
      <c r="P17" s="4665"/>
      <c r="Q17" s="1427"/>
      <c r="R17" s="1428"/>
      <c r="S17" s="1932"/>
    </row>
    <row r="18" spans="1:19" ht="30.75" customHeight="1" thickBot="1">
      <c r="A18" s="1519" t="s">
        <v>16</v>
      </c>
      <c r="B18" s="4704"/>
      <c r="C18" s="4705"/>
      <c r="D18" s="4706"/>
      <c r="E18" s="4669"/>
      <c r="F18" s="4667"/>
      <c r="G18" s="4668"/>
      <c r="H18" s="4669"/>
      <c r="I18" s="4667"/>
      <c r="J18" s="4668"/>
      <c r="K18" s="4669"/>
      <c r="L18" s="4667"/>
      <c r="M18" s="4668"/>
      <c r="N18" s="4670"/>
      <c r="O18" s="4671"/>
      <c r="P18" s="4668"/>
      <c r="Q18" s="1515"/>
      <c r="R18" s="1429"/>
      <c r="S18" s="1933"/>
    </row>
    <row r="19" spans="1:19" ht="29.25" customHeight="1">
      <c r="A19" s="1490" t="s">
        <v>252</v>
      </c>
      <c r="B19" s="4707">
        <v>0</v>
      </c>
      <c r="C19" s="4708">
        <v>0</v>
      </c>
      <c r="D19" s="4709">
        <v>0</v>
      </c>
      <c r="E19" s="4672">
        <v>0</v>
      </c>
      <c r="F19" s="4673">
        <v>0</v>
      </c>
      <c r="G19" s="4674">
        <v>0</v>
      </c>
      <c r="H19" s="4672">
        <v>12</v>
      </c>
      <c r="I19" s="4673">
        <v>0</v>
      </c>
      <c r="J19" s="4674">
        <v>12</v>
      </c>
      <c r="K19" s="4672">
        <v>0</v>
      </c>
      <c r="L19" s="4673">
        <v>0</v>
      </c>
      <c r="M19" s="4674">
        <v>0</v>
      </c>
      <c r="N19" s="4672">
        <v>0</v>
      </c>
      <c r="O19" s="4673">
        <v>0</v>
      </c>
      <c r="P19" s="4674">
        <v>0</v>
      </c>
      <c r="Q19" s="1437">
        <f t="shared" ref="Q19:R20" si="10">B19+E19+H19+K19+N19</f>
        <v>12</v>
      </c>
      <c r="R19" s="1435">
        <f t="shared" si="10"/>
        <v>0</v>
      </c>
      <c r="S19" s="1934">
        <f>Q19+R19</f>
        <v>12</v>
      </c>
    </row>
    <row r="20" spans="1:19" ht="36" customHeight="1" thickBot="1">
      <c r="A20" s="1502" t="s">
        <v>235</v>
      </c>
      <c r="B20" s="4710">
        <v>0</v>
      </c>
      <c r="C20" s="4711">
        <v>0</v>
      </c>
      <c r="D20" s="4712">
        <v>0</v>
      </c>
      <c r="E20" s="4675">
        <v>0</v>
      </c>
      <c r="F20" s="4676">
        <v>20</v>
      </c>
      <c r="G20" s="4677">
        <v>20</v>
      </c>
      <c r="H20" s="4675">
        <v>1</v>
      </c>
      <c r="I20" s="4676">
        <v>24</v>
      </c>
      <c r="J20" s="4677">
        <v>25</v>
      </c>
      <c r="K20" s="4675">
        <v>8</v>
      </c>
      <c r="L20" s="4676">
        <v>19</v>
      </c>
      <c r="M20" s="4677">
        <v>27</v>
      </c>
      <c r="N20" s="4675">
        <v>9</v>
      </c>
      <c r="O20" s="4676">
        <v>20</v>
      </c>
      <c r="P20" s="4677">
        <v>29</v>
      </c>
      <c r="Q20" s="1437">
        <f t="shared" si="10"/>
        <v>18</v>
      </c>
      <c r="R20" s="1435">
        <f t="shared" si="10"/>
        <v>83</v>
      </c>
      <c r="S20" s="1934">
        <f>Q20+R20</f>
        <v>101</v>
      </c>
    </row>
    <row r="21" spans="1:19" ht="30.75" customHeight="1">
      <c r="A21" s="1446" t="s">
        <v>236</v>
      </c>
      <c r="B21" s="4713">
        <f t="shared" ref="B21:D21" si="11">SUM(B22:B22)</f>
        <v>0</v>
      </c>
      <c r="C21" s="4714">
        <f t="shared" si="11"/>
        <v>11</v>
      </c>
      <c r="D21" s="4715">
        <f t="shared" si="11"/>
        <v>11</v>
      </c>
      <c r="E21" s="4716">
        <f t="shared" ref="E21:P21" si="12">SUM(E22:E22)</f>
        <v>0</v>
      </c>
      <c r="F21" s="4791">
        <f t="shared" si="12"/>
        <v>0</v>
      </c>
      <c r="G21" s="4792">
        <f t="shared" si="12"/>
        <v>0</v>
      </c>
      <c r="H21" s="4716">
        <f t="shared" si="12"/>
        <v>0</v>
      </c>
      <c r="I21" s="4791">
        <f t="shared" si="12"/>
        <v>0</v>
      </c>
      <c r="J21" s="4792">
        <f t="shared" si="12"/>
        <v>0</v>
      </c>
      <c r="K21" s="4716">
        <f t="shared" si="12"/>
        <v>0</v>
      </c>
      <c r="L21" s="4791">
        <f t="shared" si="12"/>
        <v>4</v>
      </c>
      <c r="M21" s="4792">
        <f t="shared" si="12"/>
        <v>4</v>
      </c>
      <c r="N21" s="4716">
        <f t="shared" si="12"/>
        <v>0</v>
      </c>
      <c r="O21" s="4791">
        <f t="shared" si="12"/>
        <v>0</v>
      </c>
      <c r="P21" s="4792">
        <f t="shared" si="12"/>
        <v>0</v>
      </c>
      <c r="Q21" s="1436">
        <f t="shared" ref="Q21:S21" si="13">SUM(Q22:Q22)</f>
        <v>0</v>
      </c>
      <c r="R21" s="1510">
        <f t="shared" si="13"/>
        <v>15</v>
      </c>
      <c r="S21" s="1935">
        <f t="shared" si="13"/>
        <v>15</v>
      </c>
    </row>
    <row r="22" spans="1:19" ht="30" customHeight="1" thickBot="1">
      <c r="A22" s="4745" t="s">
        <v>239</v>
      </c>
      <c r="B22" s="4746">
        <v>0</v>
      </c>
      <c r="C22" s="4747">
        <v>11</v>
      </c>
      <c r="D22" s="4748">
        <v>11</v>
      </c>
      <c r="E22" s="4749">
        <v>0</v>
      </c>
      <c r="F22" s="4751">
        <v>0</v>
      </c>
      <c r="G22" s="4750">
        <v>0</v>
      </c>
      <c r="H22" s="4749">
        <v>0</v>
      </c>
      <c r="I22" s="4751">
        <v>0</v>
      </c>
      <c r="J22" s="4750">
        <v>0</v>
      </c>
      <c r="K22" s="4749">
        <v>0</v>
      </c>
      <c r="L22" s="4751">
        <v>4</v>
      </c>
      <c r="M22" s="4750">
        <v>4</v>
      </c>
      <c r="N22" s="4749">
        <v>0</v>
      </c>
      <c r="O22" s="4751">
        <v>0</v>
      </c>
      <c r="P22" s="4750">
        <v>0</v>
      </c>
      <c r="Q22" s="4752">
        <f t="shared" ref="Q22:R26" si="14">B22+E22+H22+K22+N22</f>
        <v>0</v>
      </c>
      <c r="R22" s="4753">
        <f t="shared" si="14"/>
        <v>15</v>
      </c>
      <c r="S22" s="4754">
        <f t="shared" ref="S22:S26" si="15">Q22+R22</f>
        <v>15</v>
      </c>
    </row>
    <row r="23" spans="1:19" ht="30" customHeight="1">
      <c r="A23" s="4755" t="s">
        <v>244</v>
      </c>
      <c r="B23" s="4756">
        <v>16</v>
      </c>
      <c r="C23" s="4757">
        <v>2</v>
      </c>
      <c r="D23" s="4758">
        <v>18</v>
      </c>
      <c r="E23" s="4759">
        <v>15</v>
      </c>
      <c r="F23" s="4793">
        <v>10</v>
      </c>
      <c r="G23" s="4794">
        <v>25</v>
      </c>
      <c r="H23" s="4759">
        <v>4</v>
      </c>
      <c r="I23" s="4793">
        <v>5</v>
      </c>
      <c r="J23" s="4794">
        <v>9</v>
      </c>
      <c r="K23" s="4759">
        <v>7</v>
      </c>
      <c r="L23" s="4793">
        <v>7</v>
      </c>
      <c r="M23" s="4794">
        <v>14</v>
      </c>
      <c r="N23" s="4759">
        <v>14</v>
      </c>
      <c r="O23" s="4793">
        <v>12</v>
      </c>
      <c r="P23" s="4794">
        <v>26</v>
      </c>
      <c r="Q23" s="4760">
        <f t="shared" si="14"/>
        <v>56</v>
      </c>
      <c r="R23" s="4761">
        <f t="shared" si="14"/>
        <v>36</v>
      </c>
      <c r="S23" s="4762">
        <f t="shared" si="15"/>
        <v>92</v>
      </c>
    </row>
    <row r="24" spans="1:19" ht="36" customHeight="1">
      <c r="A24" s="4733" t="s">
        <v>245</v>
      </c>
      <c r="B24" s="4763">
        <v>15</v>
      </c>
      <c r="C24" s="4764">
        <v>9</v>
      </c>
      <c r="D24" s="4765">
        <v>24</v>
      </c>
      <c r="E24" s="4766">
        <v>14</v>
      </c>
      <c r="F24" s="4795">
        <v>5</v>
      </c>
      <c r="G24" s="4796">
        <v>19</v>
      </c>
      <c r="H24" s="4766">
        <v>11</v>
      </c>
      <c r="I24" s="4795">
        <v>6</v>
      </c>
      <c r="J24" s="4796">
        <v>17</v>
      </c>
      <c r="K24" s="4766">
        <v>6</v>
      </c>
      <c r="L24" s="4795">
        <v>2</v>
      </c>
      <c r="M24" s="4796">
        <v>8</v>
      </c>
      <c r="N24" s="4766">
        <v>5</v>
      </c>
      <c r="O24" s="4795">
        <v>0</v>
      </c>
      <c r="P24" s="4796">
        <v>5</v>
      </c>
      <c r="Q24" s="4767">
        <f t="shared" si="14"/>
        <v>51</v>
      </c>
      <c r="R24" s="4768">
        <f t="shared" si="14"/>
        <v>22</v>
      </c>
      <c r="S24" s="4769">
        <f t="shared" si="15"/>
        <v>73</v>
      </c>
    </row>
    <row r="25" spans="1:19" ht="24.75" customHeight="1">
      <c r="A25" s="4733" t="s">
        <v>256</v>
      </c>
      <c r="B25" s="4770">
        <v>0</v>
      </c>
      <c r="C25" s="4771">
        <v>0</v>
      </c>
      <c r="D25" s="4772">
        <v>0</v>
      </c>
      <c r="E25" s="4681">
        <v>0</v>
      </c>
      <c r="F25" s="4682">
        <v>0</v>
      </c>
      <c r="G25" s="4683">
        <v>0</v>
      </c>
      <c r="H25" s="4681">
        <v>10</v>
      </c>
      <c r="I25" s="4682">
        <v>2</v>
      </c>
      <c r="J25" s="4683">
        <v>12</v>
      </c>
      <c r="K25" s="4681">
        <v>8</v>
      </c>
      <c r="L25" s="4682">
        <v>0</v>
      </c>
      <c r="M25" s="4683">
        <v>8</v>
      </c>
      <c r="N25" s="4681">
        <v>4</v>
      </c>
      <c r="O25" s="4682">
        <v>7</v>
      </c>
      <c r="P25" s="4683">
        <v>11</v>
      </c>
      <c r="Q25" s="4767">
        <f t="shared" si="14"/>
        <v>22</v>
      </c>
      <c r="R25" s="4768">
        <f t="shared" si="14"/>
        <v>9</v>
      </c>
      <c r="S25" s="4769">
        <f t="shared" si="15"/>
        <v>31</v>
      </c>
    </row>
    <row r="26" spans="1:19" ht="24.75" customHeight="1" thickBot="1">
      <c r="A26" s="4739" t="s">
        <v>246</v>
      </c>
      <c r="B26" s="4773">
        <v>20</v>
      </c>
      <c r="C26" s="4774">
        <v>3</v>
      </c>
      <c r="D26" s="4775">
        <v>23</v>
      </c>
      <c r="E26" s="4685">
        <v>0</v>
      </c>
      <c r="F26" s="4686">
        <v>17</v>
      </c>
      <c r="G26" s="4687">
        <v>17</v>
      </c>
      <c r="H26" s="4685">
        <v>10</v>
      </c>
      <c r="I26" s="4686">
        <v>7</v>
      </c>
      <c r="J26" s="4687">
        <v>17</v>
      </c>
      <c r="K26" s="4685">
        <v>10</v>
      </c>
      <c r="L26" s="4686">
        <v>8</v>
      </c>
      <c r="M26" s="4687">
        <v>18</v>
      </c>
      <c r="N26" s="4685">
        <v>9</v>
      </c>
      <c r="O26" s="4686">
        <v>2</v>
      </c>
      <c r="P26" s="4687">
        <v>11</v>
      </c>
      <c r="Q26" s="4776">
        <f t="shared" si="14"/>
        <v>49</v>
      </c>
      <c r="R26" s="4777">
        <f t="shared" si="14"/>
        <v>37</v>
      </c>
      <c r="S26" s="4778">
        <f t="shared" si="15"/>
        <v>86</v>
      </c>
    </row>
    <row r="27" spans="1:19" ht="33.75" customHeight="1" thickBot="1">
      <c r="A27" s="1931" t="s">
        <v>17</v>
      </c>
      <c r="B27" s="1930">
        <f>B19+B20+B21+B23+B24+B25+B26</f>
        <v>51</v>
      </c>
      <c r="C27" s="1930">
        <f t="shared" ref="C27:S27" si="16">C19+C20+C21+C23+C24+C25+C26</f>
        <v>25</v>
      </c>
      <c r="D27" s="1930">
        <f t="shared" si="16"/>
        <v>76</v>
      </c>
      <c r="E27" s="4700">
        <f t="shared" si="16"/>
        <v>29</v>
      </c>
      <c r="F27" s="4789">
        <f t="shared" si="16"/>
        <v>52</v>
      </c>
      <c r="G27" s="4790">
        <f t="shared" si="16"/>
        <v>81</v>
      </c>
      <c r="H27" s="4700">
        <f t="shared" si="16"/>
        <v>48</v>
      </c>
      <c r="I27" s="4789">
        <f t="shared" si="16"/>
        <v>44</v>
      </c>
      <c r="J27" s="4790">
        <f t="shared" si="16"/>
        <v>92</v>
      </c>
      <c r="K27" s="4700">
        <f t="shared" si="16"/>
        <v>39</v>
      </c>
      <c r="L27" s="4789">
        <f t="shared" si="16"/>
        <v>40</v>
      </c>
      <c r="M27" s="4790">
        <f t="shared" si="16"/>
        <v>79</v>
      </c>
      <c r="N27" s="4700">
        <f t="shared" si="16"/>
        <v>41</v>
      </c>
      <c r="O27" s="4789">
        <f t="shared" si="16"/>
        <v>41</v>
      </c>
      <c r="P27" s="4790">
        <f t="shared" si="16"/>
        <v>82</v>
      </c>
      <c r="Q27" s="1930">
        <f t="shared" si="16"/>
        <v>208</v>
      </c>
      <c r="R27" s="1930">
        <f t="shared" si="16"/>
        <v>202</v>
      </c>
      <c r="S27" s="1929">
        <f t="shared" si="16"/>
        <v>410</v>
      </c>
    </row>
    <row r="28" spans="1:19" ht="31.5" customHeight="1" thickBot="1">
      <c r="A28" s="1520" t="s">
        <v>18</v>
      </c>
      <c r="B28" s="4704"/>
      <c r="C28" s="4705"/>
      <c r="D28" s="4717"/>
      <c r="E28" s="4669"/>
      <c r="F28" s="4667"/>
      <c r="G28" s="4684"/>
      <c r="H28" s="4669"/>
      <c r="I28" s="4667"/>
      <c r="J28" s="4684"/>
      <c r="K28" s="4669"/>
      <c r="L28" s="4667"/>
      <c r="M28" s="4684"/>
      <c r="N28" s="4669"/>
      <c r="O28" s="4667"/>
      <c r="P28" s="4684"/>
      <c r="Q28" s="1427"/>
      <c r="R28" s="1428"/>
      <c r="S28" s="1932"/>
    </row>
    <row r="29" spans="1:19" ht="24.95" customHeight="1">
      <c r="A29" s="1490" t="s">
        <v>252</v>
      </c>
      <c r="B29" s="4718">
        <v>0</v>
      </c>
      <c r="C29" s="4719">
        <v>0</v>
      </c>
      <c r="D29" s="4720">
        <v>0</v>
      </c>
      <c r="E29" s="4678">
        <v>0</v>
      </c>
      <c r="F29" s="4679">
        <v>0</v>
      </c>
      <c r="G29" s="4680">
        <v>0</v>
      </c>
      <c r="H29" s="4678">
        <v>0</v>
      </c>
      <c r="I29" s="4679">
        <v>0</v>
      </c>
      <c r="J29" s="4680">
        <v>0</v>
      </c>
      <c r="K29" s="4678">
        <v>0</v>
      </c>
      <c r="L29" s="4679">
        <v>0</v>
      </c>
      <c r="M29" s="4680">
        <v>0</v>
      </c>
      <c r="N29" s="4678">
        <v>0</v>
      </c>
      <c r="O29" s="4679">
        <v>0</v>
      </c>
      <c r="P29" s="4680">
        <v>0</v>
      </c>
      <c r="Q29" s="1437">
        <f t="shared" ref="Q29:R30" si="17">B29+E29+H29+K29+N29</f>
        <v>0</v>
      </c>
      <c r="R29" s="1435">
        <f t="shared" si="17"/>
        <v>0</v>
      </c>
      <c r="S29" s="1934">
        <f>Q29+R29</f>
        <v>0</v>
      </c>
    </row>
    <row r="30" spans="1:19" ht="24.75" customHeight="1" thickBot="1">
      <c r="A30" s="1502" t="s">
        <v>235</v>
      </c>
      <c r="B30" s="4710">
        <v>0</v>
      </c>
      <c r="C30" s="4711">
        <v>0</v>
      </c>
      <c r="D30" s="4712">
        <v>0</v>
      </c>
      <c r="E30" s="4675">
        <v>0</v>
      </c>
      <c r="F30" s="4676">
        <v>0</v>
      </c>
      <c r="G30" s="4677">
        <v>0</v>
      </c>
      <c r="H30" s="4675">
        <v>0</v>
      </c>
      <c r="I30" s="4676">
        <v>0</v>
      </c>
      <c r="J30" s="4677">
        <v>0</v>
      </c>
      <c r="K30" s="4675">
        <v>1</v>
      </c>
      <c r="L30" s="4676">
        <v>0</v>
      </c>
      <c r="M30" s="4677">
        <v>1</v>
      </c>
      <c r="N30" s="4675">
        <v>0</v>
      </c>
      <c r="O30" s="4676">
        <v>0</v>
      </c>
      <c r="P30" s="4677">
        <v>0</v>
      </c>
      <c r="Q30" s="1437">
        <f t="shared" si="17"/>
        <v>1</v>
      </c>
      <c r="R30" s="1435">
        <f t="shared" si="17"/>
        <v>0</v>
      </c>
      <c r="S30" s="1934">
        <f>Q30+R30</f>
        <v>1</v>
      </c>
    </row>
    <row r="31" spans="1:19" ht="24.75" customHeight="1" thickBot="1">
      <c r="A31" s="1446" t="s">
        <v>236</v>
      </c>
      <c r="B31" s="4721">
        <f t="shared" ref="B31:D31" si="18">SUM(B32:B32)</f>
        <v>0</v>
      </c>
      <c r="C31" s="4722">
        <f t="shared" si="18"/>
        <v>0</v>
      </c>
      <c r="D31" s="4723">
        <f t="shared" si="18"/>
        <v>0</v>
      </c>
      <c r="E31" s="4724">
        <f t="shared" ref="E31:P31" si="19">SUM(E32:E32)</f>
        <v>0</v>
      </c>
      <c r="F31" s="4797">
        <f t="shared" si="19"/>
        <v>0</v>
      </c>
      <c r="G31" s="4798">
        <f t="shared" si="19"/>
        <v>0</v>
      </c>
      <c r="H31" s="4724">
        <f t="shared" si="19"/>
        <v>0</v>
      </c>
      <c r="I31" s="4797">
        <f t="shared" si="19"/>
        <v>0</v>
      </c>
      <c r="J31" s="4798">
        <f t="shared" si="19"/>
        <v>0</v>
      </c>
      <c r="K31" s="4724">
        <f t="shared" si="19"/>
        <v>0</v>
      </c>
      <c r="L31" s="4797">
        <f t="shared" si="19"/>
        <v>0</v>
      </c>
      <c r="M31" s="4798">
        <f t="shared" si="19"/>
        <v>0</v>
      </c>
      <c r="N31" s="4724">
        <f t="shared" si="19"/>
        <v>0</v>
      </c>
      <c r="O31" s="4797">
        <f t="shared" si="19"/>
        <v>0</v>
      </c>
      <c r="P31" s="4798">
        <f t="shared" si="19"/>
        <v>0</v>
      </c>
      <c r="Q31" s="1438">
        <f t="shared" ref="Q31:S31" si="20">SUM(Q32:Q32)</f>
        <v>0</v>
      </c>
      <c r="R31" s="1511">
        <f t="shared" si="20"/>
        <v>0</v>
      </c>
      <c r="S31" s="1936">
        <f t="shared" si="20"/>
        <v>0</v>
      </c>
    </row>
    <row r="32" spans="1:19" ht="24.75" customHeight="1">
      <c r="A32" s="4726" t="s">
        <v>239</v>
      </c>
      <c r="B32" s="4782">
        <v>0</v>
      </c>
      <c r="C32" s="4783">
        <v>0</v>
      </c>
      <c r="D32" s="4784">
        <v>0</v>
      </c>
      <c r="E32" s="4782">
        <v>0</v>
      </c>
      <c r="F32" s="4783">
        <v>0</v>
      </c>
      <c r="G32" s="4784">
        <v>0</v>
      </c>
      <c r="H32" s="4782">
        <v>0</v>
      </c>
      <c r="I32" s="4783">
        <v>0</v>
      </c>
      <c r="J32" s="4784">
        <v>0</v>
      </c>
      <c r="K32" s="4782">
        <v>0</v>
      </c>
      <c r="L32" s="4783">
        <v>0</v>
      </c>
      <c r="M32" s="4784">
        <v>0</v>
      </c>
      <c r="N32" s="4782">
        <v>0</v>
      </c>
      <c r="O32" s="4783">
        <v>0</v>
      </c>
      <c r="P32" s="4784">
        <v>0</v>
      </c>
      <c r="Q32" s="4760">
        <f t="shared" ref="Q32:R36" si="21">B32+E32+H32+K32+N32</f>
        <v>0</v>
      </c>
      <c r="R32" s="4761">
        <f t="shared" si="21"/>
        <v>0</v>
      </c>
      <c r="S32" s="4762">
        <f t="shared" ref="S32:S36" si="22">Q32+R32</f>
        <v>0</v>
      </c>
    </row>
    <row r="33" spans="1:19" ht="24.95" customHeight="1">
      <c r="A33" s="4733" t="s">
        <v>244</v>
      </c>
      <c r="B33" s="4770">
        <v>0</v>
      </c>
      <c r="C33" s="4771">
        <v>0</v>
      </c>
      <c r="D33" s="4772">
        <v>0</v>
      </c>
      <c r="E33" s="4681">
        <v>1</v>
      </c>
      <c r="F33" s="4682">
        <v>0</v>
      </c>
      <c r="G33" s="4683">
        <v>1</v>
      </c>
      <c r="H33" s="4681">
        <v>1</v>
      </c>
      <c r="I33" s="4682">
        <v>0</v>
      </c>
      <c r="J33" s="4683">
        <v>1</v>
      </c>
      <c r="K33" s="4681">
        <v>1</v>
      </c>
      <c r="L33" s="4682">
        <v>0</v>
      </c>
      <c r="M33" s="4683">
        <v>1</v>
      </c>
      <c r="N33" s="4681">
        <v>1</v>
      </c>
      <c r="O33" s="4682">
        <v>0</v>
      </c>
      <c r="P33" s="4683">
        <v>1</v>
      </c>
      <c r="Q33" s="4767">
        <f t="shared" si="21"/>
        <v>4</v>
      </c>
      <c r="R33" s="4768">
        <f t="shared" si="21"/>
        <v>0</v>
      </c>
      <c r="S33" s="4769">
        <f t="shared" si="22"/>
        <v>4</v>
      </c>
    </row>
    <row r="34" spans="1:19" ht="24.95" customHeight="1">
      <c r="A34" s="4733" t="s">
        <v>245</v>
      </c>
      <c r="B34" s="4770">
        <v>0</v>
      </c>
      <c r="C34" s="4771">
        <v>0</v>
      </c>
      <c r="D34" s="4772">
        <v>0</v>
      </c>
      <c r="E34" s="4681">
        <v>1</v>
      </c>
      <c r="F34" s="4682">
        <v>0</v>
      </c>
      <c r="G34" s="4683">
        <v>1</v>
      </c>
      <c r="H34" s="4681">
        <v>1</v>
      </c>
      <c r="I34" s="4682">
        <v>0</v>
      </c>
      <c r="J34" s="4683">
        <v>1</v>
      </c>
      <c r="K34" s="4681">
        <v>1</v>
      </c>
      <c r="L34" s="4682">
        <v>0</v>
      </c>
      <c r="M34" s="4683">
        <v>1</v>
      </c>
      <c r="N34" s="4681">
        <v>0</v>
      </c>
      <c r="O34" s="4682">
        <v>0</v>
      </c>
      <c r="P34" s="4683">
        <v>0</v>
      </c>
      <c r="Q34" s="4767">
        <f t="shared" si="21"/>
        <v>3</v>
      </c>
      <c r="R34" s="4768">
        <f t="shared" si="21"/>
        <v>0</v>
      </c>
      <c r="S34" s="4769">
        <f t="shared" si="22"/>
        <v>3</v>
      </c>
    </row>
    <row r="35" spans="1:19" ht="24.95" customHeight="1">
      <c r="A35" s="4733" t="s">
        <v>256</v>
      </c>
      <c r="B35" s="4770">
        <v>0</v>
      </c>
      <c r="C35" s="4771">
        <v>0</v>
      </c>
      <c r="D35" s="4772">
        <v>0</v>
      </c>
      <c r="E35" s="4681">
        <v>0</v>
      </c>
      <c r="F35" s="4682">
        <v>0</v>
      </c>
      <c r="G35" s="4683">
        <v>0</v>
      </c>
      <c r="H35" s="4681">
        <v>1</v>
      </c>
      <c r="I35" s="4682">
        <v>0</v>
      </c>
      <c r="J35" s="4683">
        <v>1</v>
      </c>
      <c r="K35" s="4681">
        <v>0</v>
      </c>
      <c r="L35" s="4682">
        <v>0</v>
      </c>
      <c r="M35" s="4683">
        <v>0</v>
      </c>
      <c r="N35" s="4681">
        <v>0</v>
      </c>
      <c r="O35" s="4682">
        <v>1</v>
      </c>
      <c r="P35" s="4683">
        <v>1</v>
      </c>
      <c r="Q35" s="4767">
        <f t="shared" si="21"/>
        <v>1</v>
      </c>
      <c r="R35" s="4768">
        <f t="shared" si="21"/>
        <v>1</v>
      </c>
      <c r="S35" s="4769">
        <f t="shared" si="22"/>
        <v>2</v>
      </c>
    </row>
    <row r="36" spans="1:19" ht="24.95" customHeight="1" thickBot="1">
      <c r="A36" s="4739" t="s">
        <v>246</v>
      </c>
      <c r="B36" s="4773">
        <v>0</v>
      </c>
      <c r="C36" s="4774">
        <v>0</v>
      </c>
      <c r="D36" s="4775">
        <v>0</v>
      </c>
      <c r="E36" s="4685">
        <v>0</v>
      </c>
      <c r="F36" s="4686">
        <v>0</v>
      </c>
      <c r="G36" s="4687">
        <v>0</v>
      </c>
      <c r="H36" s="4685">
        <v>0</v>
      </c>
      <c r="I36" s="4686">
        <v>0</v>
      </c>
      <c r="J36" s="4687">
        <v>0</v>
      </c>
      <c r="K36" s="4685">
        <v>0</v>
      </c>
      <c r="L36" s="4686">
        <v>0</v>
      </c>
      <c r="M36" s="4687">
        <v>0</v>
      </c>
      <c r="N36" s="4685">
        <v>0</v>
      </c>
      <c r="O36" s="4686">
        <v>0</v>
      </c>
      <c r="P36" s="4687">
        <v>0</v>
      </c>
      <c r="Q36" s="4776">
        <f t="shared" si="21"/>
        <v>0</v>
      </c>
      <c r="R36" s="4777">
        <f t="shared" si="21"/>
        <v>0</v>
      </c>
      <c r="S36" s="4778">
        <f t="shared" si="22"/>
        <v>0</v>
      </c>
    </row>
    <row r="37" spans="1:19" ht="33.75" customHeight="1" thickBot="1">
      <c r="A37" s="4779" t="s">
        <v>19</v>
      </c>
      <c r="B37" s="4780">
        <f>B29+B30+B31+B33+B34+B35</f>
        <v>0</v>
      </c>
      <c r="C37" s="4780">
        <f t="shared" ref="C37:S37" si="23">C29+C30+C31+C33+C34+C35</f>
        <v>0</v>
      </c>
      <c r="D37" s="4780">
        <f t="shared" si="23"/>
        <v>0</v>
      </c>
      <c r="E37" s="4725">
        <f t="shared" ref="E37:P37" si="24">E29+E30+E31+E33+E34+E35+E36</f>
        <v>2</v>
      </c>
      <c r="F37" s="4725">
        <f t="shared" si="24"/>
        <v>0</v>
      </c>
      <c r="G37" s="4725">
        <f t="shared" si="24"/>
        <v>2</v>
      </c>
      <c r="H37" s="4725">
        <f t="shared" si="24"/>
        <v>3</v>
      </c>
      <c r="I37" s="4725">
        <f t="shared" si="24"/>
        <v>0</v>
      </c>
      <c r="J37" s="4725">
        <f t="shared" si="24"/>
        <v>3</v>
      </c>
      <c r="K37" s="4725">
        <f t="shared" si="24"/>
        <v>3</v>
      </c>
      <c r="L37" s="4725">
        <f t="shared" si="24"/>
        <v>0</v>
      </c>
      <c r="M37" s="4725">
        <f t="shared" si="24"/>
        <v>3</v>
      </c>
      <c r="N37" s="4725">
        <f t="shared" si="24"/>
        <v>1</v>
      </c>
      <c r="O37" s="4725">
        <f t="shared" si="24"/>
        <v>1</v>
      </c>
      <c r="P37" s="4725">
        <f t="shared" si="24"/>
        <v>2</v>
      </c>
      <c r="Q37" s="4780">
        <f t="shared" si="23"/>
        <v>9</v>
      </c>
      <c r="R37" s="4780">
        <f t="shared" si="23"/>
        <v>1</v>
      </c>
      <c r="S37" s="4781">
        <f t="shared" si="23"/>
        <v>10</v>
      </c>
    </row>
    <row r="38" spans="1:19" ht="36" customHeight="1" thickBot="1">
      <c r="A38" s="1526" t="s">
        <v>257</v>
      </c>
      <c r="B38" s="4799">
        <f t="shared" ref="B38:S38" si="25">B27+B37</f>
        <v>51</v>
      </c>
      <c r="C38" s="4799">
        <f t="shared" si="25"/>
        <v>25</v>
      </c>
      <c r="D38" s="4799">
        <f t="shared" si="25"/>
        <v>76</v>
      </c>
      <c r="E38" s="4803">
        <f t="shared" si="25"/>
        <v>31</v>
      </c>
      <c r="F38" s="4803">
        <f t="shared" si="25"/>
        <v>52</v>
      </c>
      <c r="G38" s="4803">
        <f t="shared" si="25"/>
        <v>83</v>
      </c>
      <c r="H38" s="4803">
        <f t="shared" si="25"/>
        <v>51</v>
      </c>
      <c r="I38" s="4803">
        <f t="shared" si="25"/>
        <v>44</v>
      </c>
      <c r="J38" s="4803">
        <f t="shared" si="25"/>
        <v>95</v>
      </c>
      <c r="K38" s="4803">
        <f t="shared" si="25"/>
        <v>42</v>
      </c>
      <c r="L38" s="4803">
        <f t="shared" si="25"/>
        <v>40</v>
      </c>
      <c r="M38" s="4803">
        <f t="shared" si="25"/>
        <v>82</v>
      </c>
      <c r="N38" s="4803">
        <f t="shared" si="25"/>
        <v>42</v>
      </c>
      <c r="O38" s="4803">
        <f t="shared" si="25"/>
        <v>42</v>
      </c>
      <c r="P38" s="4803">
        <f t="shared" si="25"/>
        <v>84</v>
      </c>
      <c r="Q38" s="4800">
        <f t="shared" si="25"/>
        <v>217</v>
      </c>
      <c r="R38" s="4801">
        <f t="shared" si="25"/>
        <v>203</v>
      </c>
      <c r="S38" s="4802">
        <f t="shared" si="25"/>
        <v>420</v>
      </c>
    </row>
    <row r="39" spans="1:19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1:19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1:19">
      <c r="A41" s="5415"/>
      <c r="B41" s="5415"/>
      <c r="C41" s="5415"/>
      <c r="D41" s="5415"/>
      <c r="E41" s="5415"/>
      <c r="F41" s="5415"/>
      <c r="G41" s="5415"/>
      <c r="H41" s="5415"/>
      <c r="I41" s="5415"/>
      <c r="J41" s="5415"/>
      <c r="K41" s="5415"/>
      <c r="L41" s="5415"/>
      <c r="M41" s="5415"/>
      <c r="N41" s="5415"/>
      <c r="O41" s="5415"/>
      <c r="P41" s="5415"/>
      <c r="Q41" s="5415"/>
      <c r="R41" s="5415"/>
      <c r="S41" s="5415"/>
    </row>
    <row r="42" spans="1:19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4" spans="1:19">
      <c r="A44" s="74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</sheetData>
  <mergeCells count="10">
    <mergeCell ref="A1:S1"/>
    <mergeCell ref="A2:S2"/>
    <mergeCell ref="A41:S41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3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6"/>
  <sheetViews>
    <sheetView zoomScale="60" zoomScaleNormal="60" workbookViewId="0">
      <selection activeCell="K27" sqref="K27"/>
    </sheetView>
  </sheetViews>
  <sheetFormatPr defaultRowHeight="20.25"/>
  <cols>
    <col min="1" max="1" width="73.28515625" style="1465" customWidth="1"/>
    <col min="2" max="16" width="9.140625" style="1465"/>
    <col min="17" max="17" width="11.7109375" style="1465" customWidth="1"/>
    <col min="18" max="256" width="9.140625" style="1465"/>
    <col min="257" max="257" width="73.28515625" style="1465" customWidth="1"/>
    <col min="258" max="512" width="9.140625" style="1465"/>
    <col min="513" max="513" width="73.28515625" style="1465" customWidth="1"/>
    <col min="514" max="768" width="9.140625" style="1465"/>
    <col min="769" max="769" width="73.28515625" style="1465" customWidth="1"/>
    <col min="770" max="1024" width="9.140625" style="1465"/>
    <col min="1025" max="1025" width="73.28515625" style="1465" customWidth="1"/>
    <col min="1026" max="1280" width="9.140625" style="1465"/>
    <col min="1281" max="1281" width="73.28515625" style="1465" customWidth="1"/>
    <col min="1282" max="1536" width="9.140625" style="1465"/>
    <col min="1537" max="1537" width="73.28515625" style="1465" customWidth="1"/>
    <col min="1538" max="1792" width="9.140625" style="1465"/>
    <col min="1793" max="1793" width="73.28515625" style="1465" customWidth="1"/>
    <col min="1794" max="2048" width="9.140625" style="1465"/>
    <col min="2049" max="2049" width="73.28515625" style="1465" customWidth="1"/>
    <col min="2050" max="2304" width="9.140625" style="1465"/>
    <col min="2305" max="2305" width="73.28515625" style="1465" customWidth="1"/>
    <col min="2306" max="2560" width="9.140625" style="1465"/>
    <col min="2561" max="2561" width="73.28515625" style="1465" customWidth="1"/>
    <col min="2562" max="2816" width="9.140625" style="1465"/>
    <col min="2817" max="2817" width="73.28515625" style="1465" customWidth="1"/>
    <col min="2818" max="3072" width="9.140625" style="1465"/>
    <col min="3073" max="3073" width="73.28515625" style="1465" customWidth="1"/>
    <col min="3074" max="3328" width="9.140625" style="1465"/>
    <col min="3329" max="3329" width="73.28515625" style="1465" customWidth="1"/>
    <col min="3330" max="3584" width="9.140625" style="1465"/>
    <col min="3585" max="3585" width="73.28515625" style="1465" customWidth="1"/>
    <col min="3586" max="3840" width="9.140625" style="1465"/>
    <col min="3841" max="3841" width="73.28515625" style="1465" customWidth="1"/>
    <col min="3842" max="4096" width="9.140625" style="1465"/>
    <col min="4097" max="4097" width="73.28515625" style="1465" customWidth="1"/>
    <col min="4098" max="4352" width="9.140625" style="1465"/>
    <col min="4353" max="4353" width="73.28515625" style="1465" customWidth="1"/>
    <col min="4354" max="4608" width="9.140625" style="1465"/>
    <col min="4609" max="4609" width="73.28515625" style="1465" customWidth="1"/>
    <col min="4610" max="4864" width="9.140625" style="1465"/>
    <col min="4865" max="4865" width="73.28515625" style="1465" customWidth="1"/>
    <col min="4866" max="5120" width="9.140625" style="1465"/>
    <col min="5121" max="5121" width="73.28515625" style="1465" customWidth="1"/>
    <col min="5122" max="5376" width="9.140625" style="1465"/>
    <col min="5377" max="5377" width="73.28515625" style="1465" customWidth="1"/>
    <col min="5378" max="5632" width="9.140625" style="1465"/>
    <col min="5633" max="5633" width="73.28515625" style="1465" customWidth="1"/>
    <col min="5634" max="5888" width="9.140625" style="1465"/>
    <col min="5889" max="5889" width="73.28515625" style="1465" customWidth="1"/>
    <col min="5890" max="6144" width="9.140625" style="1465"/>
    <col min="6145" max="6145" width="73.28515625" style="1465" customWidth="1"/>
    <col min="6146" max="6400" width="9.140625" style="1465"/>
    <col min="6401" max="6401" width="73.28515625" style="1465" customWidth="1"/>
    <col min="6402" max="6656" width="9.140625" style="1465"/>
    <col min="6657" max="6657" width="73.28515625" style="1465" customWidth="1"/>
    <col min="6658" max="6912" width="9.140625" style="1465"/>
    <col min="6913" max="6913" width="73.28515625" style="1465" customWidth="1"/>
    <col min="6914" max="7168" width="9.140625" style="1465"/>
    <col min="7169" max="7169" width="73.28515625" style="1465" customWidth="1"/>
    <col min="7170" max="7424" width="9.140625" style="1465"/>
    <col min="7425" max="7425" width="73.28515625" style="1465" customWidth="1"/>
    <col min="7426" max="7680" width="9.140625" style="1465"/>
    <col min="7681" max="7681" width="73.28515625" style="1465" customWidth="1"/>
    <col min="7682" max="7936" width="9.140625" style="1465"/>
    <col min="7937" max="7937" width="73.28515625" style="1465" customWidth="1"/>
    <col min="7938" max="8192" width="9.140625" style="1465"/>
    <col min="8193" max="8193" width="73.28515625" style="1465" customWidth="1"/>
    <col min="8194" max="8448" width="9.140625" style="1465"/>
    <col min="8449" max="8449" width="73.28515625" style="1465" customWidth="1"/>
    <col min="8450" max="8704" width="9.140625" style="1465"/>
    <col min="8705" max="8705" width="73.28515625" style="1465" customWidth="1"/>
    <col min="8706" max="8960" width="9.140625" style="1465"/>
    <col min="8961" max="8961" width="73.28515625" style="1465" customWidth="1"/>
    <col min="8962" max="9216" width="9.140625" style="1465"/>
    <col min="9217" max="9217" width="73.28515625" style="1465" customWidth="1"/>
    <col min="9218" max="9472" width="9.140625" style="1465"/>
    <col min="9473" max="9473" width="73.28515625" style="1465" customWidth="1"/>
    <col min="9474" max="9728" width="9.140625" style="1465"/>
    <col min="9729" max="9729" width="73.28515625" style="1465" customWidth="1"/>
    <col min="9730" max="9984" width="9.140625" style="1465"/>
    <col min="9985" max="9985" width="73.28515625" style="1465" customWidth="1"/>
    <col min="9986" max="10240" width="9.140625" style="1465"/>
    <col min="10241" max="10241" width="73.28515625" style="1465" customWidth="1"/>
    <col min="10242" max="10496" width="9.140625" style="1465"/>
    <col min="10497" max="10497" width="73.28515625" style="1465" customWidth="1"/>
    <col min="10498" max="10752" width="9.140625" style="1465"/>
    <col min="10753" max="10753" width="73.28515625" style="1465" customWidth="1"/>
    <col min="10754" max="11008" width="9.140625" style="1465"/>
    <col min="11009" max="11009" width="73.28515625" style="1465" customWidth="1"/>
    <col min="11010" max="11264" width="9.140625" style="1465"/>
    <col min="11265" max="11265" width="73.28515625" style="1465" customWidth="1"/>
    <col min="11266" max="11520" width="9.140625" style="1465"/>
    <col min="11521" max="11521" width="73.28515625" style="1465" customWidth="1"/>
    <col min="11522" max="11776" width="9.140625" style="1465"/>
    <col min="11777" max="11777" width="73.28515625" style="1465" customWidth="1"/>
    <col min="11778" max="12032" width="9.140625" style="1465"/>
    <col min="12033" max="12033" width="73.28515625" style="1465" customWidth="1"/>
    <col min="12034" max="12288" width="9.140625" style="1465"/>
    <col min="12289" max="12289" width="73.28515625" style="1465" customWidth="1"/>
    <col min="12290" max="12544" width="9.140625" style="1465"/>
    <col min="12545" max="12545" width="73.28515625" style="1465" customWidth="1"/>
    <col min="12546" max="12800" width="9.140625" style="1465"/>
    <col min="12801" max="12801" width="73.28515625" style="1465" customWidth="1"/>
    <col min="12802" max="13056" width="9.140625" style="1465"/>
    <col min="13057" max="13057" width="73.28515625" style="1465" customWidth="1"/>
    <col min="13058" max="13312" width="9.140625" style="1465"/>
    <col min="13313" max="13313" width="73.28515625" style="1465" customWidth="1"/>
    <col min="13314" max="13568" width="9.140625" style="1465"/>
    <col min="13569" max="13569" width="73.28515625" style="1465" customWidth="1"/>
    <col min="13570" max="13824" width="9.140625" style="1465"/>
    <col min="13825" max="13825" width="73.28515625" style="1465" customWidth="1"/>
    <col min="13826" max="14080" width="9.140625" style="1465"/>
    <col min="14081" max="14081" width="73.28515625" style="1465" customWidth="1"/>
    <col min="14082" max="14336" width="9.140625" style="1465"/>
    <col min="14337" max="14337" width="73.28515625" style="1465" customWidth="1"/>
    <col min="14338" max="14592" width="9.140625" style="1465"/>
    <col min="14593" max="14593" width="73.28515625" style="1465" customWidth="1"/>
    <col min="14594" max="14848" width="9.140625" style="1465"/>
    <col min="14849" max="14849" width="73.28515625" style="1465" customWidth="1"/>
    <col min="14850" max="15104" width="9.140625" style="1465"/>
    <col min="15105" max="15105" width="73.28515625" style="1465" customWidth="1"/>
    <col min="15106" max="15360" width="9.140625" style="1465"/>
    <col min="15361" max="15361" width="73.28515625" style="1465" customWidth="1"/>
    <col min="15362" max="15616" width="9.140625" style="1465"/>
    <col min="15617" max="15617" width="73.28515625" style="1465" customWidth="1"/>
    <col min="15618" max="15872" width="9.140625" style="1465"/>
    <col min="15873" max="15873" width="73.28515625" style="1465" customWidth="1"/>
    <col min="15874" max="16128" width="9.140625" style="1465"/>
    <col min="16129" max="16129" width="73.28515625" style="1465" customWidth="1"/>
    <col min="16130" max="16384" width="9.140625" style="1465"/>
  </cols>
  <sheetData>
    <row r="1" spans="1:19" ht="22.5" customHeight="1">
      <c r="A1" s="5440" t="s">
        <v>230</v>
      </c>
      <c r="B1" s="5440"/>
      <c r="C1" s="5440"/>
      <c r="D1" s="5440"/>
      <c r="E1" s="5440"/>
      <c r="F1" s="5440"/>
      <c r="G1" s="5440"/>
      <c r="H1" s="5440"/>
      <c r="I1" s="5440"/>
      <c r="J1" s="5440"/>
      <c r="K1" s="5440"/>
      <c r="L1" s="5440"/>
      <c r="M1" s="5440"/>
      <c r="N1" s="5440"/>
      <c r="O1" s="5440"/>
      <c r="P1" s="5440"/>
      <c r="Q1" s="5440"/>
      <c r="R1" s="5440"/>
      <c r="S1" s="5440"/>
    </row>
    <row r="2" spans="1:19" ht="28.5" customHeight="1">
      <c r="A2" s="5440" t="s">
        <v>396</v>
      </c>
      <c r="B2" s="5440"/>
      <c r="C2" s="5440"/>
      <c r="D2" s="5440"/>
      <c r="E2" s="5440"/>
      <c r="F2" s="5440"/>
      <c r="G2" s="5440"/>
      <c r="H2" s="5440"/>
      <c r="I2" s="5440"/>
      <c r="J2" s="5440"/>
      <c r="K2" s="5440"/>
      <c r="L2" s="5440"/>
      <c r="M2" s="5440"/>
      <c r="N2" s="5440"/>
      <c r="O2" s="5440"/>
      <c r="P2" s="5440"/>
      <c r="Q2" s="5440"/>
      <c r="R2" s="5440"/>
      <c r="S2" s="5440"/>
    </row>
    <row r="3" spans="1:19" ht="13.5" customHeight="1" thickBot="1">
      <c r="A3" s="1451"/>
      <c r="B3" s="1452"/>
      <c r="C3" s="1452"/>
      <c r="D3" s="1452"/>
      <c r="E3" s="1452"/>
      <c r="F3" s="1452"/>
      <c r="G3" s="1452"/>
      <c r="H3" s="1452"/>
      <c r="I3" s="1452"/>
      <c r="J3" s="1452"/>
      <c r="K3" s="1452"/>
      <c r="L3" s="1452"/>
      <c r="M3" s="1452"/>
      <c r="N3" s="1452"/>
      <c r="O3" s="1452"/>
      <c r="P3" s="1452"/>
      <c r="Q3" s="1452"/>
      <c r="R3" s="1452"/>
      <c r="S3" s="1466"/>
    </row>
    <row r="4" spans="1:19" ht="22.5" customHeight="1">
      <c r="A4" s="6227" t="s">
        <v>1</v>
      </c>
      <c r="B4" s="6230" t="s">
        <v>2</v>
      </c>
      <c r="C4" s="6231"/>
      <c r="D4" s="6231"/>
      <c r="E4" s="6230" t="s">
        <v>3</v>
      </c>
      <c r="F4" s="6231"/>
      <c r="G4" s="6233"/>
      <c r="H4" s="6234" t="s">
        <v>4</v>
      </c>
      <c r="I4" s="6231"/>
      <c r="J4" s="6231"/>
      <c r="K4" s="6230" t="s">
        <v>5</v>
      </c>
      <c r="L4" s="6231"/>
      <c r="M4" s="6233"/>
      <c r="N4" s="6238">
        <v>5</v>
      </c>
      <c r="O4" s="6231"/>
      <c r="P4" s="6231"/>
      <c r="Q4" s="6239" t="s">
        <v>22</v>
      </c>
      <c r="R4" s="6240"/>
      <c r="S4" s="6241"/>
    </row>
    <row r="5" spans="1:19" ht="11.25" customHeight="1" thickBot="1">
      <c r="A5" s="6228"/>
      <c r="B5" s="6232"/>
      <c r="C5" s="6167"/>
      <c r="D5" s="6167"/>
      <c r="E5" s="6169"/>
      <c r="F5" s="6170"/>
      <c r="G5" s="6171"/>
      <c r="H5" s="6170"/>
      <c r="I5" s="6170"/>
      <c r="J5" s="6170"/>
      <c r="K5" s="6235"/>
      <c r="L5" s="6236"/>
      <c r="M5" s="6237"/>
      <c r="N5" s="6232"/>
      <c r="O5" s="6167"/>
      <c r="P5" s="6167"/>
      <c r="Q5" s="6242"/>
      <c r="R5" s="6243"/>
      <c r="S5" s="6244"/>
    </row>
    <row r="6" spans="1:19" ht="124.5" customHeight="1" thickBot="1">
      <c r="A6" s="6229"/>
      <c r="B6" s="1467" t="s">
        <v>7</v>
      </c>
      <c r="C6" s="1467" t="s">
        <v>8</v>
      </c>
      <c r="D6" s="1467" t="s">
        <v>9</v>
      </c>
      <c r="E6" s="1467" t="s">
        <v>7</v>
      </c>
      <c r="F6" s="1467" t="s">
        <v>8</v>
      </c>
      <c r="G6" s="1467" t="s">
        <v>9</v>
      </c>
      <c r="H6" s="1467" t="s">
        <v>7</v>
      </c>
      <c r="I6" s="1467" t="s">
        <v>8</v>
      </c>
      <c r="J6" s="1467" t="s">
        <v>9</v>
      </c>
      <c r="K6" s="1467" t="s">
        <v>7</v>
      </c>
      <c r="L6" s="1467" t="s">
        <v>8</v>
      </c>
      <c r="M6" s="1467" t="s">
        <v>9</v>
      </c>
      <c r="N6" s="1467" t="s">
        <v>7</v>
      </c>
      <c r="O6" s="1467" t="s">
        <v>8</v>
      </c>
      <c r="P6" s="1467" t="s">
        <v>9</v>
      </c>
      <c r="Q6" s="1467" t="s">
        <v>7</v>
      </c>
      <c r="R6" s="1467" t="s">
        <v>8</v>
      </c>
      <c r="S6" s="2705" t="s">
        <v>9</v>
      </c>
    </row>
    <row r="7" spans="1:19" ht="22.5" customHeight="1">
      <c r="A7" s="1468" t="s">
        <v>10</v>
      </c>
      <c r="B7" s="1469"/>
      <c r="C7" s="1470"/>
      <c r="D7" s="1471"/>
      <c r="E7" s="1472"/>
      <c r="F7" s="1472"/>
      <c r="G7" s="1473"/>
      <c r="H7" s="1469"/>
      <c r="I7" s="1472"/>
      <c r="J7" s="1474"/>
      <c r="K7" s="1472"/>
      <c r="L7" s="1472"/>
      <c r="M7" s="1473"/>
      <c r="N7" s="1469"/>
      <c r="O7" s="1472"/>
      <c r="P7" s="4842"/>
      <c r="Q7" s="4852"/>
      <c r="R7" s="4853"/>
      <c r="S7" s="4854"/>
    </row>
    <row r="8" spans="1:19" ht="22.5" customHeight="1">
      <c r="A8" s="1479" t="s">
        <v>235</v>
      </c>
      <c r="B8" s="4818">
        <f t="shared" ref="B8:P9" si="0">SUM(B13,B17)</f>
        <v>0</v>
      </c>
      <c r="C8" s="4818">
        <f t="shared" si="0"/>
        <v>7</v>
      </c>
      <c r="D8" s="4818">
        <f t="shared" si="0"/>
        <v>7</v>
      </c>
      <c r="E8" s="4819">
        <f t="shared" si="0"/>
        <v>0</v>
      </c>
      <c r="F8" s="4819">
        <f t="shared" si="0"/>
        <v>0</v>
      </c>
      <c r="G8" s="4819">
        <f t="shared" si="0"/>
        <v>0</v>
      </c>
      <c r="H8" s="4819">
        <f t="shared" si="0"/>
        <v>0</v>
      </c>
      <c r="I8" s="4819">
        <f t="shared" si="0"/>
        <v>0</v>
      </c>
      <c r="J8" s="4819">
        <f t="shared" si="0"/>
        <v>0</v>
      </c>
      <c r="K8" s="4819">
        <f t="shared" si="0"/>
        <v>0</v>
      </c>
      <c r="L8" s="4819">
        <f t="shared" si="0"/>
        <v>0</v>
      </c>
      <c r="M8" s="4819">
        <f t="shared" si="0"/>
        <v>0</v>
      </c>
      <c r="N8" s="4819">
        <f t="shared" si="0"/>
        <v>0</v>
      </c>
      <c r="O8" s="4819">
        <f t="shared" si="0"/>
        <v>0</v>
      </c>
      <c r="P8" s="4843">
        <f t="shared" si="0"/>
        <v>0</v>
      </c>
      <c r="Q8" s="4819">
        <f t="shared" ref="Q8:R9" si="1">SUM(B8,E8,H8,K8,N8)</f>
        <v>0</v>
      </c>
      <c r="R8" s="4855">
        <f t="shared" si="1"/>
        <v>7</v>
      </c>
      <c r="S8" s="4856">
        <f>SUM(Q8:R8)</f>
        <v>7</v>
      </c>
    </row>
    <row r="9" spans="1:19" ht="22.5" customHeight="1" thickBot="1">
      <c r="A9" s="1485" t="s">
        <v>258</v>
      </c>
      <c r="B9" s="4820">
        <f t="shared" si="0"/>
        <v>9</v>
      </c>
      <c r="C9" s="4820">
        <f t="shared" si="0"/>
        <v>8</v>
      </c>
      <c r="D9" s="4820">
        <f>SUM(D14,D18)</f>
        <v>17</v>
      </c>
      <c r="E9" s="4819">
        <f t="shared" si="0"/>
        <v>15</v>
      </c>
      <c r="F9" s="4819">
        <f t="shared" si="0"/>
        <v>18</v>
      </c>
      <c r="G9" s="4819">
        <f t="shared" si="0"/>
        <v>33</v>
      </c>
      <c r="H9" s="4819">
        <f t="shared" si="0"/>
        <v>12</v>
      </c>
      <c r="I9" s="4819">
        <f t="shared" si="0"/>
        <v>22</v>
      </c>
      <c r="J9" s="4819">
        <f t="shared" si="0"/>
        <v>34</v>
      </c>
      <c r="K9" s="4819">
        <f t="shared" si="0"/>
        <v>0</v>
      </c>
      <c r="L9" s="4819">
        <f t="shared" si="0"/>
        <v>21</v>
      </c>
      <c r="M9" s="4819">
        <f t="shared" si="0"/>
        <v>21</v>
      </c>
      <c r="N9" s="4819">
        <f t="shared" si="0"/>
        <v>0</v>
      </c>
      <c r="O9" s="4819">
        <f t="shared" si="0"/>
        <v>26</v>
      </c>
      <c r="P9" s="4843">
        <f t="shared" si="0"/>
        <v>26</v>
      </c>
      <c r="Q9" s="4857">
        <f t="shared" si="1"/>
        <v>36</v>
      </c>
      <c r="R9" s="4858">
        <f t="shared" si="1"/>
        <v>95</v>
      </c>
      <c r="S9" s="4859">
        <f>SUM(Q9:R9)</f>
        <v>131</v>
      </c>
    </row>
    <row r="10" spans="1:19" ht="22.5" customHeight="1" thickBot="1">
      <c r="A10" s="1481" t="s">
        <v>14</v>
      </c>
      <c r="B10" s="4821">
        <f t="shared" ref="B10:D10" si="2">SUM(B8:B9)</f>
        <v>9</v>
      </c>
      <c r="C10" s="4821">
        <f t="shared" si="2"/>
        <v>15</v>
      </c>
      <c r="D10" s="4821">
        <f t="shared" si="2"/>
        <v>24</v>
      </c>
      <c r="E10" s="4822">
        <f t="shared" ref="E10:P10" si="3">SUM(E8:E9)</f>
        <v>15</v>
      </c>
      <c r="F10" s="4822">
        <f t="shared" si="3"/>
        <v>18</v>
      </c>
      <c r="G10" s="4822">
        <f t="shared" si="3"/>
        <v>33</v>
      </c>
      <c r="H10" s="4822">
        <f t="shared" si="3"/>
        <v>12</v>
      </c>
      <c r="I10" s="4822">
        <f t="shared" si="3"/>
        <v>22</v>
      </c>
      <c r="J10" s="4822">
        <f t="shared" si="3"/>
        <v>34</v>
      </c>
      <c r="K10" s="4822">
        <f t="shared" si="3"/>
        <v>0</v>
      </c>
      <c r="L10" s="4822">
        <f t="shared" si="3"/>
        <v>21</v>
      </c>
      <c r="M10" s="4822">
        <f t="shared" si="3"/>
        <v>21</v>
      </c>
      <c r="N10" s="4822">
        <f t="shared" si="3"/>
        <v>0</v>
      </c>
      <c r="O10" s="4822">
        <f t="shared" si="3"/>
        <v>26</v>
      </c>
      <c r="P10" s="4844">
        <f t="shared" si="3"/>
        <v>26</v>
      </c>
      <c r="Q10" s="4822">
        <f t="shared" ref="Q10:S10" si="4">SUM(Q8:Q9)</f>
        <v>36</v>
      </c>
      <c r="R10" s="4860">
        <f t="shared" si="4"/>
        <v>102</v>
      </c>
      <c r="S10" s="4861">
        <f t="shared" si="4"/>
        <v>138</v>
      </c>
    </row>
    <row r="11" spans="1:19" ht="22.5" customHeight="1" thickBot="1">
      <c r="A11" s="1455" t="s">
        <v>15</v>
      </c>
      <c r="B11" s="4823"/>
      <c r="C11" s="4824"/>
      <c r="D11" s="4825"/>
      <c r="E11" s="4804"/>
      <c r="F11" s="4805"/>
      <c r="G11" s="4806"/>
      <c r="H11" s="4804"/>
      <c r="I11" s="4805"/>
      <c r="J11" s="4806"/>
      <c r="K11" s="4804"/>
      <c r="L11" s="4805"/>
      <c r="M11" s="4806"/>
      <c r="N11" s="4804"/>
      <c r="O11" s="4805"/>
      <c r="P11" s="4845"/>
      <c r="Q11" s="4804"/>
      <c r="R11" s="4805"/>
      <c r="S11" s="4806"/>
    </row>
    <row r="12" spans="1:19" ht="22.5" customHeight="1">
      <c r="A12" s="1455" t="s">
        <v>16</v>
      </c>
      <c r="B12" s="4826"/>
      <c r="C12" s="4827"/>
      <c r="D12" s="4828"/>
      <c r="E12" s="2555"/>
      <c r="F12" s="2100"/>
      <c r="G12" s="1475"/>
      <c r="H12" s="2555"/>
      <c r="I12" s="2100"/>
      <c r="J12" s="1475"/>
      <c r="K12" s="2555"/>
      <c r="L12" s="2100"/>
      <c r="M12" s="1475"/>
      <c r="N12" s="2099"/>
      <c r="O12" s="2556"/>
      <c r="P12" s="4846"/>
      <c r="Q12" s="2099"/>
      <c r="R12" s="2556"/>
      <c r="S12" s="1475"/>
    </row>
    <row r="13" spans="1:19" ht="22.5" customHeight="1">
      <c r="A13" s="1479" t="s">
        <v>235</v>
      </c>
      <c r="B13" s="4829">
        <v>0</v>
      </c>
      <c r="C13" s="4830">
        <v>7</v>
      </c>
      <c r="D13" s="4831">
        <v>7</v>
      </c>
      <c r="E13" s="4807">
        <v>0</v>
      </c>
      <c r="F13" s="4808">
        <v>0</v>
      </c>
      <c r="G13" s="4809">
        <v>0</v>
      </c>
      <c r="H13" s="4810">
        <v>0</v>
      </c>
      <c r="I13" s="4808">
        <v>0</v>
      </c>
      <c r="J13" s="4809">
        <v>0</v>
      </c>
      <c r="K13" s="4810">
        <v>0</v>
      </c>
      <c r="L13" s="4808">
        <v>0</v>
      </c>
      <c r="M13" s="4809">
        <v>0</v>
      </c>
      <c r="N13" s="4810">
        <v>0</v>
      </c>
      <c r="O13" s="4808">
        <v>0</v>
      </c>
      <c r="P13" s="4811">
        <v>0</v>
      </c>
      <c r="Q13" s="4862">
        <f t="shared" ref="Q13:R14" si="5">B13+E13+H13+K13+N13</f>
        <v>0</v>
      </c>
      <c r="R13" s="4863">
        <f t="shared" si="5"/>
        <v>7</v>
      </c>
      <c r="S13" s="4864">
        <f>Q13+R13</f>
        <v>7</v>
      </c>
    </row>
    <row r="14" spans="1:19" ht="22.5" customHeight="1" thickBot="1">
      <c r="A14" s="1480" t="s">
        <v>258</v>
      </c>
      <c r="B14" s="4829">
        <v>9</v>
      </c>
      <c r="C14" s="4830">
        <v>8</v>
      </c>
      <c r="D14" s="4831">
        <v>17</v>
      </c>
      <c r="E14" s="1482">
        <v>14</v>
      </c>
      <c r="F14" s="4832">
        <v>18</v>
      </c>
      <c r="G14" s="4809">
        <v>32</v>
      </c>
      <c r="H14" s="4833">
        <v>12</v>
      </c>
      <c r="I14" s="4832">
        <v>22</v>
      </c>
      <c r="J14" s="4809">
        <v>34</v>
      </c>
      <c r="K14" s="4833">
        <v>0</v>
      </c>
      <c r="L14" s="4832">
        <v>20</v>
      </c>
      <c r="M14" s="4809">
        <v>20</v>
      </c>
      <c r="N14" s="4833">
        <v>0</v>
      </c>
      <c r="O14" s="4832">
        <v>26</v>
      </c>
      <c r="P14" s="4811">
        <v>26</v>
      </c>
      <c r="Q14" s="4862">
        <f t="shared" si="5"/>
        <v>35</v>
      </c>
      <c r="R14" s="4863">
        <f t="shared" si="5"/>
        <v>94</v>
      </c>
      <c r="S14" s="4864">
        <f>Q14+R14</f>
        <v>129</v>
      </c>
    </row>
    <row r="15" spans="1:19" ht="22.5" customHeight="1" thickBot="1">
      <c r="A15" s="1456" t="s">
        <v>17</v>
      </c>
      <c r="B15" s="4821">
        <f t="shared" ref="B15:D15" si="6">SUM(B13:B14)</f>
        <v>9</v>
      </c>
      <c r="C15" s="4821">
        <f t="shared" si="6"/>
        <v>15</v>
      </c>
      <c r="D15" s="4821">
        <f t="shared" si="6"/>
        <v>24</v>
      </c>
      <c r="E15" s="4822">
        <f t="shared" ref="E15:P15" si="7">SUM(E13:E14)</f>
        <v>14</v>
      </c>
      <c r="F15" s="4822">
        <f t="shared" si="7"/>
        <v>18</v>
      </c>
      <c r="G15" s="4822">
        <f t="shared" si="7"/>
        <v>32</v>
      </c>
      <c r="H15" s="4822">
        <f t="shared" si="7"/>
        <v>12</v>
      </c>
      <c r="I15" s="4822">
        <f t="shared" si="7"/>
        <v>22</v>
      </c>
      <c r="J15" s="4822">
        <f t="shared" si="7"/>
        <v>34</v>
      </c>
      <c r="K15" s="4822">
        <f t="shared" si="7"/>
        <v>0</v>
      </c>
      <c r="L15" s="4822">
        <f t="shared" si="7"/>
        <v>20</v>
      </c>
      <c r="M15" s="4822">
        <f t="shared" si="7"/>
        <v>20</v>
      </c>
      <c r="N15" s="4822">
        <f t="shared" si="7"/>
        <v>0</v>
      </c>
      <c r="O15" s="4822">
        <f t="shared" si="7"/>
        <v>26</v>
      </c>
      <c r="P15" s="4844">
        <f t="shared" si="7"/>
        <v>26</v>
      </c>
      <c r="Q15" s="4822">
        <f t="shared" ref="Q15:S15" si="8">SUM(Q13:Q14)</f>
        <v>35</v>
      </c>
      <c r="R15" s="4860">
        <f t="shared" si="8"/>
        <v>101</v>
      </c>
      <c r="S15" s="4861">
        <f t="shared" si="8"/>
        <v>136</v>
      </c>
    </row>
    <row r="16" spans="1:19" ht="22.5" customHeight="1" thickBot="1">
      <c r="A16" s="1476" t="s">
        <v>18</v>
      </c>
      <c r="B16" s="4834"/>
      <c r="C16" s="4835"/>
      <c r="D16" s="4836"/>
      <c r="E16" s="4812"/>
      <c r="F16" s="4813"/>
      <c r="G16" s="4814"/>
      <c r="H16" s="4812"/>
      <c r="I16" s="4813"/>
      <c r="J16" s="4814"/>
      <c r="K16" s="4812"/>
      <c r="L16" s="4813"/>
      <c r="M16" s="4814"/>
      <c r="N16" s="4812"/>
      <c r="O16" s="4813"/>
      <c r="P16" s="4847"/>
      <c r="Q16" s="4812"/>
      <c r="R16" s="4813"/>
      <c r="S16" s="4854"/>
    </row>
    <row r="17" spans="1:19" ht="22.5" customHeight="1">
      <c r="A17" s="4874" t="s">
        <v>235</v>
      </c>
      <c r="B17" s="4875">
        <v>0</v>
      </c>
      <c r="C17" s="4876">
        <v>0</v>
      </c>
      <c r="D17" s="4877">
        <v>0</v>
      </c>
      <c r="E17" s="4815">
        <v>0</v>
      </c>
      <c r="F17" s="4816">
        <v>0</v>
      </c>
      <c r="G17" s="4817">
        <v>0</v>
      </c>
      <c r="H17" s="4815">
        <v>0</v>
      </c>
      <c r="I17" s="4816">
        <v>0</v>
      </c>
      <c r="J17" s="4817">
        <v>0</v>
      </c>
      <c r="K17" s="4815">
        <v>0</v>
      </c>
      <c r="L17" s="4816">
        <v>0</v>
      </c>
      <c r="M17" s="4817">
        <v>0</v>
      </c>
      <c r="N17" s="4815">
        <v>0</v>
      </c>
      <c r="O17" s="4816">
        <v>0</v>
      </c>
      <c r="P17" s="4848">
        <v>0</v>
      </c>
      <c r="Q17" s="4878">
        <f t="shared" ref="Q17:R18" si="9">B17+E17+H17+K17+N17</f>
        <v>0</v>
      </c>
      <c r="R17" s="4879">
        <f t="shared" si="9"/>
        <v>0</v>
      </c>
      <c r="S17" s="4880">
        <f>Q17+R17</f>
        <v>0</v>
      </c>
    </row>
    <row r="18" spans="1:19" ht="22.5" customHeight="1" thickBot="1">
      <c r="A18" s="2482" t="s">
        <v>258</v>
      </c>
      <c r="B18" s="4837">
        <v>0</v>
      </c>
      <c r="C18" s="4881">
        <v>0</v>
      </c>
      <c r="D18" s="4882">
        <v>0</v>
      </c>
      <c r="E18" s="4883">
        <v>1</v>
      </c>
      <c r="F18" s="4884">
        <v>0</v>
      </c>
      <c r="G18" s="4885">
        <v>1</v>
      </c>
      <c r="H18" s="4883">
        <v>0</v>
      </c>
      <c r="I18" s="4884">
        <v>0</v>
      </c>
      <c r="J18" s="4885">
        <v>0</v>
      </c>
      <c r="K18" s="4883">
        <v>0</v>
      </c>
      <c r="L18" s="4884">
        <v>1</v>
      </c>
      <c r="M18" s="4885">
        <v>1</v>
      </c>
      <c r="N18" s="4883">
        <v>0</v>
      </c>
      <c r="O18" s="4884">
        <v>0</v>
      </c>
      <c r="P18" s="4886">
        <v>0</v>
      </c>
      <c r="Q18" s="4865">
        <f t="shared" si="9"/>
        <v>1</v>
      </c>
      <c r="R18" s="4866">
        <f t="shared" si="9"/>
        <v>1</v>
      </c>
      <c r="S18" s="4867">
        <f>Q18+R18</f>
        <v>2</v>
      </c>
    </row>
    <row r="19" spans="1:19" ht="22.5" customHeight="1" thickBot="1">
      <c r="A19" s="1484" t="s">
        <v>19</v>
      </c>
      <c r="B19" s="4838">
        <f t="shared" ref="B19:D19" si="10">SUM(B17:B18)</f>
        <v>0</v>
      </c>
      <c r="C19" s="4838">
        <f t="shared" si="10"/>
        <v>0</v>
      </c>
      <c r="D19" s="4838">
        <f t="shared" si="10"/>
        <v>0</v>
      </c>
      <c r="E19" s="4839">
        <f t="shared" ref="E19:P19" si="11">SUM(E17:E18)</f>
        <v>1</v>
      </c>
      <c r="F19" s="4839">
        <f t="shared" si="11"/>
        <v>0</v>
      </c>
      <c r="G19" s="4839">
        <f t="shared" si="11"/>
        <v>1</v>
      </c>
      <c r="H19" s="4839">
        <f t="shared" si="11"/>
        <v>0</v>
      </c>
      <c r="I19" s="4839">
        <f t="shared" si="11"/>
        <v>0</v>
      </c>
      <c r="J19" s="4839">
        <f t="shared" si="11"/>
        <v>0</v>
      </c>
      <c r="K19" s="4839">
        <f t="shared" si="11"/>
        <v>0</v>
      </c>
      <c r="L19" s="4839">
        <f t="shared" si="11"/>
        <v>1</v>
      </c>
      <c r="M19" s="4839">
        <f t="shared" si="11"/>
        <v>1</v>
      </c>
      <c r="N19" s="4839">
        <f t="shared" si="11"/>
        <v>0</v>
      </c>
      <c r="O19" s="4839">
        <f t="shared" si="11"/>
        <v>0</v>
      </c>
      <c r="P19" s="4850">
        <f t="shared" si="11"/>
        <v>0</v>
      </c>
      <c r="Q19" s="4868">
        <f t="shared" ref="Q19:S19" si="12">SUM(Q17:Q18)</f>
        <v>1</v>
      </c>
      <c r="R19" s="4869">
        <f t="shared" si="12"/>
        <v>1</v>
      </c>
      <c r="S19" s="4870">
        <f t="shared" si="12"/>
        <v>2</v>
      </c>
    </row>
    <row r="20" spans="1:19" ht="28.5" customHeight="1" thickBot="1">
      <c r="A20" s="1477" t="s">
        <v>259</v>
      </c>
      <c r="B20" s="4840">
        <f t="shared" ref="B20:P20" si="13">SUM(B15,B19)</f>
        <v>9</v>
      </c>
      <c r="C20" s="4840">
        <f t="shared" si="13"/>
        <v>15</v>
      </c>
      <c r="D20" s="4840">
        <f t="shared" si="13"/>
        <v>24</v>
      </c>
      <c r="E20" s="4841">
        <f t="shared" si="13"/>
        <v>15</v>
      </c>
      <c r="F20" s="4841">
        <f t="shared" si="13"/>
        <v>18</v>
      </c>
      <c r="G20" s="4841">
        <f t="shared" si="13"/>
        <v>33</v>
      </c>
      <c r="H20" s="4841">
        <f t="shared" si="13"/>
        <v>12</v>
      </c>
      <c r="I20" s="4841">
        <f t="shared" si="13"/>
        <v>22</v>
      </c>
      <c r="J20" s="4841">
        <f t="shared" si="13"/>
        <v>34</v>
      </c>
      <c r="K20" s="4841">
        <f t="shared" si="13"/>
        <v>0</v>
      </c>
      <c r="L20" s="4841">
        <f t="shared" si="13"/>
        <v>21</v>
      </c>
      <c r="M20" s="4841">
        <f t="shared" si="13"/>
        <v>21</v>
      </c>
      <c r="N20" s="4841">
        <f t="shared" si="13"/>
        <v>0</v>
      </c>
      <c r="O20" s="4841">
        <f t="shared" si="13"/>
        <v>26</v>
      </c>
      <c r="P20" s="4851">
        <f t="shared" si="13"/>
        <v>26</v>
      </c>
      <c r="Q20" s="4871">
        <f t="shared" ref="Q20:S20" si="14">SUM(Q15,Q19)</f>
        <v>36</v>
      </c>
      <c r="R20" s="4872">
        <f t="shared" si="14"/>
        <v>102</v>
      </c>
      <c r="S20" s="4873">
        <f t="shared" si="14"/>
        <v>138</v>
      </c>
    </row>
    <row r="21" spans="1:19" ht="22.5" customHeight="1">
      <c r="A21" s="1478"/>
      <c r="B21" s="1478"/>
      <c r="C21" s="1478"/>
      <c r="D21" s="1478"/>
      <c r="E21" s="1478"/>
      <c r="F21" s="1478"/>
      <c r="G21" s="1478"/>
      <c r="H21" s="1478"/>
      <c r="I21" s="1478"/>
      <c r="J21" s="1478"/>
      <c r="K21" s="1478"/>
      <c r="L21" s="1478"/>
      <c r="M21" s="1478"/>
      <c r="N21" s="1478"/>
      <c r="O21" s="1478"/>
      <c r="P21" s="1478"/>
      <c r="Q21" s="1478"/>
      <c r="R21" s="1478"/>
      <c r="S21" s="1478"/>
    </row>
    <row r="22" spans="1:19" ht="22.5" customHeight="1">
      <c r="A22" s="1478"/>
      <c r="B22" s="1478"/>
      <c r="C22" s="1478"/>
      <c r="D22" s="1478"/>
      <c r="E22" s="1478"/>
      <c r="F22" s="1478"/>
      <c r="G22" s="1478"/>
      <c r="H22" s="1478"/>
      <c r="I22" s="1478"/>
      <c r="J22" s="1478"/>
      <c r="K22" s="1478"/>
      <c r="L22" s="1478"/>
      <c r="M22" s="1478"/>
      <c r="N22" s="1478"/>
      <c r="O22" s="1478"/>
      <c r="P22" s="1478"/>
      <c r="Q22" s="1478"/>
      <c r="R22" s="1478"/>
      <c r="S22" s="1478"/>
    </row>
    <row r="23" spans="1:19" ht="22.5" customHeight="1">
      <c r="A23" s="1478"/>
      <c r="B23" s="1478"/>
      <c r="C23" s="1478"/>
      <c r="D23" s="1478"/>
      <c r="E23" s="1478"/>
      <c r="F23" s="1478"/>
      <c r="G23" s="1478"/>
      <c r="H23" s="1478"/>
      <c r="I23" s="1478"/>
      <c r="J23" s="1478"/>
      <c r="K23" s="1478"/>
      <c r="L23" s="1478"/>
      <c r="M23" s="1478"/>
      <c r="N23" s="1478"/>
      <c r="O23" s="1478"/>
      <c r="P23" s="1478"/>
      <c r="Q23" s="1478"/>
      <c r="R23" s="1478"/>
      <c r="S23" s="1478"/>
    </row>
    <row r="24" spans="1:19" ht="22.5" customHeight="1">
      <c r="A24" s="1478"/>
      <c r="B24" s="1478"/>
      <c r="C24" s="1478"/>
      <c r="D24" s="1478"/>
      <c r="E24" s="1478"/>
      <c r="F24" s="1478"/>
      <c r="G24" s="1478"/>
      <c r="H24" s="1478"/>
      <c r="I24" s="1478"/>
      <c r="J24" s="1478"/>
      <c r="K24" s="1478"/>
      <c r="L24" s="1478"/>
      <c r="M24" s="1478"/>
      <c r="N24" s="1478"/>
      <c r="O24" s="1478"/>
      <c r="P24" s="1478"/>
      <c r="Q24" s="1478"/>
      <c r="R24" s="1478"/>
      <c r="S24" s="1478"/>
    </row>
    <row r="25" spans="1:19" ht="31.5" customHeight="1">
      <c r="A25" s="1478"/>
      <c r="B25" s="1478"/>
      <c r="C25" s="1478"/>
      <c r="D25" s="1478"/>
      <c r="E25" s="1478"/>
      <c r="F25" s="1478"/>
      <c r="G25" s="1478"/>
      <c r="H25" s="1478"/>
      <c r="I25" s="1478"/>
      <c r="J25" s="1478"/>
      <c r="K25" s="1478"/>
      <c r="L25" s="1478"/>
      <c r="M25" s="1478"/>
      <c r="N25" s="1478"/>
      <c r="O25" s="1478"/>
      <c r="P25" s="1478"/>
      <c r="Q25" s="1478"/>
      <c r="R25" s="1478"/>
      <c r="S25" s="1478"/>
    </row>
    <row r="26" spans="1:19" ht="30" customHeight="1">
      <c r="A26" s="1478"/>
      <c r="B26" s="1478"/>
      <c r="C26" s="1478"/>
      <c r="D26" s="1478"/>
      <c r="E26" s="1478"/>
      <c r="F26" s="1478"/>
      <c r="G26" s="1478"/>
      <c r="H26" s="1478"/>
      <c r="I26" s="1478"/>
      <c r="J26" s="1478"/>
      <c r="K26" s="1478"/>
      <c r="L26" s="1478"/>
      <c r="M26" s="1478"/>
      <c r="N26" s="1478"/>
      <c r="O26" s="1478"/>
      <c r="P26" s="1478"/>
      <c r="Q26" s="1478"/>
      <c r="R26" s="1478"/>
      <c r="S26" s="1478"/>
    </row>
    <row r="27" spans="1:19" ht="22.5" customHeight="1">
      <c r="A27" s="1478"/>
      <c r="B27" s="1478"/>
      <c r="C27" s="1478"/>
      <c r="D27" s="1478"/>
      <c r="E27" s="1478"/>
      <c r="F27" s="1478"/>
      <c r="G27" s="1478"/>
      <c r="H27" s="1478"/>
      <c r="I27" s="1478"/>
      <c r="J27" s="1478"/>
      <c r="K27" s="1478"/>
      <c r="L27" s="1478"/>
      <c r="M27" s="1478"/>
      <c r="N27" s="1478"/>
      <c r="O27" s="1478"/>
      <c r="P27" s="1478"/>
      <c r="Q27" s="1478"/>
      <c r="R27" s="1478"/>
      <c r="S27" s="1478"/>
    </row>
    <row r="28" spans="1:19" ht="22.5" customHeight="1">
      <c r="A28" s="1478"/>
      <c r="B28" s="1478"/>
      <c r="C28" s="1478"/>
      <c r="D28" s="1478"/>
      <c r="E28" s="1478"/>
      <c r="F28" s="1478"/>
      <c r="G28" s="1478"/>
      <c r="H28" s="1478"/>
      <c r="I28" s="1478"/>
      <c r="J28" s="1478"/>
      <c r="K28" s="1478"/>
      <c r="L28" s="1478"/>
      <c r="M28" s="1478"/>
      <c r="N28" s="1478"/>
      <c r="O28" s="1478"/>
      <c r="P28" s="1478"/>
      <c r="Q28" s="1478"/>
      <c r="R28" s="1478"/>
      <c r="S28" s="1478"/>
    </row>
    <row r="29" spans="1:19" ht="22.5" customHeight="1">
      <c r="A29" s="1478"/>
      <c r="B29" s="1478"/>
      <c r="C29" s="1478"/>
      <c r="D29" s="1478"/>
      <c r="E29" s="1478"/>
      <c r="F29" s="1478"/>
      <c r="G29" s="1478"/>
      <c r="H29" s="1478"/>
      <c r="I29" s="1478"/>
      <c r="J29" s="1478"/>
      <c r="K29" s="1478"/>
      <c r="L29" s="1478"/>
      <c r="M29" s="1478"/>
      <c r="N29" s="1478"/>
      <c r="O29" s="1478"/>
      <c r="P29" s="1478"/>
      <c r="Q29" s="1478"/>
      <c r="R29" s="1478"/>
      <c r="S29" s="1478"/>
    </row>
    <row r="30" spans="1:19" ht="22.5" customHeight="1">
      <c r="A30" s="1478"/>
      <c r="B30" s="1478"/>
      <c r="C30" s="1478"/>
      <c r="D30" s="1478"/>
      <c r="E30" s="1478"/>
      <c r="F30" s="1478"/>
      <c r="G30" s="1478"/>
      <c r="H30" s="1478"/>
      <c r="I30" s="1478"/>
      <c r="J30" s="1478"/>
      <c r="K30" s="1478"/>
      <c r="L30" s="1478"/>
      <c r="M30" s="1478"/>
      <c r="N30" s="1478"/>
      <c r="O30" s="1478"/>
      <c r="P30" s="1478"/>
      <c r="Q30" s="1478"/>
      <c r="R30" s="1478"/>
      <c r="S30" s="1478"/>
    </row>
    <row r="31" spans="1:19" ht="22.5" customHeight="1"/>
    <row r="32" spans="1:19" ht="22.5" customHeight="1"/>
    <row r="33" ht="22.5" customHeight="1"/>
    <row r="34" ht="22.5" customHeight="1"/>
    <row r="35" ht="22.5" customHeight="1"/>
    <row r="36" ht="22.5" customHeight="1"/>
  </sheetData>
  <mergeCells count="9"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7"/>
  <sheetViews>
    <sheetView view="pageBreakPreview" topLeftCell="A25" zoomScale="60" zoomScaleNormal="50" workbookViewId="0">
      <selection activeCell="U57" sqref="U57"/>
    </sheetView>
  </sheetViews>
  <sheetFormatPr defaultRowHeight="20.25"/>
  <cols>
    <col min="1" max="1" width="89" style="1450" customWidth="1"/>
    <col min="2" max="2" width="11.42578125" style="1450" customWidth="1"/>
    <col min="3" max="3" width="12.140625" style="1450" customWidth="1"/>
    <col min="4" max="4" width="11" style="1450" customWidth="1"/>
    <col min="5" max="5" width="11.5703125" style="1450" customWidth="1"/>
    <col min="6" max="6" width="9.85546875" style="1450" customWidth="1"/>
    <col min="7" max="7" width="9.5703125" style="1450" customWidth="1"/>
    <col min="8" max="8" width="12.42578125" style="1450" customWidth="1"/>
    <col min="9" max="9" width="13.140625" style="1450" customWidth="1"/>
    <col min="10" max="10" width="10.7109375" style="1450" customWidth="1"/>
    <col min="11" max="256" width="9.140625" style="1450"/>
    <col min="257" max="257" width="89" style="1450" customWidth="1"/>
    <col min="258" max="258" width="11.42578125" style="1450" customWidth="1"/>
    <col min="259" max="259" width="12.140625" style="1450" customWidth="1"/>
    <col min="260" max="260" width="11" style="1450" customWidth="1"/>
    <col min="261" max="261" width="11.5703125" style="1450" customWidth="1"/>
    <col min="262" max="262" width="9.85546875" style="1450" customWidth="1"/>
    <col min="263" max="263" width="9.5703125" style="1450" customWidth="1"/>
    <col min="264" max="264" width="12.42578125" style="1450" customWidth="1"/>
    <col min="265" max="265" width="13.140625" style="1450" customWidth="1"/>
    <col min="266" max="266" width="10.7109375" style="1450" customWidth="1"/>
    <col min="267" max="512" width="9.140625" style="1450"/>
    <col min="513" max="513" width="89" style="1450" customWidth="1"/>
    <col min="514" max="514" width="11.42578125" style="1450" customWidth="1"/>
    <col min="515" max="515" width="12.140625" style="1450" customWidth="1"/>
    <col min="516" max="516" width="11" style="1450" customWidth="1"/>
    <col min="517" max="517" width="11.5703125" style="1450" customWidth="1"/>
    <col min="518" max="518" width="9.85546875" style="1450" customWidth="1"/>
    <col min="519" max="519" width="9.5703125" style="1450" customWidth="1"/>
    <col min="520" max="520" width="12.42578125" style="1450" customWidth="1"/>
    <col min="521" max="521" width="13.140625" style="1450" customWidth="1"/>
    <col min="522" max="522" width="10.7109375" style="1450" customWidth="1"/>
    <col min="523" max="768" width="9.140625" style="1450"/>
    <col min="769" max="769" width="89" style="1450" customWidth="1"/>
    <col min="770" max="770" width="11.42578125" style="1450" customWidth="1"/>
    <col min="771" max="771" width="12.140625" style="1450" customWidth="1"/>
    <col min="772" max="772" width="11" style="1450" customWidth="1"/>
    <col min="773" max="773" width="11.5703125" style="1450" customWidth="1"/>
    <col min="774" max="774" width="9.85546875" style="1450" customWidth="1"/>
    <col min="775" max="775" width="9.5703125" style="1450" customWidth="1"/>
    <col min="776" max="776" width="12.42578125" style="1450" customWidth="1"/>
    <col min="777" max="777" width="13.140625" style="1450" customWidth="1"/>
    <col min="778" max="778" width="10.7109375" style="1450" customWidth="1"/>
    <col min="779" max="1024" width="9.140625" style="1450"/>
    <col min="1025" max="1025" width="89" style="1450" customWidth="1"/>
    <col min="1026" max="1026" width="11.42578125" style="1450" customWidth="1"/>
    <col min="1027" max="1027" width="12.140625" style="1450" customWidth="1"/>
    <col min="1028" max="1028" width="11" style="1450" customWidth="1"/>
    <col min="1029" max="1029" width="11.5703125" style="1450" customWidth="1"/>
    <col min="1030" max="1030" width="9.85546875" style="1450" customWidth="1"/>
    <col min="1031" max="1031" width="9.5703125" style="1450" customWidth="1"/>
    <col min="1032" max="1032" width="12.42578125" style="1450" customWidth="1"/>
    <col min="1033" max="1033" width="13.140625" style="1450" customWidth="1"/>
    <col min="1034" max="1034" width="10.7109375" style="1450" customWidth="1"/>
    <col min="1035" max="1280" width="9.140625" style="1450"/>
    <col min="1281" max="1281" width="89" style="1450" customWidth="1"/>
    <col min="1282" max="1282" width="11.42578125" style="1450" customWidth="1"/>
    <col min="1283" max="1283" width="12.140625" style="1450" customWidth="1"/>
    <col min="1284" max="1284" width="11" style="1450" customWidth="1"/>
    <col min="1285" max="1285" width="11.5703125" style="1450" customWidth="1"/>
    <col min="1286" max="1286" width="9.85546875" style="1450" customWidth="1"/>
    <col min="1287" max="1287" width="9.5703125" style="1450" customWidth="1"/>
    <col min="1288" max="1288" width="12.42578125" style="1450" customWidth="1"/>
    <col min="1289" max="1289" width="13.140625" style="1450" customWidth="1"/>
    <col min="1290" max="1290" width="10.7109375" style="1450" customWidth="1"/>
    <col min="1291" max="1536" width="9.140625" style="1450"/>
    <col min="1537" max="1537" width="89" style="1450" customWidth="1"/>
    <col min="1538" max="1538" width="11.42578125" style="1450" customWidth="1"/>
    <col min="1539" max="1539" width="12.140625" style="1450" customWidth="1"/>
    <col min="1540" max="1540" width="11" style="1450" customWidth="1"/>
    <col min="1541" max="1541" width="11.5703125" style="1450" customWidth="1"/>
    <col min="1542" max="1542" width="9.85546875" style="1450" customWidth="1"/>
    <col min="1543" max="1543" width="9.5703125" style="1450" customWidth="1"/>
    <col min="1544" max="1544" width="12.42578125" style="1450" customWidth="1"/>
    <col min="1545" max="1545" width="13.140625" style="1450" customWidth="1"/>
    <col min="1546" max="1546" width="10.7109375" style="1450" customWidth="1"/>
    <col min="1547" max="1792" width="9.140625" style="1450"/>
    <col min="1793" max="1793" width="89" style="1450" customWidth="1"/>
    <col min="1794" max="1794" width="11.42578125" style="1450" customWidth="1"/>
    <col min="1795" max="1795" width="12.140625" style="1450" customWidth="1"/>
    <col min="1796" max="1796" width="11" style="1450" customWidth="1"/>
    <col min="1797" max="1797" width="11.5703125" style="1450" customWidth="1"/>
    <col min="1798" max="1798" width="9.85546875" style="1450" customWidth="1"/>
    <col min="1799" max="1799" width="9.5703125" style="1450" customWidth="1"/>
    <col min="1800" max="1800" width="12.42578125" style="1450" customWidth="1"/>
    <col min="1801" max="1801" width="13.140625" style="1450" customWidth="1"/>
    <col min="1802" max="1802" width="10.7109375" style="1450" customWidth="1"/>
    <col min="1803" max="2048" width="9.140625" style="1450"/>
    <col min="2049" max="2049" width="89" style="1450" customWidth="1"/>
    <col min="2050" max="2050" width="11.42578125" style="1450" customWidth="1"/>
    <col min="2051" max="2051" width="12.140625" style="1450" customWidth="1"/>
    <col min="2052" max="2052" width="11" style="1450" customWidth="1"/>
    <col min="2053" max="2053" width="11.5703125" style="1450" customWidth="1"/>
    <col min="2054" max="2054" width="9.85546875" style="1450" customWidth="1"/>
    <col min="2055" max="2055" width="9.5703125" style="1450" customWidth="1"/>
    <col min="2056" max="2056" width="12.42578125" style="1450" customWidth="1"/>
    <col min="2057" max="2057" width="13.140625" style="1450" customWidth="1"/>
    <col min="2058" max="2058" width="10.7109375" style="1450" customWidth="1"/>
    <col min="2059" max="2304" width="9.140625" style="1450"/>
    <col min="2305" max="2305" width="89" style="1450" customWidth="1"/>
    <col min="2306" max="2306" width="11.42578125" style="1450" customWidth="1"/>
    <col min="2307" max="2307" width="12.140625" style="1450" customWidth="1"/>
    <col min="2308" max="2308" width="11" style="1450" customWidth="1"/>
    <col min="2309" max="2309" width="11.5703125" style="1450" customWidth="1"/>
    <col min="2310" max="2310" width="9.85546875" style="1450" customWidth="1"/>
    <col min="2311" max="2311" width="9.5703125" style="1450" customWidth="1"/>
    <col min="2312" max="2312" width="12.42578125" style="1450" customWidth="1"/>
    <col min="2313" max="2313" width="13.140625" style="1450" customWidth="1"/>
    <col min="2314" max="2314" width="10.7109375" style="1450" customWidth="1"/>
    <col min="2315" max="2560" width="9.140625" style="1450"/>
    <col min="2561" max="2561" width="89" style="1450" customWidth="1"/>
    <col min="2562" max="2562" width="11.42578125" style="1450" customWidth="1"/>
    <col min="2563" max="2563" width="12.140625" style="1450" customWidth="1"/>
    <col min="2564" max="2564" width="11" style="1450" customWidth="1"/>
    <col min="2565" max="2565" width="11.5703125" style="1450" customWidth="1"/>
    <col min="2566" max="2566" width="9.85546875" style="1450" customWidth="1"/>
    <col min="2567" max="2567" width="9.5703125" style="1450" customWidth="1"/>
    <col min="2568" max="2568" width="12.42578125" style="1450" customWidth="1"/>
    <col min="2569" max="2569" width="13.140625" style="1450" customWidth="1"/>
    <col min="2570" max="2570" width="10.7109375" style="1450" customWidth="1"/>
    <col min="2571" max="2816" width="9.140625" style="1450"/>
    <col min="2817" max="2817" width="89" style="1450" customWidth="1"/>
    <col min="2818" max="2818" width="11.42578125" style="1450" customWidth="1"/>
    <col min="2819" max="2819" width="12.140625" style="1450" customWidth="1"/>
    <col min="2820" max="2820" width="11" style="1450" customWidth="1"/>
    <col min="2821" max="2821" width="11.5703125" style="1450" customWidth="1"/>
    <col min="2822" max="2822" width="9.85546875" style="1450" customWidth="1"/>
    <col min="2823" max="2823" width="9.5703125" style="1450" customWidth="1"/>
    <col min="2824" max="2824" width="12.42578125" style="1450" customWidth="1"/>
    <col min="2825" max="2825" width="13.140625" style="1450" customWidth="1"/>
    <col min="2826" max="2826" width="10.7109375" style="1450" customWidth="1"/>
    <col min="2827" max="3072" width="9.140625" style="1450"/>
    <col min="3073" max="3073" width="89" style="1450" customWidth="1"/>
    <col min="3074" max="3074" width="11.42578125" style="1450" customWidth="1"/>
    <col min="3075" max="3075" width="12.140625" style="1450" customWidth="1"/>
    <col min="3076" max="3076" width="11" style="1450" customWidth="1"/>
    <col min="3077" max="3077" width="11.5703125" style="1450" customWidth="1"/>
    <col min="3078" max="3078" width="9.85546875" style="1450" customWidth="1"/>
    <col min="3079" max="3079" width="9.5703125" style="1450" customWidth="1"/>
    <col min="3080" max="3080" width="12.42578125" style="1450" customWidth="1"/>
    <col min="3081" max="3081" width="13.140625" style="1450" customWidth="1"/>
    <col min="3082" max="3082" width="10.7109375" style="1450" customWidth="1"/>
    <col min="3083" max="3328" width="9.140625" style="1450"/>
    <col min="3329" max="3329" width="89" style="1450" customWidth="1"/>
    <col min="3330" max="3330" width="11.42578125" style="1450" customWidth="1"/>
    <col min="3331" max="3331" width="12.140625" style="1450" customWidth="1"/>
    <col min="3332" max="3332" width="11" style="1450" customWidth="1"/>
    <col min="3333" max="3333" width="11.5703125" style="1450" customWidth="1"/>
    <col min="3334" max="3334" width="9.85546875" style="1450" customWidth="1"/>
    <col min="3335" max="3335" width="9.5703125" style="1450" customWidth="1"/>
    <col min="3336" max="3336" width="12.42578125" style="1450" customWidth="1"/>
    <col min="3337" max="3337" width="13.140625" style="1450" customWidth="1"/>
    <col min="3338" max="3338" width="10.7109375" style="1450" customWidth="1"/>
    <col min="3339" max="3584" width="9.140625" style="1450"/>
    <col min="3585" max="3585" width="89" style="1450" customWidth="1"/>
    <col min="3586" max="3586" width="11.42578125" style="1450" customWidth="1"/>
    <col min="3587" max="3587" width="12.140625" style="1450" customWidth="1"/>
    <col min="3588" max="3588" width="11" style="1450" customWidth="1"/>
    <col min="3589" max="3589" width="11.5703125" style="1450" customWidth="1"/>
    <col min="3590" max="3590" width="9.85546875" style="1450" customWidth="1"/>
    <col min="3591" max="3591" width="9.5703125" style="1450" customWidth="1"/>
    <col min="3592" max="3592" width="12.42578125" style="1450" customWidth="1"/>
    <col min="3593" max="3593" width="13.140625" style="1450" customWidth="1"/>
    <col min="3594" max="3594" width="10.7109375" style="1450" customWidth="1"/>
    <col min="3595" max="3840" width="9.140625" style="1450"/>
    <col min="3841" max="3841" width="89" style="1450" customWidth="1"/>
    <col min="3842" max="3842" width="11.42578125" style="1450" customWidth="1"/>
    <col min="3843" max="3843" width="12.140625" style="1450" customWidth="1"/>
    <col min="3844" max="3844" width="11" style="1450" customWidth="1"/>
    <col min="3845" max="3845" width="11.5703125" style="1450" customWidth="1"/>
    <col min="3846" max="3846" width="9.85546875" style="1450" customWidth="1"/>
    <col min="3847" max="3847" width="9.5703125" style="1450" customWidth="1"/>
    <col min="3848" max="3848" width="12.42578125" style="1450" customWidth="1"/>
    <col min="3849" max="3849" width="13.140625" style="1450" customWidth="1"/>
    <col min="3850" max="3850" width="10.7109375" style="1450" customWidth="1"/>
    <col min="3851" max="4096" width="9.140625" style="1450"/>
    <col min="4097" max="4097" width="89" style="1450" customWidth="1"/>
    <col min="4098" max="4098" width="11.42578125" style="1450" customWidth="1"/>
    <col min="4099" max="4099" width="12.140625" style="1450" customWidth="1"/>
    <col min="4100" max="4100" width="11" style="1450" customWidth="1"/>
    <col min="4101" max="4101" width="11.5703125" style="1450" customWidth="1"/>
    <col min="4102" max="4102" width="9.85546875" style="1450" customWidth="1"/>
    <col min="4103" max="4103" width="9.5703125" style="1450" customWidth="1"/>
    <col min="4104" max="4104" width="12.42578125" style="1450" customWidth="1"/>
    <col min="4105" max="4105" width="13.140625" style="1450" customWidth="1"/>
    <col min="4106" max="4106" width="10.7109375" style="1450" customWidth="1"/>
    <col min="4107" max="4352" width="9.140625" style="1450"/>
    <col min="4353" max="4353" width="89" style="1450" customWidth="1"/>
    <col min="4354" max="4354" width="11.42578125" style="1450" customWidth="1"/>
    <col min="4355" max="4355" width="12.140625" style="1450" customWidth="1"/>
    <col min="4356" max="4356" width="11" style="1450" customWidth="1"/>
    <col min="4357" max="4357" width="11.5703125" style="1450" customWidth="1"/>
    <col min="4358" max="4358" width="9.85546875" style="1450" customWidth="1"/>
    <col min="4359" max="4359" width="9.5703125" style="1450" customWidth="1"/>
    <col min="4360" max="4360" width="12.42578125" style="1450" customWidth="1"/>
    <col min="4361" max="4361" width="13.140625" style="1450" customWidth="1"/>
    <col min="4362" max="4362" width="10.7109375" style="1450" customWidth="1"/>
    <col min="4363" max="4608" width="9.140625" style="1450"/>
    <col min="4609" max="4609" width="89" style="1450" customWidth="1"/>
    <col min="4610" max="4610" width="11.42578125" style="1450" customWidth="1"/>
    <col min="4611" max="4611" width="12.140625" style="1450" customWidth="1"/>
    <col min="4612" max="4612" width="11" style="1450" customWidth="1"/>
    <col min="4613" max="4613" width="11.5703125" style="1450" customWidth="1"/>
    <col min="4614" max="4614" width="9.85546875" style="1450" customWidth="1"/>
    <col min="4615" max="4615" width="9.5703125" style="1450" customWidth="1"/>
    <col min="4616" max="4616" width="12.42578125" style="1450" customWidth="1"/>
    <col min="4617" max="4617" width="13.140625" style="1450" customWidth="1"/>
    <col min="4618" max="4618" width="10.7109375" style="1450" customWidth="1"/>
    <col min="4619" max="4864" width="9.140625" style="1450"/>
    <col min="4865" max="4865" width="89" style="1450" customWidth="1"/>
    <col min="4866" max="4866" width="11.42578125" style="1450" customWidth="1"/>
    <col min="4867" max="4867" width="12.140625" style="1450" customWidth="1"/>
    <col min="4868" max="4868" width="11" style="1450" customWidth="1"/>
    <col min="4869" max="4869" width="11.5703125" style="1450" customWidth="1"/>
    <col min="4870" max="4870" width="9.85546875" style="1450" customWidth="1"/>
    <col min="4871" max="4871" width="9.5703125" style="1450" customWidth="1"/>
    <col min="4872" max="4872" width="12.42578125" style="1450" customWidth="1"/>
    <col min="4873" max="4873" width="13.140625" style="1450" customWidth="1"/>
    <col min="4874" max="4874" width="10.7109375" style="1450" customWidth="1"/>
    <col min="4875" max="5120" width="9.140625" style="1450"/>
    <col min="5121" max="5121" width="89" style="1450" customWidth="1"/>
    <col min="5122" max="5122" width="11.42578125" style="1450" customWidth="1"/>
    <col min="5123" max="5123" width="12.140625" style="1450" customWidth="1"/>
    <col min="5124" max="5124" width="11" style="1450" customWidth="1"/>
    <col min="5125" max="5125" width="11.5703125" style="1450" customWidth="1"/>
    <col min="5126" max="5126" width="9.85546875" style="1450" customWidth="1"/>
    <col min="5127" max="5127" width="9.5703125" style="1450" customWidth="1"/>
    <col min="5128" max="5128" width="12.42578125" style="1450" customWidth="1"/>
    <col min="5129" max="5129" width="13.140625" style="1450" customWidth="1"/>
    <col min="5130" max="5130" width="10.7109375" style="1450" customWidth="1"/>
    <col min="5131" max="5376" width="9.140625" style="1450"/>
    <col min="5377" max="5377" width="89" style="1450" customWidth="1"/>
    <col min="5378" max="5378" width="11.42578125" style="1450" customWidth="1"/>
    <col min="5379" max="5379" width="12.140625" style="1450" customWidth="1"/>
    <col min="5380" max="5380" width="11" style="1450" customWidth="1"/>
    <col min="5381" max="5381" width="11.5703125" style="1450" customWidth="1"/>
    <col min="5382" max="5382" width="9.85546875" style="1450" customWidth="1"/>
    <col min="5383" max="5383" width="9.5703125" style="1450" customWidth="1"/>
    <col min="5384" max="5384" width="12.42578125" style="1450" customWidth="1"/>
    <col min="5385" max="5385" width="13.140625" style="1450" customWidth="1"/>
    <col min="5386" max="5386" width="10.7109375" style="1450" customWidth="1"/>
    <col min="5387" max="5632" width="9.140625" style="1450"/>
    <col min="5633" max="5633" width="89" style="1450" customWidth="1"/>
    <col min="5634" max="5634" width="11.42578125" style="1450" customWidth="1"/>
    <col min="5635" max="5635" width="12.140625" style="1450" customWidth="1"/>
    <col min="5636" max="5636" width="11" style="1450" customWidth="1"/>
    <col min="5637" max="5637" width="11.5703125" style="1450" customWidth="1"/>
    <col min="5638" max="5638" width="9.85546875" style="1450" customWidth="1"/>
    <col min="5639" max="5639" width="9.5703125" style="1450" customWidth="1"/>
    <col min="5640" max="5640" width="12.42578125" style="1450" customWidth="1"/>
    <col min="5641" max="5641" width="13.140625" style="1450" customWidth="1"/>
    <col min="5642" max="5642" width="10.7109375" style="1450" customWidth="1"/>
    <col min="5643" max="5888" width="9.140625" style="1450"/>
    <col min="5889" max="5889" width="89" style="1450" customWidth="1"/>
    <col min="5890" max="5890" width="11.42578125" style="1450" customWidth="1"/>
    <col min="5891" max="5891" width="12.140625" style="1450" customWidth="1"/>
    <col min="5892" max="5892" width="11" style="1450" customWidth="1"/>
    <col min="5893" max="5893" width="11.5703125" style="1450" customWidth="1"/>
    <col min="5894" max="5894" width="9.85546875" style="1450" customWidth="1"/>
    <col min="5895" max="5895" width="9.5703125" style="1450" customWidth="1"/>
    <col min="5896" max="5896" width="12.42578125" style="1450" customWidth="1"/>
    <col min="5897" max="5897" width="13.140625" style="1450" customWidth="1"/>
    <col min="5898" max="5898" width="10.7109375" style="1450" customWidth="1"/>
    <col min="5899" max="6144" width="9.140625" style="1450"/>
    <col min="6145" max="6145" width="89" style="1450" customWidth="1"/>
    <col min="6146" max="6146" width="11.42578125" style="1450" customWidth="1"/>
    <col min="6147" max="6147" width="12.140625" style="1450" customWidth="1"/>
    <col min="6148" max="6148" width="11" style="1450" customWidth="1"/>
    <col min="6149" max="6149" width="11.5703125" style="1450" customWidth="1"/>
    <col min="6150" max="6150" width="9.85546875" style="1450" customWidth="1"/>
    <col min="6151" max="6151" width="9.5703125" style="1450" customWidth="1"/>
    <col min="6152" max="6152" width="12.42578125" style="1450" customWidth="1"/>
    <col min="6153" max="6153" width="13.140625" style="1450" customWidth="1"/>
    <col min="6154" max="6154" width="10.7109375" style="1450" customWidth="1"/>
    <col min="6155" max="6400" width="9.140625" style="1450"/>
    <col min="6401" max="6401" width="89" style="1450" customWidth="1"/>
    <col min="6402" max="6402" width="11.42578125" style="1450" customWidth="1"/>
    <col min="6403" max="6403" width="12.140625" style="1450" customWidth="1"/>
    <col min="6404" max="6404" width="11" style="1450" customWidth="1"/>
    <col min="6405" max="6405" width="11.5703125" style="1450" customWidth="1"/>
    <col min="6406" max="6406" width="9.85546875" style="1450" customWidth="1"/>
    <col min="6407" max="6407" width="9.5703125" style="1450" customWidth="1"/>
    <col min="6408" max="6408" width="12.42578125" style="1450" customWidth="1"/>
    <col min="6409" max="6409" width="13.140625" style="1450" customWidth="1"/>
    <col min="6410" max="6410" width="10.7109375" style="1450" customWidth="1"/>
    <col min="6411" max="6656" width="9.140625" style="1450"/>
    <col min="6657" max="6657" width="89" style="1450" customWidth="1"/>
    <col min="6658" max="6658" width="11.42578125" style="1450" customWidth="1"/>
    <col min="6659" max="6659" width="12.140625" style="1450" customWidth="1"/>
    <col min="6660" max="6660" width="11" style="1450" customWidth="1"/>
    <col min="6661" max="6661" width="11.5703125" style="1450" customWidth="1"/>
    <col min="6662" max="6662" width="9.85546875" style="1450" customWidth="1"/>
    <col min="6663" max="6663" width="9.5703125" style="1450" customWidth="1"/>
    <col min="6664" max="6664" width="12.42578125" style="1450" customWidth="1"/>
    <col min="6665" max="6665" width="13.140625" style="1450" customWidth="1"/>
    <col min="6666" max="6666" width="10.7109375" style="1450" customWidth="1"/>
    <col min="6667" max="6912" width="9.140625" style="1450"/>
    <col min="6913" max="6913" width="89" style="1450" customWidth="1"/>
    <col min="6914" max="6914" width="11.42578125" style="1450" customWidth="1"/>
    <col min="6915" max="6915" width="12.140625" style="1450" customWidth="1"/>
    <col min="6916" max="6916" width="11" style="1450" customWidth="1"/>
    <col min="6917" max="6917" width="11.5703125" style="1450" customWidth="1"/>
    <col min="6918" max="6918" width="9.85546875" style="1450" customWidth="1"/>
    <col min="6919" max="6919" width="9.5703125" style="1450" customWidth="1"/>
    <col min="6920" max="6920" width="12.42578125" style="1450" customWidth="1"/>
    <col min="6921" max="6921" width="13.140625" style="1450" customWidth="1"/>
    <col min="6922" max="6922" width="10.7109375" style="1450" customWidth="1"/>
    <col min="6923" max="7168" width="9.140625" style="1450"/>
    <col min="7169" max="7169" width="89" style="1450" customWidth="1"/>
    <col min="7170" max="7170" width="11.42578125" style="1450" customWidth="1"/>
    <col min="7171" max="7171" width="12.140625" style="1450" customWidth="1"/>
    <col min="7172" max="7172" width="11" style="1450" customWidth="1"/>
    <col min="7173" max="7173" width="11.5703125" style="1450" customWidth="1"/>
    <col min="7174" max="7174" width="9.85546875" style="1450" customWidth="1"/>
    <col min="7175" max="7175" width="9.5703125" style="1450" customWidth="1"/>
    <col min="7176" max="7176" width="12.42578125" style="1450" customWidth="1"/>
    <col min="7177" max="7177" width="13.140625" style="1450" customWidth="1"/>
    <col min="7178" max="7178" width="10.7109375" style="1450" customWidth="1"/>
    <col min="7179" max="7424" width="9.140625" style="1450"/>
    <col min="7425" max="7425" width="89" style="1450" customWidth="1"/>
    <col min="7426" max="7426" width="11.42578125" style="1450" customWidth="1"/>
    <col min="7427" max="7427" width="12.140625" style="1450" customWidth="1"/>
    <col min="7428" max="7428" width="11" style="1450" customWidth="1"/>
    <col min="7429" max="7429" width="11.5703125" style="1450" customWidth="1"/>
    <col min="7430" max="7430" width="9.85546875" style="1450" customWidth="1"/>
    <col min="7431" max="7431" width="9.5703125" style="1450" customWidth="1"/>
    <col min="7432" max="7432" width="12.42578125" style="1450" customWidth="1"/>
    <col min="7433" max="7433" width="13.140625" style="1450" customWidth="1"/>
    <col min="7434" max="7434" width="10.7109375" style="1450" customWidth="1"/>
    <col min="7435" max="7680" width="9.140625" style="1450"/>
    <col min="7681" max="7681" width="89" style="1450" customWidth="1"/>
    <col min="7682" max="7682" width="11.42578125" style="1450" customWidth="1"/>
    <col min="7683" max="7683" width="12.140625" style="1450" customWidth="1"/>
    <col min="7684" max="7684" width="11" style="1450" customWidth="1"/>
    <col min="7685" max="7685" width="11.5703125" style="1450" customWidth="1"/>
    <col min="7686" max="7686" width="9.85546875" style="1450" customWidth="1"/>
    <col min="7687" max="7687" width="9.5703125" style="1450" customWidth="1"/>
    <col min="7688" max="7688" width="12.42578125" style="1450" customWidth="1"/>
    <col min="7689" max="7689" width="13.140625" style="1450" customWidth="1"/>
    <col min="7690" max="7690" width="10.7109375" style="1450" customWidth="1"/>
    <col min="7691" max="7936" width="9.140625" style="1450"/>
    <col min="7937" max="7937" width="89" style="1450" customWidth="1"/>
    <col min="7938" max="7938" width="11.42578125" style="1450" customWidth="1"/>
    <col min="7939" max="7939" width="12.140625" style="1450" customWidth="1"/>
    <col min="7940" max="7940" width="11" style="1450" customWidth="1"/>
    <col min="7941" max="7941" width="11.5703125" style="1450" customWidth="1"/>
    <col min="7942" max="7942" width="9.85546875" style="1450" customWidth="1"/>
    <col min="7943" max="7943" width="9.5703125" style="1450" customWidth="1"/>
    <col min="7944" max="7944" width="12.42578125" style="1450" customWidth="1"/>
    <col min="7945" max="7945" width="13.140625" style="1450" customWidth="1"/>
    <col min="7946" max="7946" width="10.7109375" style="1450" customWidth="1"/>
    <col min="7947" max="8192" width="9.140625" style="1450"/>
    <col min="8193" max="8193" width="89" style="1450" customWidth="1"/>
    <col min="8194" max="8194" width="11.42578125" style="1450" customWidth="1"/>
    <col min="8195" max="8195" width="12.140625" style="1450" customWidth="1"/>
    <col min="8196" max="8196" width="11" style="1450" customWidth="1"/>
    <col min="8197" max="8197" width="11.5703125" style="1450" customWidth="1"/>
    <col min="8198" max="8198" width="9.85546875" style="1450" customWidth="1"/>
    <col min="8199" max="8199" width="9.5703125" style="1450" customWidth="1"/>
    <col min="8200" max="8200" width="12.42578125" style="1450" customWidth="1"/>
    <col min="8201" max="8201" width="13.140625" style="1450" customWidth="1"/>
    <col min="8202" max="8202" width="10.7109375" style="1450" customWidth="1"/>
    <col min="8203" max="8448" width="9.140625" style="1450"/>
    <col min="8449" max="8449" width="89" style="1450" customWidth="1"/>
    <col min="8450" max="8450" width="11.42578125" style="1450" customWidth="1"/>
    <col min="8451" max="8451" width="12.140625" style="1450" customWidth="1"/>
    <col min="8452" max="8452" width="11" style="1450" customWidth="1"/>
    <col min="8453" max="8453" width="11.5703125" style="1450" customWidth="1"/>
    <col min="8454" max="8454" width="9.85546875" style="1450" customWidth="1"/>
    <col min="8455" max="8455" width="9.5703125" style="1450" customWidth="1"/>
    <col min="8456" max="8456" width="12.42578125" style="1450" customWidth="1"/>
    <col min="8457" max="8457" width="13.140625" style="1450" customWidth="1"/>
    <col min="8458" max="8458" width="10.7109375" style="1450" customWidth="1"/>
    <col min="8459" max="8704" width="9.140625" style="1450"/>
    <col min="8705" max="8705" width="89" style="1450" customWidth="1"/>
    <col min="8706" max="8706" width="11.42578125" style="1450" customWidth="1"/>
    <col min="8707" max="8707" width="12.140625" style="1450" customWidth="1"/>
    <col min="8708" max="8708" width="11" style="1450" customWidth="1"/>
    <col min="8709" max="8709" width="11.5703125" style="1450" customWidth="1"/>
    <col min="8710" max="8710" width="9.85546875" style="1450" customWidth="1"/>
    <col min="8711" max="8711" width="9.5703125" style="1450" customWidth="1"/>
    <col min="8712" max="8712" width="12.42578125" style="1450" customWidth="1"/>
    <col min="8713" max="8713" width="13.140625" style="1450" customWidth="1"/>
    <col min="8714" max="8714" width="10.7109375" style="1450" customWidth="1"/>
    <col min="8715" max="8960" width="9.140625" style="1450"/>
    <col min="8961" max="8961" width="89" style="1450" customWidth="1"/>
    <col min="8962" max="8962" width="11.42578125" style="1450" customWidth="1"/>
    <col min="8963" max="8963" width="12.140625" style="1450" customWidth="1"/>
    <col min="8964" max="8964" width="11" style="1450" customWidth="1"/>
    <col min="8965" max="8965" width="11.5703125" style="1450" customWidth="1"/>
    <col min="8966" max="8966" width="9.85546875" style="1450" customWidth="1"/>
    <col min="8967" max="8967" width="9.5703125" style="1450" customWidth="1"/>
    <col min="8968" max="8968" width="12.42578125" style="1450" customWidth="1"/>
    <col min="8969" max="8969" width="13.140625" style="1450" customWidth="1"/>
    <col min="8970" max="8970" width="10.7109375" style="1450" customWidth="1"/>
    <col min="8971" max="9216" width="9.140625" style="1450"/>
    <col min="9217" max="9217" width="89" style="1450" customWidth="1"/>
    <col min="9218" max="9218" width="11.42578125" style="1450" customWidth="1"/>
    <col min="9219" max="9219" width="12.140625" style="1450" customWidth="1"/>
    <col min="9220" max="9220" width="11" style="1450" customWidth="1"/>
    <col min="9221" max="9221" width="11.5703125" style="1450" customWidth="1"/>
    <col min="9222" max="9222" width="9.85546875" style="1450" customWidth="1"/>
    <col min="9223" max="9223" width="9.5703125" style="1450" customWidth="1"/>
    <col min="9224" max="9224" width="12.42578125" style="1450" customWidth="1"/>
    <col min="9225" max="9225" width="13.140625" style="1450" customWidth="1"/>
    <col min="9226" max="9226" width="10.7109375" style="1450" customWidth="1"/>
    <col min="9227" max="9472" width="9.140625" style="1450"/>
    <col min="9473" max="9473" width="89" style="1450" customWidth="1"/>
    <col min="9474" max="9474" width="11.42578125" style="1450" customWidth="1"/>
    <col min="9475" max="9475" width="12.140625" style="1450" customWidth="1"/>
    <col min="9476" max="9476" width="11" style="1450" customWidth="1"/>
    <col min="9477" max="9477" width="11.5703125" style="1450" customWidth="1"/>
    <col min="9478" max="9478" width="9.85546875" style="1450" customWidth="1"/>
    <col min="9479" max="9479" width="9.5703125" style="1450" customWidth="1"/>
    <col min="9480" max="9480" width="12.42578125" style="1450" customWidth="1"/>
    <col min="9481" max="9481" width="13.140625" style="1450" customWidth="1"/>
    <col min="9482" max="9482" width="10.7109375" style="1450" customWidth="1"/>
    <col min="9483" max="9728" width="9.140625" style="1450"/>
    <col min="9729" max="9729" width="89" style="1450" customWidth="1"/>
    <col min="9730" max="9730" width="11.42578125" style="1450" customWidth="1"/>
    <col min="9731" max="9731" width="12.140625" style="1450" customWidth="1"/>
    <col min="9732" max="9732" width="11" style="1450" customWidth="1"/>
    <col min="9733" max="9733" width="11.5703125" style="1450" customWidth="1"/>
    <col min="9734" max="9734" width="9.85546875" style="1450" customWidth="1"/>
    <col min="9735" max="9735" width="9.5703125" style="1450" customWidth="1"/>
    <col min="9736" max="9736" width="12.42578125" style="1450" customWidth="1"/>
    <col min="9737" max="9737" width="13.140625" style="1450" customWidth="1"/>
    <col min="9738" max="9738" width="10.7109375" style="1450" customWidth="1"/>
    <col min="9739" max="9984" width="9.140625" style="1450"/>
    <col min="9985" max="9985" width="89" style="1450" customWidth="1"/>
    <col min="9986" max="9986" width="11.42578125" style="1450" customWidth="1"/>
    <col min="9987" max="9987" width="12.140625" style="1450" customWidth="1"/>
    <col min="9988" max="9988" width="11" style="1450" customWidth="1"/>
    <col min="9989" max="9989" width="11.5703125" style="1450" customWidth="1"/>
    <col min="9990" max="9990" width="9.85546875" style="1450" customWidth="1"/>
    <col min="9991" max="9991" width="9.5703125" style="1450" customWidth="1"/>
    <col min="9992" max="9992" width="12.42578125" style="1450" customWidth="1"/>
    <col min="9993" max="9993" width="13.140625" style="1450" customWidth="1"/>
    <col min="9994" max="9994" width="10.7109375" style="1450" customWidth="1"/>
    <col min="9995" max="10240" width="9.140625" style="1450"/>
    <col min="10241" max="10241" width="89" style="1450" customWidth="1"/>
    <col min="10242" max="10242" width="11.42578125" style="1450" customWidth="1"/>
    <col min="10243" max="10243" width="12.140625" style="1450" customWidth="1"/>
    <col min="10244" max="10244" width="11" style="1450" customWidth="1"/>
    <col min="10245" max="10245" width="11.5703125" style="1450" customWidth="1"/>
    <col min="10246" max="10246" width="9.85546875" style="1450" customWidth="1"/>
    <col min="10247" max="10247" width="9.5703125" style="1450" customWidth="1"/>
    <col min="10248" max="10248" width="12.42578125" style="1450" customWidth="1"/>
    <col min="10249" max="10249" width="13.140625" style="1450" customWidth="1"/>
    <col min="10250" max="10250" width="10.7109375" style="1450" customWidth="1"/>
    <col min="10251" max="10496" width="9.140625" style="1450"/>
    <col min="10497" max="10497" width="89" style="1450" customWidth="1"/>
    <col min="10498" max="10498" width="11.42578125" style="1450" customWidth="1"/>
    <col min="10499" max="10499" width="12.140625" style="1450" customWidth="1"/>
    <col min="10500" max="10500" width="11" style="1450" customWidth="1"/>
    <col min="10501" max="10501" width="11.5703125" style="1450" customWidth="1"/>
    <col min="10502" max="10502" width="9.85546875" style="1450" customWidth="1"/>
    <col min="10503" max="10503" width="9.5703125" style="1450" customWidth="1"/>
    <col min="10504" max="10504" width="12.42578125" style="1450" customWidth="1"/>
    <col min="10505" max="10505" width="13.140625" style="1450" customWidth="1"/>
    <col min="10506" max="10506" width="10.7109375" style="1450" customWidth="1"/>
    <col min="10507" max="10752" width="9.140625" style="1450"/>
    <col min="10753" max="10753" width="89" style="1450" customWidth="1"/>
    <col min="10754" max="10754" width="11.42578125" style="1450" customWidth="1"/>
    <col min="10755" max="10755" width="12.140625" style="1450" customWidth="1"/>
    <col min="10756" max="10756" width="11" style="1450" customWidth="1"/>
    <col min="10757" max="10757" width="11.5703125" style="1450" customWidth="1"/>
    <col min="10758" max="10758" width="9.85546875" style="1450" customWidth="1"/>
    <col min="10759" max="10759" width="9.5703125" style="1450" customWidth="1"/>
    <col min="10760" max="10760" width="12.42578125" style="1450" customWidth="1"/>
    <col min="10761" max="10761" width="13.140625" style="1450" customWidth="1"/>
    <col min="10762" max="10762" width="10.7109375" style="1450" customWidth="1"/>
    <col min="10763" max="11008" width="9.140625" style="1450"/>
    <col min="11009" max="11009" width="89" style="1450" customWidth="1"/>
    <col min="11010" max="11010" width="11.42578125" style="1450" customWidth="1"/>
    <col min="11011" max="11011" width="12.140625" style="1450" customWidth="1"/>
    <col min="11012" max="11012" width="11" style="1450" customWidth="1"/>
    <col min="11013" max="11013" width="11.5703125" style="1450" customWidth="1"/>
    <col min="11014" max="11014" width="9.85546875" style="1450" customWidth="1"/>
    <col min="11015" max="11015" width="9.5703125" style="1450" customWidth="1"/>
    <col min="11016" max="11016" width="12.42578125" style="1450" customWidth="1"/>
    <col min="11017" max="11017" width="13.140625" style="1450" customWidth="1"/>
    <col min="11018" max="11018" width="10.7109375" style="1450" customWidth="1"/>
    <col min="11019" max="11264" width="9.140625" style="1450"/>
    <col min="11265" max="11265" width="89" style="1450" customWidth="1"/>
    <col min="11266" max="11266" width="11.42578125" style="1450" customWidth="1"/>
    <col min="11267" max="11267" width="12.140625" style="1450" customWidth="1"/>
    <col min="11268" max="11268" width="11" style="1450" customWidth="1"/>
    <col min="11269" max="11269" width="11.5703125" style="1450" customWidth="1"/>
    <col min="11270" max="11270" width="9.85546875" style="1450" customWidth="1"/>
    <col min="11271" max="11271" width="9.5703125" style="1450" customWidth="1"/>
    <col min="11272" max="11272" width="12.42578125" style="1450" customWidth="1"/>
    <col min="11273" max="11273" width="13.140625" style="1450" customWidth="1"/>
    <col min="11274" max="11274" width="10.7109375" style="1450" customWidth="1"/>
    <col min="11275" max="11520" width="9.140625" style="1450"/>
    <col min="11521" max="11521" width="89" style="1450" customWidth="1"/>
    <col min="11522" max="11522" width="11.42578125" style="1450" customWidth="1"/>
    <col min="11523" max="11523" width="12.140625" style="1450" customWidth="1"/>
    <col min="11524" max="11524" width="11" style="1450" customWidth="1"/>
    <col min="11525" max="11525" width="11.5703125" style="1450" customWidth="1"/>
    <col min="11526" max="11526" width="9.85546875" style="1450" customWidth="1"/>
    <col min="11527" max="11527" width="9.5703125" style="1450" customWidth="1"/>
    <col min="11528" max="11528" width="12.42578125" style="1450" customWidth="1"/>
    <col min="11529" max="11529" width="13.140625" style="1450" customWidth="1"/>
    <col min="11530" max="11530" width="10.7109375" style="1450" customWidth="1"/>
    <col min="11531" max="11776" width="9.140625" style="1450"/>
    <col min="11777" max="11777" width="89" style="1450" customWidth="1"/>
    <col min="11778" max="11778" width="11.42578125" style="1450" customWidth="1"/>
    <col min="11779" max="11779" width="12.140625" style="1450" customWidth="1"/>
    <col min="11780" max="11780" width="11" style="1450" customWidth="1"/>
    <col min="11781" max="11781" width="11.5703125" style="1450" customWidth="1"/>
    <col min="11782" max="11782" width="9.85546875" style="1450" customWidth="1"/>
    <col min="11783" max="11783" width="9.5703125" style="1450" customWidth="1"/>
    <col min="11784" max="11784" width="12.42578125" style="1450" customWidth="1"/>
    <col min="11785" max="11785" width="13.140625" style="1450" customWidth="1"/>
    <col min="11786" max="11786" width="10.7109375" style="1450" customWidth="1"/>
    <col min="11787" max="12032" width="9.140625" style="1450"/>
    <col min="12033" max="12033" width="89" style="1450" customWidth="1"/>
    <col min="12034" max="12034" width="11.42578125" style="1450" customWidth="1"/>
    <col min="12035" max="12035" width="12.140625" style="1450" customWidth="1"/>
    <col min="12036" max="12036" width="11" style="1450" customWidth="1"/>
    <col min="12037" max="12037" width="11.5703125" style="1450" customWidth="1"/>
    <col min="12038" max="12038" width="9.85546875" style="1450" customWidth="1"/>
    <col min="12039" max="12039" width="9.5703125" style="1450" customWidth="1"/>
    <col min="12040" max="12040" width="12.42578125" style="1450" customWidth="1"/>
    <col min="12041" max="12041" width="13.140625" style="1450" customWidth="1"/>
    <col min="12042" max="12042" width="10.7109375" style="1450" customWidth="1"/>
    <col min="12043" max="12288" width="9.140625" style="1450"/>
    <col min="12289" max="12289" width="89" style="1450" customWidth="1"/>
    <col min="12290" max="12290" width="11.42578125" style="1450" customWidth="1"/>
    <col min="12291" max="12291" width="12.140625" style="1450" customWidth="1"/>
    <col min="12292" max="12292" width="11" style="1450" customWidth="1"/>
    <col min="12293" max="12293" width="11.5703125" style="1450" customWidth="1"/>
    <col min="12294" max="12294" width="9.85546875" style="1450" customWidth="1"/>
    <col min="12295" max="12295" width="9.5703125" style="1450" customWidth="1"/>
    <col min="12296" max="12296" width="12.42578125" style="1450" customWidth="1"/>
    <col min="12297" max="12297" width="13.140625" style="1450" customWidth="1"/>
    <col min="12298" max="12298" width="10.7109375" style="1450" customWidth="1"/>
    <col min="12299" max="12544" width="9.140625" style="1450"/>
    <col min="12545" max="12545" width="89" style="1450" customWidth="1"/>
    <col min="12546" max="12546" width="11.42578125" style="1450" customWidth="1"/>
    <col min="12547" max="12547" width="12.140625" style="1450" customWidth="1"/>
    <col min="12548" max="12548" width="11" style="1450" customWidth="1"/>
    <col min="12549" max="12549" width="11.5703125" style="1450" customWidth="1"/>
    <col min="12550" max="12550" width="9.85546875" style="1450" customWidth="1"/>
    <col min="12551" max="12551" width="9.5703125" style="1450" customWidth="1"/>
    <col min="12552" max="12552" width="12.42578125" style="1450" customWidth="1"/>
    <col min="12553" max="12553" width="13.140625" style="1450" customWidth="1"/>
    <col min="12554" max="12554" width="10.7109375" style="1450" customWidth="1"/>
    <col min="12555" max="12800" width="9.140625" style="1450"/>
    <col min="12801" max="12801" width="89" style="1450" customWidth="1"/>
    <col min="12802" max="12802" width="11.42578125" style="1450" customWidth="1"/>
    <col min="12803" max="12803" width="12.140625" style="1450" customWidth="1"/>
    <col min="12804" max="12804" width="11" style="1450" customWidth="1"/>
    <col min="12805" max="12805" width="11.5703125" style="1450" customWidth="1"/>
    <col min="12806" max="12806" width="9.85546875" style="1450" customWidth="1"/>
    <col min="12807" max="12807" width="9.5703125" style="1450" customWidth="1"/>
    <col min="12808" max="12808" width="12.42578125" style="1450" customWidth="1"/>
    <col min="12809" max="12809" width="13.140625" style="1450" customWidth="1"/>
    <col min="12810" max="12810" width="10.7109375" style="1450" customWidth="1"/>
    <col min="12811" max="13056" width="9.140625" style="1450"/>
    <col min="13057" max="13057" width="89" style="1450" customWidth="1"/>
    <col min="13058" max="13058" width="11.42578125" style="1450" customWidth="1"/>
    <col min="13059" max="13059" width="12.140625" style="1450" customWidth="1"/>
    <col min="13060" max="13060" width="11" style="1450" customWidth="1"/>
    <col min="13061" max="13061" width="11.5703125" style="1450" customWidth="1"/>
    <col min="13062" max="13062" width="9.85546875" style="1450" customWidth="1"/>
    <col min="13063" max="13063" width="9.5703125" style="1450" customWidth="1"/>
    <col min="13064" max="13064" width="12.42578125" style="1450" customWidth="1"/>
    <col min="13065" max="13065" width="13.140625" style="1450" customWidth="1"/>
    <col min="13066" max="13066" width="10.7109375" style="1450" customWidth="1"/>
    <col min="13067" max="13312" width="9.140625" style="1450"/>
    <col min="13313" max="13313" width="89" style="1450" customWidth="1"/>
    <col min="13314" max="13314" width="11.42578125" style="1450" customWidth="1"/>
    <col min="13315" max="13315" width="12.140625" style="1450" customWidth="1"/>
    <col min="13316" max="13316" width="11" style="1450" customWidth="1"/>
    <col min="13317" max="13317" width="11.5703125" style="1450" customWidth="1"/>
    <col min="13318" max="13318" width="9.85546875" style="1450" customWidth="1"/>
    <col min="13319" max="13319" width="9.5703125" style="1450" customWidth="1"/>
    <col min="13320" max="13320" width="12.42578125" style="1450" customWidth="1"/>
    <col min="13321" max="13321" width="13.140625" style="1450" customWidth="1"/>
    <col min="13322" max="13322" width="10.7109375" style="1450" customWidth="1"/>
    <col min="13323" max="13568" width="9.140625" style="1450"/>
    <col min="13569" max="13569" width="89" style="1450" customWidth="1"/>
    <col min="13570" max="13570" width="11.42578125" style="1450" customWidth="1"/>
    <col min="13571" max="13571" width="12.140625" style="1450" customWidth="1"/>
    <col min="13572" max="13572" width="11" style="1450" customWidth="1"/>
    <col min="13573" max="13573" width="11.5703125" style="1450" customWidth="1"/>
    <col min="13574" max="13574" width="9.85546875" style="1450" customWidth="1"/>
    <col min="13575" max="13575" width="9.5703125" style="1450" customWidth="1"/>
    <col min="13576" max="13576" width="12.42578125" style="1450" customWidth="1"/>
    <col min="13577" max="13577" width="13.140625" style="1450" customWidth="1"/>
    <col min="13578" max="13578" width="10.7109375" style="1450" customWidth="1"/>
    <col min="13579" max="13824" width="9.140625" style="1450"/>
    <col min="13825" max="13825" width="89" style="1450" customWidth="1"/>
    <col min="13826" max="13826" width="11.42578125" style="1450" customWidth="1"/>
    <col min="13827" max="13827" width="12.140625" style="1450" customWidth="1"/>
    <col min="13828" max="13828" width="11" style="1450" customWidth="1"/>
    <col min="13829" max="13829" width="11.5703125" style="1450" customWidth="1"/>
    <col min="13830" max="13830" width="9.85546875" style="1450" customWidth="1"/>
    <col min="13831" max="13831" width="9.5703125" style="1450" customWidth="1"/>
    <col min="13832" max="13832" width="12.42578125" style="1450" customWidth="1"/>
    <col min="13833" max="13833" width="13.140625" style="1450" customWidth="1"/>
    <col min="13834" max="13834" width="10.7109375" style="1450" customWidth="1"/>
    <col min="13835" max="14080" width="9.140625" style="1450"/>
    <col min="14081" max="14081" width="89" style="1450" customWidth="1"/>
    <col min="14082" max="14082" width="11.42578125" style="1450" customWidth="1"/>
    <col min="14083" max="14083" width="12.140625" style="1450" customWidth="1"/>
    <col min="14084" max="14084" width="11" style="1450" customWidth="1"/>
    <col min="14085" max="14085" width="11.5703125" style="1450" customWidth="1"/>
    <col min="14086" max="14086" width="9.85546875" style="1450" customWidth="1"/>
    <col min="14087" max="14087" width="9.5703125" style="1450" customWidth="1"/>
    <col min="14088" max="14088" width="12.42578125" style="1450" customWidth="1"/>
    <col min="14089" max="14089" width="13.140625" style="1450" customWidth="1"/>
    <col min="14090" max="14090" width="10.7109375" style="1450" customWidth="1"/>
    <col min="14091" max="14336" width="9.140625" style="1450"/>
    <col min="14337" max="14337" width="89" style="1450" customWidth="1"/>
    <col min="14338" max="14338" width="11.42578125" style="1450" customWidth="1"/>
    <col min="14339" max="14339" width="12.140625" style="1450" customWidth="1"/>
    <col min="14340" max="14340" width="11" style="1450" customWidth="1"/>
    <col min="14341" max="14341" width="11.5703125" style="1450" customWidth="1"/>
    <col min="14342" max="14342" width="9.85546875" style="1450" customWidth="1"/>
    <col min="14343" max="14343" width="9.5703125" style="1450" customWidth="1"/>
    <col min="14344" max="14344" width="12.42578125" style="1450" customWidth="1"/>
    <col min="14345" max="14345" width="13.140625" style="1450" customWidth="1"/>
    <col min="14346" max="14346" width="10.7109375" style="1450" customWidth="1"/>
    <col min="14347" max="14592" width="9.140625" style="1450"/>
    <col min="14593" max="14593" width="89" style="1450" customWidth="1"/>
    <col min="14594" max="14594" width="11.42578125" style="1450" customWidth="1"/>
    <col min="14595" max="14595" width="12.140625" style="1450" customWidth="1"/>
    <col min="14596" max="14596" width="11" style="1450" customWidth="1"/>
    <col min="14597" max="14597" width="11.5703125" style="1450" customWidth="1"/>
    <col min="14598" max="14598" width="9.85546875" style="1450" customWidth="1"/>
    <col min="14599" max="14599" width="9.5703125" style="1450" customWidth="1"/>
    <col min="14600" max="14600" width="12.42578125" style="1450" customWidth="1"/>
    <col min="14601" max="14601" width="13.140625" style="1450" customWidth="1"/>
    <col min="14602" max="14602" width="10.7109375" style="1450" customWidth="1"/>
    <col min="14603" max="14848" width="9.140625" style="1450"/>
    <col min="14849" max="14849" width="89" style="1450" customWidth="1"/>
    <col min="14850" max="14850" width="11.42578125" style="1450" customWidth="1"/>
    <col min="14851" max="14851" width="12.140625" style="1450" customWidth="1"/>
    <col min="14852" max="14852" width="11" style="1450" customWidth="1"/>
    <col min="14853" max="14853" width="11.5703125" style="1450" customWidth="1"/>
    <col min="14854" max="14854" width="9.85546875" style="1450" customWidth="1"/>
    <col min="14855" max="14855" width="9.5703125" style="1450" customWidth="1"/>
    <col min="14856" max="14856" width="12.42578125" style="1450" customWidth="1"/>
    <col min="14857" max="14857" width="13.140625" style="1450" customWidth="1"/>
    <col min="14858" max="14858" width="10.7109375" style="1450" customWidth="1"/>
    <col min="14859" max="15104" width="9.140625" style="1450"/>
    <col min="15105" max="15105" width="89" style="1450" customWidth="1"/>
    <col min="15106" max="15106" width="11.42578125" style="1450" customWidth="1"/>
    <col min="15107" max="15107" width="12.140625" style="1450" customWidth="1"/>
    <col min="15108" max="15108" width="11" style="1450" customWidth="1"/>
    <col min="15109" max="15109" width="11.5703125" style="1450" customWidth="1"/>
    <col min="15110" max="15110" width="9.85546875" style="1450" customWidth="1"/>
    <col min="15111" max="15111" width="9.5703125" style="1450" customWidth="1"/>
    <col min="15112" max="15112" width="12.42578125" style="1450" customWidth="1"/>
    <col min="15113" max="15113" width="13.140625" style="1450" customWidth="1"/>
    <col min="15114" max="15114" width="10.7109375" style="1450" customWidth="1"/>
    <col min="15115" max="15360" width="9.140625" style="1450"/>
    <col min="15361" max="15361" width="89" style="1450" customWidth="1"/>
    <col min="15362" max="15362" width="11.42578125" style="1450" customWidth="1"/>
    <col min="15363" max="15363" width="12.140625" style="1450" customWidth="1"/>
    <col min="15364" max="15364" width="11" style="1450" customWidth="1"/>
    <col min="15365" max="15365" width="11.5703125" style="1450" customWidth="1"/>
    <col min="15366" max="15366" width="9.85546875" style="1450" customWidth="1"/>
    <col min="15367" max="15367" width="9.5703125" style="1450" customWidth="1"/>
    <col min="15368" max="15368" width="12.42578125" style="1450" customWidth="1"/>
    <col min="15369" max="15369" width="13.140625" style="1450" customWidth="1"/>
    <col min="15370" max="15370" width="10.7109375" style="1450" customWidth="1"/>
    <col min="15371" max="15616" width="9.140625" style="1450"/>
    <col min="15617" max="15617" width="89" style="1450" customWidth="1"/>
    <col min="15618" max="15618" width="11.42578125" style="1450" customWidth="1"/>
    <col min="15619" max="15619" width="12.140625" style="1450" customWidth="1"/>
    <col min="15620" max="15620" width="11" style="1450" customWidth="1"/>
    <col min="15621" max="15621" width="11.5703125" style="1450" customWidth="1"/>
    <col min="15622" max="15622" width="9.85546875" style="1450" customWidth="1"/>
    <col min="15623" max="15623" width="9.5703125" style="1450" customWidth="1"/>
    <col min="15624" max="15624" width="12.42578125" style="1450" customWidth="1"/>
    <col min="15625" max="15625" width="13.140625" style="1450" customWidth="1"/>
    <col min="15626" max="15626" width="10.7109375" style="1450" customWidth="1"/>
    <col min="15627" max="15872" width="9.140625" style="1450"/>
    <col min="15873" max="15873" width="89" style="1450" customWidth="1"/>
    <col min="15874" max="15874" width="11.42578125" style="1450" customWidth="1"/>
    <col min="15875" max="15875" width="12.140625" style="1450" customWidth="1"/>
    <col min="15876" max="15876" width="11" style="1450" customWidth="1"/>
    <col min="15877" max="15877" width="11.5703125" style="1450" customWidth="1"/>
    <col min="15878" max="15878" width="9.85546875" style="1450" customWidth="1"/>
    <col min="15879" max="15879" width="9.5703125" style="1450" customWidth="1"/>
    <col min="15880" max="15880" width="12.42578125" style="1450" customWidth="1"/>
    <col min="15881" max="15881" width="13.140625" style="1450" customWidth="1"/>
    <col min="15882" max="15882" width="10.7109375" style="1450" customWidth="1"/>
    <col min="15883" max="16128" width="9.140625" style="1450"/>
    <col min="16129" max="16129" width="89" style="1450" customWidth="1"/>
    <col min="16130" max="16130" width="11.42578125" style="1450" customWidth="1"/>
    <col min="16131" max="16131" width="12.140625" style="1450" customWidth="1"/>
    <col min="16132" max="16132" width="11" style="1450" customWidth="1"/>
    <col min="16133" max="16133" width="11.5703125" style="1450" customWidth="1"/>
    <col min="16134" max="16134" width="9.85546875" style="1450" customWidth="1"/>
    <col min="16135" max="16135" width="9.5703125" style="1450" customWidth="1"/>
    <col min="16136" max="16136" width="12.42578125" style="1450" customWidth="1"/>
    <col min="16137" max="16137" width="13.140625" style="1450" customWidth="1"/>
    <col min="16138" max="16138" width="10.7109375" style="1450" customWidth="1"/>
    <col min="16139" max="16384" width="9.140625" style="1450"/>
  </cols>
  <sheetData>
    <row r="1" spans="1:10" ht="54.75" customHeight="1">
      <c r="A1" s="5440" t="s">
        <v>230</v>
      </c>
      <c r="B1" s="5440"/>
      <c r="C1" s="5440"/>
      <c r="D1" s="5440"/>
      <c r="E1" s="5440"/>
      <c r="F1" s="5440"/>
      <c r="G1" s="5440"/>
      <c r="H1" s="5440"/>
      <c r="I1" s="5440"/>
      <c r="J1" s="5440"/>
    </row>
    <row r="2" spans="1:10" ht="27.75" customHeight="1">
      <c r="A2" s="5440" t="s">
        <v>372</v>
      </c>
      <c r="B2" s="5440"/>
      <c r="C2" s="5440"/>
      <c r="D2" s="5440"/>
      <c r="E2" s="5440"/>
      <c r="F2" s="5440"/>
      <c r="G2" s="5440"/>
      <c r="H2" s="5440"/>
      <c r="I2" s="5440"/>
      <c r="J2" s="5440"/>
    </row>
    <row r="3" spans="1:10" ht="14.25" customHeight="1" thickBot="1">
      <c r="A3" s="2162"/>
      <c r="B3" s="1452"/>
      <c r="C3" s="1452"/>
      <c r="D3" s="1452"/>
      <c r="E3" s="1452"/>
      <c r="F3" s="1452"/>
      <c r="G3" s="1452"/>
      <c r="H3" s="1452"/>
      <c r="I3" s="1452"/>
      <c r="J3" s="1452"/>
    </row>
    <row r="4" spans="1:10" ht="33" customHeight="1" thickBot="1">
      <c r="A4" s="6245" t="s">
        <v>1</v>
      </c>
      <c r="B4" s="6246" t="s">
        <v>36</v>
      </c>
      <c r="C4" s="6247"/>
      <c r="D4" s="6248"/>
      <c r="E4" s="6246" t="s">
        <v>37</v>
      </c>
      <c r="F4" s="6247"/>
      <c r="G4" s="6248"/>
      <c r="H4" s="6249" t="s">
        <v>38</v>
      </c>
      <c r="I4" s="6250"/>
      <c r="J4" s="6251"/>
    </row>
    <row r="5" spans="1:10" ht="166.5" customHeight="1" thickBot="1">
      <c r="A5" s="5442"/>
      <c r="B5" s="2202" t="s">
        <v>7</v>
      </c>
      <c r="C5" s="2202" t="s">
        <v>8</v>
      </c>
      <c r="D5" s="2202" t="s">
        <v>9</v>
      </c>
      <c r="E5" s="4887" t="s">
        <v>7</v>
      </c>
      <c r="F5" s="4887" t="s">
        <v>8</v>
      </c>
      <c r="G5" s="4887" t="s">
        <v>9</v>
      </c>
      <c r="H5" s="2202" t="s">
        <v>7</v>
      </c>
      <c r="I5" s="2202" t="s">
        <v>8</v>
      </c>
      <c r="J5" s="2202" t="s">
        <v>9</v>
      </c>
    </row>
    <row r="6" spans="1:10" ht="31.5" customHeight="1" thickBot="1">
      <c r="A6" s="2203" t="s">
        <v>10</v>
      </c>
      <c r="B6" s="2075"/>
      <c r="C6" s="2076"/>
      <c r="D6" s="1453"/>
      <c r="E6" s="2075"/>
      <c r="F6" s="2076"/>
      <c r="G6" s="2077"/>
      <c r="H6" s="2078"/>
      <c r="I6" s="2079"/>
      <c r="J6" s="1454"/>
    </row>
    <row r="7" spans="1:10">
      <c r="A7" s="4928" t="s">
        <v>260</v>
      </c>
      <c r="B7" s="4929">
        <f t="shared" ref="B7:J20" si="0">B23+B38</f>
        <v>16</v>
      </c>
      <c r="C7" s="4929">
        <f t="shared" si="0"/>
        <v>1</v>
      </c>
      <c r="D7" s="4929">
        <f t="shared" si="0"/>
        <v>17</v>
      </c>
      <c r="E7" s="4929">
        <f t="shared" si="0"/>
        <v>14</v>
      </c>
      <c r="F7" s="4929">
        <f t="shared" si="0"/>
        <v>0</v>
      </c>
      <c r="G7" s="4929">
        <f t="shared" si="0"/>
        <v>14</v>
      </c>
      <c r="H7" s="4929">
        <f t="shared" si="0"/>
        <v>30</v>
      </c>
      <c r="I7" s="4929">
        <f t="shared" si="0"/>
        <v>1</v>
      </c>
      <c r="J7" s="4930">
        <f t="shared" si="0"/>
        <v>31</v>
      </c>
    </row>
    <row r="8" spans="1:10">
      <c r="A8" s="4931" t="s">
        <v>261</v>
      </c>
      <c r="B8" s="4855">
        <f t="shared" si="0"/>
        <v>16</v>
      </c>
      <c r="C8" s="4855">
        <f t="shared" si="0"/>
        <v>0</v>
      </c>
      <c r="D8" s="4855">
        <f t="shared" si="0"/>
        <v>16</v>
      </c>
      <c r="E8" s="4855">
        <f t="shared" si="0"/>
        <v>14</v>
      </c>
      <c r="F8" s="4855">
        <f t="shared" si="0"/>
        <v>1</v>
      </c>
      <c r="G8" s="4855">
        <f t="shared" si="0"/>
        <v>15</v>
      </c>
      <c r="H8" s="4855">
        <f t="shared" si="0"/>
        <v>30</v>
      </c>
      <c r="I8" s="4855">
        <f t="shared" si="0"/>
        <v>1</v>
      </c>
      <c r="J8" s="4856">
        <f t="shared" si="0"/>
        <v>31</v>
      </c>
    </row>
    <row r="9" spans="1:10">
      <c r="A9" s="4931" t="s">
        <v>263</v>
      </c>
      <c r="B9" s="4855">
        <f t="shared" si="0"/>
        <v>15</v>
      </c>
      <c r="C9" s="4855">
        <f t="shared" si="0"/>
        <v>0</v>
      </c>
      <c r="D9" s="4855">
        <f t="shared" si="0"/>
        <v>15</v>
      </c>
      <c r="E9" s="4855">
        <f t="shared" si="0"/>
        <v>20</v>
      </c>
      <c r="F9" s="4855">
        <f t="shared" si="0"/>
        <v>0</v>
      </c>
      <c r="G9" s="4855">
        <f t="shared" si="0"/>
        <v>20</v>
      </c>
      <c r="H9" s="4855">
        <f t="shared" si="0"/>
        <v>35</v>
      </c>
      <c r="I9" s="4855">
        <f t="shared" si="0"/>
        <v>0</v>
      </c>
      <c r="J9" s="4856">
        <f t="shared" si="0"/>
        <v>35</v>
      </c>
    </row>
    <row r="10" spans="1:10" ht="21" thickBot="1">
      <c r="A10" s="4932" t="s">
        <v>264</v>
      </c>
      <c r="B10" s="4858">
        <f t="shared" si="0"/>
        <v>16</v>
      </c>
      <c r="C10" s="4858">
        <f t="shared" si="0"/>
        <v>1</v>
      </c>
      <c r="D10" s="4858">
        <f t="shared" si="0"/>
        <v>17</v>
      </c>
      <c r="E10" s="4858">
        <f t="shared" si="0"/>
        <v>18</v>
      </c>
      <c r="F10" s="4858">
        <f t="shared" si="0"/>
        <v>0</v>
      </c>
      <c r="G10" s="4858">
        <f t="shared" si="0"/>
        <v>18</v>
      </c>
      <c r="H10" s="4858">
        <f t="shared" si="0"/>
        <v>34</v>
      </c>
      <c r="I10" s="4858">
        <f t="shared" si="0"/>
        <v>1</v>
      </c>
      <c r="J10" s="4859">
        <f t="shared" si="0"/>
        <v>35</v>
      </c>
    </row>
    <row r="11" spans="1:10" ht="21" thickBot="1">
      <c r="A11" s="2237" t="s">
        <v>265</v>
      </c>
      <c r="B11" s="2236">
        <f t="shared" si="0"/>
        <v>30</v>
      </c>
      <c r="C11" s="2236">
        <f t="shared" si="0"/>
        <v>11</v>
      </c>
      <c r="D11" s="2236">
        <f t="shared" si="0"/>
        <v>41</v>
      </c>
      <c r="E11" s="4933">
        <f t="shared" si="0"/>
        <v>33</v>
      </c>
      <c r="F11" s="4933">
        <f t="shared" si="0"/>
        <v>9</v>
      </c>
      <c r="G11" s="4933">
        <f t="shared" si="0"/>
        <v>42</v>
      </c>
      <c r="H11" s="2236">
        <f t="shared" si="0"/>
        <v>63</v>
      </c>
      <c r="I11" s="2236">
        <f t="shared" si="0"/>
        <v>20</v>
      </c>
      <c r="J11" s="2236">
        <f t="shared" si="0"/>
        <v>83</v>
      </c>
    </row>
    <row r="12" spans="1:10">
      <c r="A12" s="2238" t="s">
        <v>237</v>
      </c>
      <c r="B12" s="4933">
        <f t="shared" si="0"/>
        <v>0</v>
      </c>
      <c r="C12" s="4933">
        <f t="shared" si="0"/>
        <v>0</v>
      </c>
      <c r="D12" s="4933">
        <f t="shared" si="0"/>
        <v>0</v>
      </c>
      <c r="E12" s="4933">
        <f t="shared" si="0"/>
        <v>1</v>
      </c>
      <c r="F12" s="4933">
        <f t="shared" si="0"/>
        <v>0</v>
      </c>
      <c r="G12" s="4934">
        <f t="shared" si="0"/>
        <v>1</v>
      </c>
      <c r="H12" s="2236">
        <f t="shared" si="0"/>
        <v>1</v>
      </c>
      <c r="I12" s="2236">
        <f t="shared" si="0"/>
        <v>0</v>
      </c>
      <c r="J12" s="2259">
        <f t="shared" si="0"/>
        <v>1</v>
      </c>
    </row>
    <row r="13" spans="1:10" ht="40.5">
      <c r="A13" s="2239" t="s">
        <v>241</v>
      </c>
      <c r="B13" s="4819">
        <f t="shared" si="0"/>
        <v>0</v>
      </c>
      <c r="C13" s="4819">
        <f t="shared" si="0"/>
        <v>0</v>
      </c>
      <c r="D13" s="4819">
        <f t="shared" si="0"/>
        <v>0</v>
      </c>
      <c r="E13" s="4819">
        <f t="shared" si="0"/>
        <v>0</v>
      </c>
      <c r="F13" s="4819">
        <f t="shared" si="0"/>
        <v>0</v>
      </c>
      <c r="G13" s="4935">
        <f t="shared" si="0"/>
        <v>0</v>
      </c>
      <c r="H13" s="2081">
        <f t="shared" si="0"/>
        <v>0</v>
      </c>
      <c r="I13" s="2081">
        <f t="shared" si="0"/>
        <v>0</v>
      </c>
      <c r="J13" s="1533">
        <f t="shared" si="0"/>
        <v>0</v>
      </c>
    </row>
    <row r="14" spans="1:10">
      <c r="A14" s="2260" t="s">
        <v>239</v>
      </c>
      <c r="B14" s="4819">
        <f t="shared" si="0"/>
        <v>30</v>
      </c>
      <c r="C14" s="4819">
        <f t="shared" si="0"/>
        <v>11</v>
      </c>
      <c r="D14" s="4819">
        <f t="shared" si="0"/>
        <v>41</v>
      </c>
      <c r="E14" s="4819">
        <f t="shared" si="0"/>
        <v>32</v>
      </c>
      <c r="F14" s="4819">
        <f t="shared" si="0"/>
        <v>9</v>
      </c>
      <c r="G14" s="4935">
        <f t="shared" si="0"/>
        <v>41</v>
      </c>
      <c r="H14" s="2081">
        <f t="shared" si="0"/>
        <v>62</v>
      </c>
      <c r="I14" s="2081">
        <f t="shared" si="0"/>
        <v>20</v>
      </c>
      <c r="J14" s="1533">
        <f t="shared" si="0"/>
        <v>82</v>
      </c>
    </row>
    <row r="15" spans="1:10" ht="21" thickBot="1">
      <c r="A15" s="1537" t="s">
        <v>242</v>
      </c>
      <c r="B15" s="4819">
        <f t="shared" si="0"/>
        <v>0</v>
      </c>
      <c r="C15" s="4819">
        <f t="shared" si="0"/>
        <v>0</v>
      </c>
      <c r="D15" s="4819">
        <f t="shared" si="0"/>
        <v>0</v>
      </c>
      <c r="E15" s="4819">
        <f t="shared" si="0"/>
        <v>0</v>
      </c>
      <c r="F15" s="4819">
        <f t="shared" si="0"/>
        <v>0</v>
      </c>
      <c r="G15" s="4935">
        <f t="shared" si="0"/>
        <v>0</v>
      </c>
      <c r="H15" s="1486">
        <f t="shared" si="0"/>
        <v>0</v>
      </c>
      <c r="I15" s="1486">
        <f t="shared" si="0"/>
        <v>0</v>
      </c>
      <c r="J15" s="1531">
        <f t="shared" si="0"/>
        <v>0</v>
      </c>
    </row>
    <row r="16" spans="1:10" ht="29.25" customHeight="1">
      <c r="A16" s="2258" t="s">
        <v>266</v>
      </c>
      <c r="B16" s="4819">
        <f t="shared" si="0"/>
        <v>12</v>
      </c>
      <c r="C16" s="4819">
        <f t="shared" si="0"/>
        <v>1</v>
      </c>
      <c r="D16" s="4819">
        <f t="shared" si="0"/>
        <v>13</v>
      </c>
      <c r="E16" s="4819">
        <f t="shared" si="0"/>
        <v>9</v>
      </c>
      <c r="F16" s="4819">
        <f t="shared" si="0"/>
        <v>0</v>
      </c>
      <c r="G16" s="4935">
        <f t="shared" si="0"/>
        <v>9</v>
      </c>
      <c r="H16" s="2236">
        <f t="shared" si="0"/>
        <v>21</v>
      </c>
      <c r="I16" s="2236">
        <f t="shared" si="0"/>
        <v>1</v>
      </c>
      <c r="J16" s="2259">
        <f t="shared" si="0"/>
        <v>22</v>
      </c>
    </row>
    <row r="17" spans="1:10" ht="29.25" customHeight="1">
      <c r="A17" s="2080" t="s">
        <v>267</v>
      </c>
      <c r="B17" s="4819">
        <f t="shared" si="0"/>
        <v>29</v>
      </c>
      <c r="C17" s="4819">
        <f t="shared" si="0"/>
        <v>1</v>
      </c>
      <c r="D17" s="4819">
        <f t="shared" si="0"/>
        <v>30</v>
      </c>
      <c r="E17" s="4819">
        <f t="shared" si="0"/>
        <v>35</v>
      </c>
      <c r="F17" s="4819">
        <f t="shared" si="0"/>
        <v>0</v>
      </c>
      <c r="G17" s="4935">
        <f t="shared" si="0"/>
        <v>35</v>
      </c>
      <c r="H17" s="2081">
        <f t="shared" si="0"/>
        <v>64</v>
      </c>
      <c r="I17" s="2081">
        <f t="shared" si="0"/>
        <v>1</v>
      </c>
      <c r="J17" s="1533">
        <f t="shared" si="0"/>
        <v>65</v>
      </c>
    </row>
    <row r="18" spans="1:10" ht="29.25" customHeight="1">
      <c r="A18" s="2080" t="s">
        <v>268</v>
      </c>
      <c r="B18" s="4819">
        <f t="shared" si="0"/>
        <v>17</v>
      </c>
      <c r="C18" s="4819">
        <f t="shared" si="0"/>
        <v>5</v>
      </c>
      <c r="D18" s="4819">
        <f t="shared" si="0"/>
        <v>22</v>
      </c>
      <c r="E18" s="4819">
        <f t="shared" si="0"/>
        <v>25</v>
      </c>
      <c r="F18" s="4819">
        <f t="shared" si="0"/>
        <v>0</v>
      </c>
      <c r="G18" s="4935">
        <f t="shared" si="0"/>
        <v>25</v>
      </c>
      <c r="H18" s="2081">
        <f t="shared" si="0"/>
        <v>42</v>
      </c>
      <c r="I18" s="2081">
        <f t="shared" si="0"/>
        <v>5</v>
      </c>
      <c r="J18" s="1533">
        <f t="shared" si="0"/>
        <v>47</v>
      </c>
    </row>
    <row r="19" spans="1:10" ht="29.25" customHeight="1" thickBot="1">
      <c r="A19" s="1485" t="s">
        <v>269</v>
      </c>
      <c r="B19" s="4857">
        <f t="shared" si="0"/>
        <v>0</v>
      </c>
      <c r="C19" s="4857">
        <f t="shared" si="0"/>
        <v>0</v>
      </c>
      <c r="D19" s="4857">
        <f t="shared" si="0"/>
        <v>0</v>
      </c>
      <c r="E19" s="4857">
        <f t="shared" si="0"/>
        <v>8</v>
      </c>
      <c r="F19" s="4857">
        <f t="shared" si="0"/>
        <v>0</v>
      </c>
      <c r="G19" s="1531">
        <f t="shared" si="0"/>
        <v>8</v>
      </c>
      <c r="H19" s="1486">
        <f t="shared" si="0"/>
        <v>8</v>
      </c>
      <c r="I19" s="1486">
        <f t="shared" si="0"/>
        <v>0</v>
      </c>
      <c r="J19" s="1531">
        <f t="shared" si="0"/>
        <v>8</v>
      </c>
    </row>
    <row r="20" spans="1:10" ht="31.5" customHeight="1" thickBot="1">
      <c r="A20" s="1539" t="s">
        <v>27</v>
      </c>
      <c r="B20" s="1532">
        <f t="shared" si="0"/>
        <v>151</v>
      </c>
      <c r="C20" s="1532">
        <f t="shared" si="0"/>
        <v>20</v>
      </c>
      <c r="D20" s="1532">
        <f t="shared" si="0"/>
        <v>171</v>
      </c>
      <c r="E20" s="4933">
        <f t="shared" si="0"/>
        <v>176</v>
      </c>
      <c r="F20" s="4933">
        <f t="shared" si="0"/>
        <v>10</v>
      </c>
      <c r="G20" s="4933">
        <f t="shared" si="0"/>
        <v>186</v>
      </c>
      <c r="H20" s="1532">
        <f t="shared" si="0"/>
        <v>327</v>
      </c>
      <c r="I20" s="1532">
        <f t="shared" si="0"/>
        <v>30</v>
      </c>
      <c r="J20" s="1532">
        <f t="shared" si="0"/>
        <v>357</v>
      </c>
    </row>
    <row r="21" spans="1:10" ht="27" customHeight="1" thickBot="1">
      <c r="A21" s="2204" t="s">
        <v>15</v>
      </c>
      <c r="B21" s="2205"/>
      <c r="C21" s="2206"/>
      <c r="D21" s="2207"/>
      <c r="E21" s="4852"/>
      <c r="F21" s="4888"/>
      <c r="G21" s="4889"/>
      <c r="H21" s="2240"/>
      <c r="I21" s="2241"/>
      <c r="J21" s="2242"/>
    </row>
    <row r="22" spans="1:10" ht="31.5" customHeight="1" thickBot="1">
      <c r="A22" s="2208" t="s">
        <v>16</v>
      </c>
      <c r="B22" s="2209"/>
      <c r="C22" s="2210"/>
      <c r="D22" s="2211"/>
      <c r="E22" s="4890"/>
      <c r="F22" s="4891"/>
      <c r="G22" s="4892"/>
      <c r="H22" s="2243"/>
      <c r="I22" s="2100"/>
      <c r="J22" s="2244"/>
    </row>
    <row r="23" spans="1:10" ht="24.95" customHeight="1" thickBot="1">
      <c r="A23" s="2258" t="s">
        <v>260</v>
      </c>
      <c r="B23" s="2212">
        <v>16</v>
      </c>
      <c r="C23" s="2212">
        <v>1</v>
      </c>
      <c r="D23" s="2212">
        <v>17</v>
      </c>
      <c r="E23" s="4893">
        <v>14</v>
      </c>
      <c r="F23" s="4893">
        <v>0</v>
      </c>
      <c r="G23" s="4893">
        <v>14</v>
      </c>
      <c r="H23" s="2245">
        <f t="shared" ref="H23:I26" si="1">B23+E23</f>
        <v>30</v>
      </c>
      <c r="I23" s="2246">
        <f t="shared" si="1"/>
        <v>1</v>
      </c>
      <c r="J23" s="2247">
        <f>H23+I23</f>
        <v>31</v>
      </c>
    </row>
    <row r="24" spans="1:10" ht="24.95" customHeight="1" thickBot="1">
      <c r="A24" s="2080" t="s">
        <v>261</v>
      </c>
      <c r="B24" s="2101">
        <v>16</v>
      </c>
      <c r="C24" s="2101">
        <v>0</v>
      </c>
      <c r="D24" s="2101">
        <v>16</v>
      </c>
      <c r="E24" s="4893">
        <v>13</v>
      </c>
      <c r="F24" s="4893">
        <v>1</v>
      </c>
      <c r="G24" s="4893">
        <v>14</v>
      </c>
      <c r="H24" s="2104">
        <f t="shared" si="1"/>
        <v>29</v>
      </c>
      <c r="I24" s="2105">
        <f t="shared" si="1"/>
        <v>1</v>
      </c>
      <c r="J24" s="2106">
        <f>H24+I24</f>
        <v>30</v>
      </c>
    </row>
    <row r="25" spans="1:10" ht="24.95" customHeight="1" thickBot="1">
      <c r="A25" s="2080" t="s">
        <v>263</v>
      </c>
      <c r="B25" s="2101">
        <v>14</v>
      </c>
      <c r="C25" s="2101">
        <v>0</v>
      </c>
      <c r="D25" s="2101">
        <v>14</v>
      </c>
      <c r="E25" s="4893">
        <v>20</v>
      </c>
      <c r="F25" s="4893">
        <v>0</v>
      </c>
      <c r="G25" s="4893">
        <v>20</v>
      </c>
      <c r="H25" s="2104">
        <f t="shared" si="1"/>
        <v>34</v>
      </c>
      <c r="I25" s="2105">
        <f t="shared" si="1"/>
        <v>0</v>
      </c>
      <c r="J25" s="2106">
        <f>H25+I25</f>
        <v>34</v>
      </c>
    </row>
    <row r="26" spans="1:10" ht="24.95" customHeight="1" thickBot="1">
      <c r="A26" s="1485" t="s">
        <v>264</v>
      </c>
      <c r="B26" s="1460">
        <v>16</v>
      </c>
      <c r="C26" s="1460">
        <v>1</v>
      </c>
      <c r="D26" s="1460">
        <v>17</v>
      </c>
      <c r="E26" s="4893">
        <v>17</v>
      </c>
      <c r="F26" s="4893">
        <v>0</v>
      </c>
      <c r="G26" s="4893">
        <v>17</v>
      </c>
      <c r="H26" s="1540">
        <f t="shared" si="1"/>
        <v>33</v>
      </c>
      <c r="I26" s="1541">
        <f t="shared" si="1"/>
        <v>1</v>
      </c>
      <c r="J26" s="1542">
        <f>H26+I26</f>
        <v>34</v>
      </c>
    </row>
    <row r="27" spans="1:10" ht="24.95" customHeight="1" thickBot="1">
      <c r="A27" s="2248" t="s">
        <v>265</v>
      </c>
      <c r="B27" s="2249">
        <f t="shared" ref="B27:J27" si="2">SUM(B28:B31)</f>
        <v>30</v>
      </c>
      <c r="C27" s="2249">
        <f t="shared" si="2"/>
        <v>10</v>
      </c>
      <c r="D27" s="2249">
        <f t="shared" si="2"/>
        <v>40</v>
      </c>
      <c r="E27" s="4936">
        <f t="shared" ref="E27:G27" si="3">SUM(E28:E31)</f>
        <v>32</v>
      </c>
      <c r="F27" s="4936">
        <f t="shared" si="3"/>
        <v>9</v>
      </c>
      <c r="G27" s="4936">
        <f t="shared" si="3"/>
        <v>41</v>
      </c>
      <c r="H27" s="2249">
        <f t="shared" si="2"/>
        <v>62</v>
      </c>
      <c r="I27" s="2249">
        <f t="shared" si="2"/>
        <v>19</v>
      </c>
      <c r="J27" s="2249">
        <f t="shared" si="2"/>
        <v>81</v>
      </c>
    </row>
    <row r="28" spans="1:10" ht="24.95" customHeight="1">
      <c r="A28" s="2238" t="s">
        <v>237</v>
      </c>
      <c r="B28" s="2261">
        <v>0</v>
      </c>
      <c r="C28" s="2262">
        <v>0</v>
      </c>
      <c r="D28" s="2263">
        <v>0</v>
      </c>
      <c r="E28" s="4473">
        <v>1</v>
      </c>
      <c r="F28" s="4474">
        <v>0</v>
      </c>
      <c r="G28" s="4475">
        <v>1</v>
      </c>
      <c r="H28" s="2245">
        <f t="shared" ref="H28:I33" si="4">B28+E28</f>
        <v>1</v>
      </c>
      <c r="I28" s="2246">
        <f t="shared" si="4"/>
        <v>0</v>
      </c>
      <c r="J28" s="2247">
        <f t="shared" ref="J28:J35" si="5">H28+I28</f>
        <v>1</v>
      </c>
    </row>
    <row r="29" spans="1:10" ht="39" customHeight="1">
      <c r="A29" s="2239" t="s">
        <v>241</v>
      </c>
      <c r="B29" s="2266">
        <v>0</v>
      </c>
      <c r="C29" s="2267">
        <v>0</v>
      </c>
      <c r="D29" s="2268">
        <v>0</v>
      </c>
      <c r="E29" s="4478">
        <v>0</v>
      </c>
      <c r="F29" s="4479">
        <v>0</v>
      </c>
      <c r="G29" s="4480">
        <v>0</v>
      </c>
      <c r="H29" s="2104">
        <f t="shared" si="4"/>
        <v>0</v>
      </c>
      <c r="I29" s="2105">
        <f t="shared" si="4"/>
        <v>0</v>
      </c>
      <c r="J29" s="2106">
        <f t="shared" si="5"/>
        <v>0</v>
      </c>
    </row>
    <row r="30" spans="1:10" ht="39" customHeight="1">
      <c r="A30" s="2213" t="s">
        <v>239</v>
      </c>
      <c r="B30" s="2271">
        <v>30</v>
      </c>
      <c r="C30" s="2272">
        <v>10</v>
      </c>
      <c r="D30" s="2273">
        <v>40</v>
      </c>
      <c r="E30" s="4894">
        <v>31</v>
      </c>
      <c r="F30" s="4895">
        <v>9</v>
      </c>
      <c r="G30" s="4896">
        <v>40</v>
      </c>
      <c r="H30" s="2104">
        <f t="shared" si="4"/>
        <v>61</v>
      </c>
      <c r="I30" s="2105">
        <f t="shared" si="4"/>
        <v>19</v>
      </c>
      <c r="J30" s="2106">
        <f t="shared" si="5"/>
        <v>80</v>
      </c>
    </row>
    <row r="31" spans="1:10" ht="24.95" customHeight="1" thickBot="1">
      <c r="A31" s="1537" t="s">
        <v>242</v>
      </c>
      <c r="B31" s="2274">
        <v>0</v>
      </c>
      <c r="C31" s="2275">
        <v>0</v>
      </c>
      <c r="D31" s="2276">
        <v>0</v>
      </c>
      <c r="E31" s="4483">
        <v>0</v>
      </c>
      <c r="F31" s="4484">
        <v>0</v>
      </c>
      <c r="G31" s="4485">
        <v>0</v>
      </c>
      <c r="H31" s="1540">
        <f t="shared" si="4"/>
        <v>0</v>
      </c>
      <c r="I31" s="1541">
        <f t="shared" si="4"/>
        <v>0</v>
      </c>
      <c r="J31" s="1542">
        <f t="shared" si="5"/>
        <v>0</v>
      </c>
    </row>
    <row r="32" spans="1:10" ht="24.95" customHeight="1" thickBot="1">
      <c r="A32" s="1538" t="s">
        <v>266</v>
      </c>
      <c r="B32" s="1457">
        <v>12</v>
      </c>
      <c r="C32" s="1457">
        <v>1</v>
      </c>
      <c r="D32" s="1457">
        <v>13</v>
      </c>
      <c r="E32" s="3738">
        <v>9</v>
      </c>
      <c r="F32" s="3738">
        <v>0</v>
      </c>
      <c r="G32" s="3738">
        <v>9</v>
      </c>
      <c r="H32" s="2245">
        <f t="shared" si="4"/>
        <v>21</v>
      </c>
      <c r="I32" s="2246">
        <f t="shared" si="4"/>
        <v>1</v>
      </c>
      <c r="J32" s="2247">
        <f t="shared" si="5"/>
        <v>22</v>
      </c>
    </row>
    <row r="33" spans="1:10" ht="24.95" customHeight="1" thickBot="1">
      <c r="A33" s="2084" t="s">
        <v>267</v>
      </c>
      <c r="B33" s="2214">
        <v>29</v>
      </c>
      <c r="C33" s="2214">
        <v>1</v>
      </c>
      <c r="D33" s="2214">
        <v>30</v>
      </c>
      <c r="E33" s="4897">
        <v>35</v>
      </c>
      <c r="F33" s="4897">
        <v>0</v>
      </c>
      <c r="G33" s="4897">
        <v>35</v>
      </c>
      <c r="H33" s="2245">
        <f t="shared" si="4"/>
        <v>64</v>
      </c>
      <c r="I33" s="2246">
        <f t="shared" si="4"/>
        <v>1</v>
      </c>
      <c r="J33" s="2247">
        <f t="shared" si="5"/>
        <v>65</v>
      </c>
    </row>
    <row r="34" spans="1:10" ht="24.95" customHeight="1">
      <c r="A34" s="2248" t="s">
        <v>268</v>
      </c>
      <c r="B34" s="2212">
        <v>16</v>
      </c>
      <c r="C34" s="2215">
        <v>5</v>
      </c>
      <c r="D34" s="2216">
        <v>21</v>
      </c>
      <c r="E34" s="4898">
        <v>24</v>
      </c>
      <c r="F34" s="4893">
        <v>0</v>
      </c>
      <c r="G34" s="4899">
        <v>24</v>
      </c>
      <c r="H34" s="2245">
        <f>B34+E34</f>
        <v>40</v>
      </c>
      <c r="I34" s="2246">
        <f>C34+F34</f>
        <v>5</v>
      </c>
      <c r="J34" s="2247">
        <f t="shared" si="5"/>
        <v>45</v>
      </c>
    </row>
    <row r="35" spans="1:10" ht="24.95" customHeight="1" thickBot="1">
      <c r="A35" s="2084" t="s">
        <v>269</v>
      </c>
      <c r="B35" s="2101">
        <v>0</v>
      </c>
      <c r="C35" s="2102">
        <v>0</v>
      </c>
      <c r="D35" s="2103">
        <v>0</v>
      </c>
      <c r="E35" s="4900">
        <v>8</v>
      </c>
      <c r="F35" s="4901">
        <v>0</v>
      </c>
      <c r="G35" s="4902">
        <v>8</v>
      </c>
      <c r="H35" s="2104">
        <f>B35+E35</f>
        <v>8</v>
      </c>
      <c r="I35" s="2105">
        <f>C35+F35</f>
        <v>0</v>
      </c>
      <c r="J35" s="2106">
        <f t="shared" si="5"/>
        <v>8</v>
      </c>
    </row>
    <row r="36" spans="1:10" ht="24.95" customHeight="1" thickBot="1">
      <c r="A36" s="2250" t="s">
        <v>17</v>
      </c>
      <c r="B36" s="2108">
        <f t="shared" ref="B36:J36" si="6">B23+B24+B25+B26+B27+B32+B33+B34+B35</f>
        <v>149</v>
      </c>
      <c r="C36" s="2108">
        <f t="shared" si="6"/>
        <v>19</v>
      </c>
      <c r="D36" s="2108">
        <f t="shared" si="6"/>
        <v>168</v>
      </c>
      <c r="E36" s="4937">
        <f t="shared" si="6"/>
        <v>172</v>
      </c>
      <c r="F36" s="4937">
        <f t="shared" si="6"/>
        <v>10</v>
      </c>
      <c r="G36" s="4937">
        <f t="shared" si="6"/>
        <v>182</v>
      </c>
      <c r="H36" s="2108">
        <f t="shared" si="6"/>
        <v>321</v>
      </c>
      <c r="I36" s="2108">
        <f t="shared" si="6"/>
        <v>29</v>
      </c>
      <c r="J36" s="2108">
        <f t="shared" si="6"/>
        <v>350</v>
      </c>
    </row>
    <row r="37" spans="1:10" ht="24.95" customHeight="1">
      <c r="A37" s="2217" t="s">
        <v>18</v>
      </c>
      <c r="B37" s="2218"/>
      <c r="C37" s="2219"/>
      <c r="D37" s="2220"/>
      <c r="E37" s="4903"/>
      <c r="F37" s="4904"/>
      <c r="G37" s="4905"/>
      <c r="H37" s="2251"/>
      <c r="I37" s="2252"/>
      <c r="J37" s="2253"/>
    </row>
    <row r="38" spans="1:10" ht="24.95" customHeight="1">
      <c r="A38" s="2080" t="s">
        <v>260</v>
      </c>
      <c r="B38" s="2101">
        <v>0</v>
      </c>
      <c r="C38" s="2102">
        <v>0</v>
      </c>
      <c r="D38" s="2103">
        <v>0</v>
      </c>
      <c r="E38" s="4900">
        <v>0</v>
      </c>
      <c r="F38" s="4906">
        <v>0</v>
      </c>
      <c r="G38" s="4849">
        <v>0</v>
      </c>
      <c r="H38" s="2118">
        <f t="shared" ref="H38:I41" si="7">B38+E38</f>
        <v>0</v>
      </c>
      <c r="I38" s="2119">
        <f t="shared" si="7"/>
        <v>0</v>
      </c>
      <c r="J38" s="2120">
        <f>H38+I38</f>
        <v>0</v>
      </c>
    </row>
    <row r="39" spans="1:10" ht="24.95" customHeight="1">
      <c r="A39" s="2080" t="s">
        <v>261</v>
      </c>
      <c r="B39" s="2101">
        <v>0</v>
      </c>
      <c r="C39" s="2102">
        <v>0</v>
      </c>
      <c r="D39" s="2103">
        <v>0</v>
      </c>
      <c r="E39" s="4900">
        <v>1</v>
      </c>
      <c r="F39" s="4906">
        <v>0</v>
      </c>
      <c r="G39" s="4849">
        <v>1</v>
      </c>
      <c r="H39" s="2118">
        <f t="shared" si="7"/>
        <v>1</v>
      </c>
      <c r="I39" s="2119">
        <f t="shared" si="7"/>
        <v>0</v>
      </c>
      <c r="J39" s="2120">
        <f>H39+I39</f>
        <v>1</v>
      </c>
    </row>
    <row r="40" spans="1:10" ht="24.95" customHeight="1">
      <c r="A40" s="2080" t="s">
        <v>263</v>
      </c>
      <c r="B40" s="2101">
        <v>1</v>
      </c>
      <c r="C40" s="2102">
        <v>0</v>
      </c>
      <c r="D40" s="2103">
        <v>1</v>
      </c>
      <c r="E40" s="4900">
        <v>0</v>
      </c>
      <c r="F40" s="4906">
        <v>0</v>
      </c>
      <c r="G40" s="4849">
        <v>0</v>
      </c>
      <c r="H40" s="2118">
        <f t="shared" si="7"/>
        <v>1</v>
      </c>
      <c r="I40" s="2119">
        <f t="shared" si="7"/>
        <v>0</v>
      </c>
      <c r="J40" s="2120">
        <f>H40+I40</f>
        <v>1</v>
      </c>
    </row>
    <row r="41" spans="1:10" ht="24.95" customHeight="1" thickBot="1">
      <c r="A41" s="2084" t="s">
        <v>264</v>
      </c>
      <c r="B41" s="2214">
        <v>0</v>
      </c>
      <c r="C41" s="2222">
        <v>0</v>
      </c>
      <c r="D41" s="2223">
        <v>0</v>
      </c>
      <c r="E41" s="4907">
        <v>1</v>
      </c>
      <c r="F41" s="4908">
        <v>0</v>
      </c>
      <c r="G41" s="4909">
        <v>1</v>
      </c>
      <c r="H41" s="1534">
        <f t="shared" si="7"/>
        <v>1</v>
      </c>
      <c r="I41" s="1535">
        <f t="shared" si="7"/>
        <v>0</v>
      </c>
      <c r="J41" s="1536">
        <f>H41+I41</f>
        <v>1</v>
      </c>
    </row>
    <row r="42" spans="1:10" ht="24.95" customHeight="1" thickBot="1">
      <c r="A42" s="2237" t="s">
        <v>265</v>
      </c>
      <c r="B42" s="2249">
        <f t="shared" ref="B42:J42" si="8">SUM(B43:B46)</f>
        <v>0</v>
      </c>
      <c r="C42" s="2249">
        <f t="shared" si="8"/>
        <v>1</v>
      </c>
      <c r="D42" s="2249">
        <f t="shared" si="8"/>
        <v>1</v>
      </c>
      <c r="E42" s="4936">
        <f t="shared" ref="E42:G42" si="9">SUM(E43:E46)</f>
        <v>1</v>
      </c>
      <c r="F42" s="4936">
        <f t="shared" si="9"/>
        <v>0</v>
      </c>
      <c r="G42" s="4936">
        <f t="shared" si="9"/>
        <v>1</v>
      </c>
      <c r="H42" s="2249">
        <f t="shared" si="8"/>
        <v>1</v>
      </c>
      <c r="I42" s="2249">
        <f t="shared" si="8"/>
        <v>1</v>
      </c>
      <c r="J42" s="2249">
        <f t="shared" si="8"/>
        <v>2</v>
      </c>
    </row>
    <row r="43" spans="1:10" ht="24.95" customHeight="1">
      <c r="A43" s="2238" t="s">
        <v>237</v>
      </c>
      <c r="B43" s="2225">
        <v>0</v>
      </c>
      <c r="C43" s="2226">
        <v>0</v>
      </c>
      <c r="D43" s="2227">
        <v>0</v>
      </c>
      <c r="E43" s="4910">
        <v>0</v>
      </c>
      <c r="F43" s="4911">
        <v>0</v>
      </c>
      <c r="G43" s="4912">
        <v>0</v>
      </c>
      <c r="H43" s="2254">
        <f t="shared" ref="H43:I50" si="10">B43+E43</f>
        <v>0</v>
      </c>
      <c r="I43" s="2255">
        <f t="shared" si="10"/>
        <v>0</v>
      </c>
      <c r="J43" s="2256">
        <f t="shared" ref="J43:J50" si="11">H43+I43</f>
        <v>0</v>
      </c>
    </row>
    <row r="44" spans="1:10" ht="40.15" customHeight="1">
      <c r="A44" s="2239" t="s">
        <v>241</v>
      </c>
      <c r="B44" s="2228">
        <v>0</v>
      </c>
      <c r="C44" s="2229">
        <v>0</v>
      </c>
      <c r="D44" s="2230">
        <v>0</v>
      </c>
      <c r="E44" s="4913">
        <v>0</v>
      </c>
      <c r="F44" s="4914">
        <v>0</v>
      </c>
      <c r="G44" s="4915">
        <v>0</v>
      </c>
      <c r="H44" s="2118">
        <f t="shared" si="10"/>
        <v>0</v>
      </c>
      <c r="I44" s="2119">
        <f t="shared" si="10"/>
        <v>0</v>
      </c>
      <c r="J44" s="2120">
        <f t="shared" si="11"/>
        <v>0</v>
      </c>
    </row>
    <row r="45" spans="1:10" ht="40.15" customHeight="1">
      <c r="A45" s="2213" t="s">
        <v>239</v>
      </c>
      <c r="B45" s="2231">
        <v>0</v>
      </c>
      <c r="C45" s="2232">
        <v>1</v>
      </c>
      <c r="D45" s="2233">
        <v>1</v>
      </c>
      <c r="E45" s="4916">
        <v>1</v>
      </c>
      <c r="F45" s="4917">
        <v>0</v>
      </c>
      <c r="G45" s="4918">
        <v>1</v>
      </c>
      <c r="H45" s="2118">
        <f t="shared" si="10"/>
        <v>1</v>
      </c>
      <c r="I45" s="2119">
        <f t="shared" si="10"/>
        <v>1</v>
      </c>
      <c r="J45" s="2120">
        <f t="shared" si="11"/>
        <v>2</v>
      </c>
    </row>
    <row r="46" spans="1:10" ht="24.95" customHeight="1" thickBot="1">
      <c r="A46" s="1537" t="s">
        <v>242</v>
      </c>
      <c r="B46" s="1458">
        <v>0</v>
      </c>
      <c r="C46" s="1459">
        <v>0</v>
      </c>
      <c r="D46" s="2234">
        <v>0</v>
      </c>
      <c r="E46" s="4919">
        <v>0</v>
      </c>
      <c r="F46" s="4920">
        <v>0</v>
      </c>
      <c r="G46" s="4921">
        <v>0</v>
      </c>
      <c r="H46" s="1534">
        <f t="shared" si="10"/>
        <v>0</v>
      </c>
      <c r="I46" s="1535">
        <f t="shared" si="10"/>
        <v>0</v>
      </c>
      <c r="J46" s="1536">
        <f t="shared" si="11"/>
        <v>0</v>
      </c>
    </row>
    <row r="47" spans="1:10" ht="24.95" customHeight="1">
      <c r="A47" s="2258" t="s">
        <v>266</v>
      </c>
      <c r="B47" s="2212">
        <v>0</v>
      </c>
      <c r="C47" s="2215">
        <v>0</v>
      </c>
      <c r="D47" s="2216">
        <v>0</v>
      </c>
      <c r="E47" s="4922">
        <v>0</v>
      </c>
      <c r="F47" s="4923">
        <v>0</v>
      </c>
      <c r="G47" s="4924">
        <v>0</v>
      </c>
      <c r="H47" s="2254">
        <f t="shared" si="10"/>
        <v>0</v>
      </c>
      <c r="I47" s="2255">
        <f t="shared" si="10"/>
        <v>0</v>
      </c>
      <c r="J47" s="2256">
        <f t="shared" si="11"/>
        <v>0</v>
      </c>
    </row>
    <row r="48" spans="1:10" ht="24.95" customHeight="1" thickBot="1">
      <c r="A48" s="2080" t="s">
        <v>267</v>
      </c>
      <c r="B48" s="2101">
        <v>0</v>
      </c>
      <c r="C48" s="2102">
        <v>0</v>
      </c>
      <c r="D48" s="2103">
        <v>0</v>
      </c>
      <c r="E48" s="4925">
        <v>0</v>
      </c>
      <c r="F48" s="4926">
        <v>0</v>
      </c>
      <c r="G48" s="4886">
        <v>0</v>
      </c>
      <c r="H48" s="2118">
        <f t="shared" si="10"/>
        <v>0</v>
      </c>
      <c r="I48" s="2119">
        <f t="shared" si="10"/>
        <v>0</v>
      </c>
      <c r="J48" s="2120">
        <f t="shared" si="11"/>
        <v>0</v>
      </c>
    </row>
    <row r="49" spans="1:10" ht="24.95" customHeight="1">
      <c r="A49" s="2080" t="s">
        <v>268</v>
      </c>
      <c r="B49" s="2129">
        <v>1</v>
      </c>
      <c r="C49" s="2129">
        <v>0</v>
      </c>
      <c r="D49" s="2129">
        <v>1</v>
      </c>
      <c r="E49" s="4927">
        <v>1</v>
      </c>
      <c r="F49" s="4927">
        <v>0</v>
      </c>
      <c r="G49" s="4927">
        <v>1</v>
      </c>
      <c r="H49" s="2118">
        <f t="shared" si="10"/>
        <v>2</v>
      </c>
      <c r="I49" s="2119">
        <f t="shared" si="10"/>
        <v>0</v>
      </c>
      <c r="J49" s="2120">
        <f t="shared" si="11"/>
        <v>2</v>
      </c>
    </row>
    <row r="50" spans="1:10" ht="24.95" customHeight="1" thickBot="1">
      <c r="A50" s="1485" t="s">
        <v>269</v>
      </c>
      <c r="B50" s="2279">
        <v>0</v>
      </c>
      <c r="C50" s="2279">
        <v>0</v>
      </c>
      <c r="D50" s="2279">
        <v>0</v>
      </c>
      <c r="E50" s="4927">
        <v>0</v>
      </c>
      <c r="F50" s="4927">
        <v>0</v>
      </c>
      <c r="G50" s="4927">
        <v>0</v>
      </c>
      <c r="H50" s="1534">
        <f t="shared" si="10"/>
        <v>0</v>
      </c>
      <c r="I50" s="1535">
        <f t="shared" si="10"/>
        <v>0</v>
      </c>
      <c r="J50" s="1536">
        <f t="shared" si="11"/>
        <v>0</v>
      </c>
    </row>
    <row r="51" spans="1:10" ht="29.25" customHeight="1" thickBot="1">
      <c r="A51" s="2250" t="s">
        <v>19</v>
      </c>
      <c r="B51" s="2257">
        <f t="shared" ref="B51:J51" si="12">B38+B39+B40+B41+B42+B47+B48+B49+B50</f>
        <v>2</v>
      </c>
      <c r="C51" s="2257">
        <f t="shared" si="12"/>
        <v>1</v>
      </c>
      <c r="D51" s="2257">
        <f t="shared" si="12"/>
        <v>3</v>
      </c>
      <c r="E51" s="2257">
        <f t="shared" si="12"/>
        <v>4</v>
      </c>
      <c r="F51" s="2257">
        <f t="shared" si="12"/>
        <v>0</v>
      </c>
      <c r="G51" s="2257">
        <f t="shared" si="12"/>
        <v>4</v>
      </c>
      <c r="H51" s="2257">
        <f t="shared" si="12"/>
        <v>6</v>
      </c>
      <c r="I51" s="2257">
        <f t="shared" si="12"/>
        <v>1</v>
      </c>
      <c r="J51" s="2257">
        <f t="shared" si="12"/>
        <v>7</v>
      </c>
    </row>
    <row r="52" spans="1:10" ht="25.5" customHeight="1" thickBot="1">
      <c r="A52" s="4938" t="s">
        <v>273</v>
      </c>
      <c r="B52" s="4939">
        <f t="shared" ref="B52:J52" si="13">B36+B51</f>
        <v>151</v>
      </c>
      <c r="C52" s="4939">
        <f t="shared" si="13"/>
        <v>20</v>
      </c>
      <c r="D52" s="4939">
        <f t="shared" si="13"/>
        <v>171</v>
      </c>
      <c r="E52" s="4939">
        <f t="shared" si="13"/>
        <v>176</v>
      </c>
      <c r="F52" s="4939">
        <f t="shared" si="13"/>
        <v>10</v>
      </c>
      <c r="G52" s="4939">
        <f t="shared" si="13"/>
        <v>186</v>
      </c>
      <c r="H52" s="4939">
        <f t="shared" si="13"/>
        <v>327</v>
      </c>
      <c r="I52" s="4939">
        <f t="shared" si="13"/>
        <v>30</v>
      </c>
      <c r="J52" s="4940">
        <f t="shared" si="13"/>
        <v>357</v>
      </c>
    </row>
    <row r="53" spans="1:10" ht="25.5" hidden="1" customHeight="1" thickBot="1">
      <c r="A53" s="822"/>
      <c r="B53" s="1464"/>
      <c r="C53" s="1464"/>
      <c r="D53" s="1464"/>
      <c r="E53" s="1464"/>
      <c r="F53" s="1464"/>
      <c r="G53" s="1464"/>
      <c r="H53" s="1464"/>
      <c r="I53" s="1464"/>
      <c r="J53" s="1464"/>
    </row>
    <row r="54" spans="1:10" ht="4.5" customHeight="1">
      <c r="A54" s="5439"/>
      <c r="B54" s="5439"/>
      <c r="C54" s="5439"/>
      <c r="D54" s="5439"/>
      <c r="E54" s="5439"/>
      <c r="F54" s="5439"/>
      <c r="G54" s="5439"/>
      <c r="H54" s="5439"/>
      <c r="I54" s="5439"/>
      <c r="J54" s="5439"/>
    </row>
    <row r="57" spans="1:10" ht="42.75" customHeight="1"/>
  </sheetData>
  <mergeCells count="7">
    <mergeCell ref="A54:J54"/>
    <mergeCell ref="A4:A5"/>
    <mergeCell ref="A1:J1"/>
    <mergeCell ref="A2:J2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6"/>
  <sheetViews>
    <sheetView topLeftCell="A13" zoomScale="50" zoomScaleNormal="50" workbookViewId="0">
      <selection activeCell="T27" sqref="T27"/>
    </sheetView>
  </sheetViews>
  <sheetFormatPr defaultRowHeight="20.25"/>
  <cols>
    <col min="1" max="1" width="91.42578125" style="1450" customWidth="1"/>
    <col min="2" max="2" width="13.85546875" style="1450" customWidth="1"/>
    <col min="3" max="3" width="12.140625" style="1450" customWidth="1"/>
    <col min="4" max="4" width="11" style="1450" customWidth="1"/>
    <col min="5" max="5" width="14.140625" style="1450" customWidth="1"/>
    <col min="6" max="6" width="13.85546875" style="1450" customWidth="1"/>
    <col min="7" max="7" width="9.5703125" style="1450" customWidth="1"/>
    <col min="8" max="8" width="14.7109375" style="1450" customWidth="1"/>
    <col min="9" max="9" width="13.5703125" style="1450" customWidth="1"/>
    <col min="10" max="10" width="11" style="1450" customWidth="1"/>
    <col min="11" max="11" width="14.28515625" style="1450" customWidth="1"/>
    <col min="12" max="12" width="13.140625" style="1450" customWidth="1"/>
    <col min="13" max="13" width="11.5703125" style="1450" customWidth="1"/>
    <col min="14" max="256" width="9.140625" style="1450"/>
    <col min="257" max="257" width="91.42578125" style="1450" customWidth="1"/>
    <col min="258" max="258" width="13.85546875" style="1450" customWidth="1"/>
    <col min="259" max="259" width="12.140625" style="1450" customWidth="1"/>
    <col min="260" max="260" width="11" style="1450" customWidth="1"/>
    <col min="261" max="261" width="14.140625" style="1450" customWidth="1"/>
    <col min="262" max="262" width="11.85546875" style="1450" customWidth="1"/>
    <col min="263" max="263" width="9.5703125" style="1450" customWidth="1"/>
    <col min="264" max="264" width="14.7109375" style="1450" customWidth="1"/>
    <col min="265" max="266" width="9.5703125" style="1450" customWidth="1"/>
    <col min="267" max="267" width="14.28515625" style="1450" customWidth="1"/>
    <col min="268" max="268" width="13.140625" style="1450" customWidth="1"/>
    <col min="269" max="269" width="10.7109375" style="1450" customWidth="1"/>
    <col min="270" max="512" width="9.140625" style="1450"/>
    <col min="513" max="513" width="91.42578125" style="1450" customWidth="1"/>
    <col min="514" max="514" width="13.85546875" style="1450" customWidth="1"/>
    <col min="515" max="515" width="12.140625" style="1450" customWidth="1"/>
    <col min="516" max="516" width="11" style="1450" customWidth="1"/>
    <col min="517" max="517" width="14.140625" style="1450" customWidth="1"/>
    <col min="518" max="518" width="11.85546875" style="1450" customWidth="1"/>
    <col min="519" max="519" width="9.5703125" style="1450" customWidth="1"/>
    <col min="520" max="520" width="14.7109375" style="1450" customWidth="1"/>
    <col min="521" max="522" width="9.5703125" style="1450" customWidth="1"/>
    <col min="523" max="523" width="14.28515625" style="1450" customWidth="1"/>
    <col min="524" max="524" width="13.140625" style="1450" customWidth="1"/>
    <col min="525" max="525" width="10.7109375" style="1450" customWidth="1"/>
    <col min="526" max="768" width="9.140625" style="1450"/>
    <col min="769" max="769" width="91.42578125" style="1450" customWidth="1"/>
    <col min="770" max="770" width="13.85546875" style="1450" customWidth="1"/>
    <col min="771" max="771" width="12.140625" style="1450" customWidth="1"/>
    <col min="772" max="772" width="11" style="1450" customWidth="1"/>
    <col min="773" max="773" width="14.140625" style="1450" customWidth="1"/>
    <col min="774" max="774" width="11.85546875" style="1450" customWidth="1"/>
    <col min="775" max="775" width="9.5703125" style="1450" customWidth="1"/>
    <col min="776" max="776" width="14.7109375" style="1450" customWidth="1"/>
    <col min="777" max="778" width="9.5703125" style="1450" customWidth="1"/>
    <col min="779" max="779" width="14.28515625" style="1450" customWidth="1"/>
    <col min="780" max="780" width="13.140625" style="1450" customWidth="1"/>
    <col min="781" max="781" width="10.7109375" style="1450" customWidth="1"/>
    <col min="782" max="1024" width="9.140625" style="1450"/>
    <col min="1025" max="1025" width="91.42578125" style="1450" customWidth="1"/>
    <col min="1026" max="1026" width="13.85546875" style="1450" customWidth="1"/>
    <col min="1027" max="1027" width="12.140625" style="1450" customWidth="1"/>
    <col min="1028" max="1028" width="11" style="1450" customWidth="1"/>
    <col min="1029" max="1029" width="14.140625" style="1450" customWidth="1"/>
    <col min="1030" max="1030" width="11.85546875" style="1450" customWidth="1"/>
    <col min="1031" max="1031" width="9.5703125" style="1450" customWidth="1"/>
    <col min="1032" max="1032" width="14.7109375" style="1450" customWidth="1"/>
    <col min="1033" max="1034" width="9.5703125" style="1450" customWidth="1"/>
    <col min="1035" max="1035" width="14.28515625" style="1450" customWidth="1"/>
    <col min="1036" max="1036" width="13.140625" style="1450" customWidth="1"/>
    <col min="1037" max="1037" width="10.7109375" style="1450" customWidth="1"/>
    <col min="1038" max="1280" width="9.140625" style="1450"/>
    <col min="1281" max="1281" width="91.42578125" style="1450" customWidth="1"/>
    <col min="1282" max="1282" width="13.85546875" style="1450" customWidth="1"/>
    <col min="1283" max="1283" width="12.140625" style="1450" customWidth="1"/>
    <col min="1284" max="1284" width="11" style="1450" customWidth="1"/>
    <col min="1285" max="1285" width="14.140625" style="1450" customWidth="1"/>
    <col min="1286" max="1286" width="11.85546875" style="1450" customWidth="1"/>
    <col min="1287" max="1287" width="9.5703125" style="1450" customWidth="1"/>
    <col min="1288" max="1288" width="14.7109375" style="1450" customWidth="1"/>
    <col min="1289" max="1290" width="9.5703125" style="1450" customWidth="1"/>
    <col min="1291" max="1291" width="14.28515625" style="1450" customWidth="1"/>
    <col min="1292" max="1292" width="13.140625" style="1450" customWidth="1"/>
    <col min="1293" max="1293" width="10.7109375" style="1450" customWidth="1"/>
    <col min="1294" max="1536" width="9.140625" style="1450"/>
    <col min="1537" max="1537" width="91.42578125" style="1450" customWidth="1"/>
    <col min="1538" max="1538" width="13.85546875" style="1450" customWidth="1"/>
    <col min="1539" max="1539" width="12.140625" style="1450" customWidth="1"/>
    <col min="1540" max="1540" width="11" style="1450" customWidth="1"/>
    <col min="1541" max="1541" width="14.140625" style="1450" customWidth="1"/>
    <col min="1542" max="1542" width="11.85546875" style="1450" customWidth="1"/>
    <col min="1543" max="1543" width="9.5703125" style="1450" customWidth="1"/>
    <col min="1544" max="1544" width="14.7109375" style="1450" customWidth="1"/>
    <col min="1545" max="1546" width="9.5703125" style="1450" customWidth="1"/>
    <col min="1547" max="1547" width="14.28515625" style="1450" customWidth="1"/>
    <col min="1548" max="1548" width="13.140625" style="1450" customWidth="1"/>
    <col min="1549" max="1549" width="10.7109375" style="1450" customWidth="1"/>
    <col min="1550" max="1792" width="9.140625" style="1450"/>
    <col min="1793" max="1793" width="91.42578125" style="1450" customWidth="1"/>
    <col min="1794" max="1794" width="13.85546875" style="1450" customWidth="1"/>
    <col min="1795" max="1795" width="12.140625" style="1450" customWidth="1"/>
    <col min="1796" max="1796" width="11" style="1450" customWidth="1"/>
    <col min="1797" max="1797" width="14.140625" style="1450" customWidth="1"/>
    <col min="1798" max="1798" width="11.85546875" style="1450" customWidth="1"/>
    <col min="1799" max="1799" width="9.5703125" style="1450" customWidth="1"/>
    <col min="1800" max="1800" width="14.7109375" style="1450" customWidth="1"/>
    <col min="1801" max="1802" width="9.5703125" style="1450" customWidth="1"/>
    <col min="1803" max="1803" width="14.28515625" style="1450" customWidth="1"/>
    <col min="1804" max="1804" width="13.140625" style="1450" customWidth="1"/>
    <col min="1805" max="1805" width="10.7109375" style="1450" customWidth="1"/>
    <col min="1806" max="2048" width="9.140625" style="1450"/>
    <col min="2049" max="2049" width="91.42578125" style="1450" customWidth="1"/>
    <col min="2050" max="2050" width="13.85546875" style="1450" customWidth="1"/>
    <col min="2051" max="2051" width="12.140625" style="1450" customWidth="1"/>
    <col min="2052" max="2052" width="11" style="1450" customWidth="1"/>
    <col min="2053" max="2053" width="14.140625" style="1450" customWidth="1"/>
    <col min="2054" max="2054" width="11.85546875" style="1450" customWidth="1"/>
    <col min="2055" max="2055" width="9.5703125" style="1450" customWidth="1"/>
    <col min="2056" max="2056" width="14.7109375" style="1450" customWidth="1"/>
    <col min="2057" max="2058" width="9.5703125" style="1450" customWidth="1"/>
    <col min="2059" max="2059" width="14.28515625" style="1450" customWidth="1"/>
    <col min="2060" max="2060" width="13.140625" style="1450" customWidth="1"/>
    <col min="2061" max="2061" width="10.7109375" style="1450" customWidth="1"/>
    <col min="2062" max="2304" width="9.140625" style="1450"/>
    <col min="2305" max="2305" width="91.42578125" style="1450" customWidth="1"/>
    <col min="2306" max="2306" width="13.85546875" style="1450" customWidth="1"/>
    <col min="2307" max="2307" width="12.140625" style="1450" customWidth="1"/>
    <col min="2308" max="2308" width="11" style="1450" customWidth="1"/>
    <col min="2309" max="2309" width="14.140625" style="1450" customWidth="1"/>
    <col min="2310" max="2310" width="11.85546875" style="1450" customWidth="1"/>
    <col min="2311" max="2311" width="9.5703125" style="1450" customWidth="1"/>
    <col min="2312" max="2312" width="14.7109375" style="1450" customWidth="1"/>
    <col min="2313" max="2314" width="9.5703125" style="1450" customWidth="1"/>
    <col min="2315" max="2315" width="14.28515625" style="1450" customWidth="1"/>
    <col min="2316" max="2316" width="13.140625" style="1450" customWidth="1"/>
    <col min="2317" max="2317" width="10.7109375" style="1450" customWidth="1"/>
    <col min="2318" max="2560" width="9.140625" style="1450"/>
    <col min="2561" max="2561" width="91.42578125" style="1450" customWidth="1"/>
    <col min="2562" max="2562" width="13.85546875" style="1450" customWidth="1"/>
    <col min="2563" max="2563" width="12.140625" style="1450" customWidth="1"/>
    <col min="2564" max="2564" width="11" style="1450" customWidth="1"/>
    <col min="2565" max="2565" width="14.140625" style="1450" customWidth="1"/>
    <col min="2566" max="2566" width="11.85546875" style="1450" customWidth="1"/>
    <col min="2567" max="2567" width="9.5703125" style="1450" customWidth="1"/>
    <col min="2568" max="2568" width="14.7109375" style="1450" customWidth="1"/>
    <col min="2569" max="2570" width="9.5703125" style="1450" customWidth="1"/>
    <col min="2571" max="2571" width="14.28515625" style="1450" customWidth="1"/>
    <col min="2572" max="2572" width="13.140625" style="1450" customWidth="1"/>
    <col min="2573" max="2573" width="10.7109375" style="1450" customWidth="1"/>
    <col min="2574" max="2816" width="9.140625" style="1450"/>
    <col min="2817" max="2817" width="91.42578125" style="1450" customWidth="1"/>
    <col min="2818" max="2818" width="13.85546875" style="1450" customWidth="1"/>
    <col min="2819" max="2819" width="12.140625" style="1450" customWidth="1"/>
    <col min="2820" max="2820" width="11" style="1450" customWidth="1"/>
    <col min="2821" max="2821" width="14.140625" style="1450" customWidth="1"/>
    <col min="2822" max="2822" width="11.85546875" style="1450" customWidth="1"/>
    <col min="2823" max="2823" width="9.5703125" style="1450" customWidth="1"/>
    <col min="2824" max="2824" width="14.7109375" style="1450" customWidth="1"/>
    <col min="2825" max="2826" width="9.5703125" style="1450" customWidth="1"/>
    <col min="2827" max="2827" width="14.28515625" style="1450" customWidth="1"/>
    <col min="2828" max="2828" width="13.140625" style="1450" customWidth="1"/>
    <col min="2829" max="2829" width="10.7109375" style="1450" customWidth="1"/>
    <col min="2830" max="3072" width="9.140625" style="1450"/>
    <col min="3073" max="3073" width="91.42578125" style="1450" customWidth="1"/>
    <col min="3074" max="3074" width="13.85546875" style="1450" customWidth="1"/>
    <col min="3075" max="3075" width="12.140625" style="1450" customWidth="1"/>
    <col min="3076" max="3076" width="11" style="1450" customWidth="1"/>
    <col min="3077" max="3077" width="14.140625" style="1450" customWidth="1"/>
    <col min="3078" max="3078" width="11.85546875" style="1450" customWidth="1"/>
    <col min="3079" max="3079" width="9.5703125" style="1450" customWidth="1"/>
    <col min="3080" max="3080" width="14.7109375" style="1450" customWidth="1"/>
    <col min="3081" max="3082" width="9.5703125" style="1450" customWidth="1"/>
    <col min="3083" max="3083" width="14.28515625" style="1450" customWidth="1"/>
    <col min="3084" max="3084" width="13.140625" style="1450" customWidth="1"/>
    <col min="3085" max="3085" width="10.7109375" style="1450" customWidth="1"/>
    <col min="3086" max="3328" width="9.140625" style="1450"/>
    <col min="3329" max="3329" width="91.42578125" style="1450" customWidth="1"/>
    <col min="3330" max="3330" width="13.85546875" style="1450" customWidth="1"/>
    <col min="3331" max="3331" width="12.140625" style="1450" customWidth="1"/>
    <col min="3332" max="3332" width="11" style="1450" customWidth="1"/>
    <col min="3333" max="3333" width="14.140625" style="1450" customWidth="1"/>
    <col min="3334" max="3334" width="11.85546875" style="1450" customWidth="1"/>
    <col min="3335" max="3335" width="9.5703125" style="1450" customWidth="1"/>
    <col min="3336" max="3336" width="14.7109375" style="1450" customWidth="1"/>
    <col min="3337" max="3338" width="9.5703125" style="1450" customWidth="1"/>
    <col min="3339" max="3339" width="14.28515625" style="1450" customWidth="1"/>
    <col min="3340" max="3340" width="13.140625" style="1450" customWidth="1"/>
    <col min="3341" max="3341" width="10.7109375" style="1450" customWidth="1"/>
    <col min="3342" max="3584" width="9.140625" style="1450"/>
    <col min="3585" max="3585" width="91.42578125" style="1450" customWidth="1"/>
    <col min="3586" max="3586" width="13.85546875" style="1450" customWidth="1"/>
    <col min="3587" max="3587" width="12.140625" style="1450" customWidth="1"/>
    <col min="3588" max="3588" width="11" style="1450" customWidth="1"/>
    <col min="3589" max="3589" width="14.140625" style="1450" customWidth="1"/>
    <col min="3590" max="3590" width="11.85546875" style="1450" customWidth="1"/>
    <col min="3591" max="3591" width="9.5703125" style="1450" customWidth="1"/>
    <col min="3592" max="3592" width="14.7109375" style="1450" customWidth="1"/>
    <col min="3593" max="3594" width="9.5703125" style="1450" customWidth="1"/>
    <col min="3595" max="3595" width="14.28515625" style="1450" customWidth="1"/>
    <col min="3596" max="3596" width="13.140625" style="1450" customWidth="1"/>
    <col min="3597" max="3597" width="10.7109375" style="1450" customWidth="1"/>
    <col min="3598" max="3840" width="9.140625" style="1450"/>
    <col min="3841" max="3841" width="91.42578125" style="1450" customWidth="1"/>
    <col min="3842" max="3842" width="13.85546875" style="1450" customWidth="1"/>
    <col min="3843" max="3843" width="12.140625" style="1450" customWidth="1"/>
    <col min="3844" max="3844" width="11" style="1450" customWidth="1"/>
    <col min="3845" max="3845" width="14.140625" style="1450" customWidth="1"/>
    <col min="3846" max="3846" width="11.85546875" style="1450" customWidth="1"/>
    <col min="3847" max="3847" width="9.5703125" style="1450" customWidth="1"/>
    <col min="3848" max="3848" width="14.7109375" style="1450" customWidth="1"/>
    <col min="3849" max="3850" width="9.5703125" style="1450" customWidth="1"/>
    <col min="3851" max="3851" width="14.28515625" style="1450" customWidth="1"/>
    <col min="3852" max="3852" width="13.140625" style="1450" customWidth="1"/>
    <col min="3853" max="3853" width="10.7109375" style="1450" customWidth="1"/>
    <col min="3854" max="4096" width="9.140625" style="1450"/>
    <col min="4097" max="4097" width="91.42578125" style="1450" customWidth="1"/>
    <col min="4098" max="4098" width="13.85546875" style="1450" customWidth="1"/>
    <col min="4099" max="4099" width="12.140625" style="1450" customWidth="1"/>
    <col min="4100" max="4100" width="11" style="1450" customWidth="1"/>
    <col min="4101" max="4101" width="14.140625" style="1450" customWidth="1"/>
    <col min="4102" max="4102" width="11.85546875" style="1450" customWidth="1"/>
    <col min="4103" max="4103" width="9.5703125" style="1450" customWidth="1"/>
    <col min="4104" max="4104" width="14.7109375" style="1450" customWidth="1"/>
    <col min="4105" max="4106" width="9.5703125" style="1450" customWidth="1"/>
    <col min="4107" max="4107" width="14.28515625" style="1450" customWidth="1"/>
    <col min="4108" max="4108" width="13.140625" style="1450" customWidth="1"/>
    <col min="4109" max="4109" width="10.7109375" style="1450" customWidth="1"/>
    <col min="4110" max="4352" width="9.140625" style="1450"/>
    <col min="4353" max="4353" width="91.42578125" style="1450" customWidth="1"/>
    <col min="4354" max="4354" width="13.85546875" style="1450" customWidth="1"/>
    <col min="4355" max="4355" width="12.140625" style="1450" customWidth="1"/>
    <col min="4356" max="4356" width="11" style="1450" customWidth="1"/>
    <col min="4357" max="4357" width="14.140625" style="1450" customWidth="1"/>
    <col min="4358" max="4358" width="11.85546875" style="1450" customWidth="1"/>
    <col min="4359" max="4359" width="9.5703125" style="1450" customWidth="1"/>
    <col min="4360" max="4360" width="14.7109375" style="1450" customWidth="1"/>
    <col min="4361" max="4362" width="9.5703125" style="1450" customWidth="1"/>
    <col min="4363" max="4363" width="14.28515625" style="1450" customWidth="1"/>
    <col min="4364" max="4364" width="13.140625" style="1450" customWidth="1"/>
    <col min="4365" max="4365" width="10.7109375" style="1450" customWidth="1"/>
    <col min="4366" max="4608" width="9.140625" style="1450"/>
    <col min="4609" max="4609" width="91.42578125" style="1450" customWidth="1"/>
    <col min="4610" max="4610" width="13.85546875" style="1450" customWidth="1"/>
    <col min="4611" max="4611" width="12.140625" style="1450" customWidth="1"/>
    <col min="4612" max="4612" width="11" style="1450" customWidth="1"/>
    <col min="4613" max="4613" width="14.140625" style="1450" customWidth="1"/>
    <col min="4614" max="4614" width="11.85546875" style="1450" customWidth="1"/>
    <col min="4615" max="4615" width="9.5703125" style="1450" customWidth="1"/>
    <col min="4616" max="4616" width="14.7109375" style="1450" customWidth="1"/>
    <col min="4617" max="4618" width="9.5703125" style="1450" customWidth="1"/>
    <col min="4619" max="4619" width="14.28515625" style="1450" customWidth="1"/>
    <col min="4620" max="4620" width="13.140625" style="1450" customWidth="1"/>
    <col min="4621" max="4621" width="10.7109375" style="1450" customWidth="1"/>
    <col min="4622" max="4864" width="9.140625" style="1450"/>
    <col min="4865" max="4865" width="91.42578125" style="1450" customWidth="1"/>
    <col min="4866" max="4866" width="13.85546875" style="1450" customWidth="1"/>
    <col min="4867" max="4867" width="12.140625" style="1450" customWidth="1"/>
    <col min="4868" max="4868" width="11" style="1450" customWidth="1"/>
    <col min="4869" max="4869" width="14.140625" style="1450" customWidth="1"/>
    <col min="4870" max="4870" width="11.85546875" style="1450" customWidth="1"/>
    <col min="4871" max="4871" width="9.5703125" style="1450" customWidth="1"/>
    <col min="4872" max="4872" width="14.7109375" style="1450" customWidth="1"/>
    <col min="4873" max="4874" width="9.5703125" style="1450" customWidth="1"/>
    <col min="4875" max="4875" width="14.28515625" style="1450" customWidth="1"/>
    <col min="4876" max="4876" width="13.140625" style="1450" customWidth="1"/>
    <col min="4877" max="4877" width="10.7109375" style="1450" customWidth="1"/>
    <col min="4878" max="5120" width="9.140625" style="1450"/>
    <col min="5121" max="5121" width="91.42578125" style="1450" customWidth="1"/>
    <col min="5122" max="5122" width="13.85546875" style="1450" customWidth="1"/>
    <col min="5123" max="5123" width="12.140625" style="1450" customWidth="1"/>
    <col min="5124" max="5124" width="11" style="1450" customWidth="1"/>
    <col min="5125" max="5125" width="14.140625" style="1450" customWidth="1"/>
    <col min="5126" max="5126" width="11.85546875" style="1450" customWidth="1"/>
    <col min="5127" max="5127" width="9.5703125" style="1450" customWidth="1"/>
    <col min="5128" max="5128" width="14.7109375" style="1450" customWidth="1"/>
    <col min="5129" max="5130" width="9.5703125" style="1450" customWidth="1"/>
    <col min="5131" max="5131" width="14.28515625" style="1450" customWidth="1"/>
    <col min="5132" max="5132" width="13.140625" style="1450" customWidth="1"/>
    <col min="5133" max="5133" width="10.7109375" style="1450" customWidth="1"/>
    <col min="5134" max="5376" width="9.140625" style="1450"/>
    <col min="5377" max="5377" width="91.42578125" style="1450" customWidth="1"/>
    <col min="5378" max="5378" width="13.85546875" style="1450" customWidth="1"/>
    <col min="5379" max="5379" width="12.140625" style="1450" customWidth="1"/>
    <col min="5380" max="5380" width="11" style="1450" customWidth="1"/>
    <col min="5381" max="5381" width="14.140625" style="1450" customWidth="1"/>
    <col min="5382" max="5382" width="11.85546875" style="1450" customWidth="1"/>
    <col min="5383" max="5383" width="9.5703125" style="1450" customWidth="1"/>
    <col min="5384" max="5384" width="14.7109375" style="1450" customWidth="1"/>
    <col min="5385" max="5386" width="9.5703125" style="1450" customWidth="1"/>
    <col min="5387" max="5387" width="14.28515625" style="1450" customWidth="1"/>
    <col min="5388" max="5388" width="13.140625" style="1450" customWidth="1"/>
    <col min="5389" max="5389" width="10.7109375" style="1450" customWidth="1"/>
    <col min="5390" max="5632" width="9.140625" style="1450"/>
    <col min="5633" max="5633" width="91.42578125" style="1450" customWidth="1"/>
    <col min="5634" max="5634" width="13.85546875" style="1450" customWidth="1"/>
    <col min="5635" max="5635" width="12.140625" style="1450" customWidth="1"/>
    <col min="5636" max="5636" width="11" style="1450" customWidth="1"/>
    <col min="5637" max="5637" width="14.140625" style="1450" customWidth="1"/>
    <col min="5638" max="5638" width="11.85546875" style="1450" customWidth="1"/>
    <col min="5639" max="5639" width="9.5703125" style="1450" customWidth="1"/>
    <col min="5640" max="5640" width="14.7109375" style="1450" customWidth="1"/>
    <col min="5641" max="5642" width="9.5703125" style="1450" customWidth="1"/>
    <col min="5643" max="5643" width="14.28515625" style="1450" customWidth="1"/>
    <col min="5644" max="5644" width="13.140625" style="1450" customWidth="1"/>
    <col min="5645" max="5645" width="10.7109375" style="1450" customWidth="1"/>
    <col min="5646" max="5888" width="9.140625" style="1450"/>
    <col min="5889" max="5889" width="91.42578125" style="1450" customWidth="1"/>
    <col min="5890" max="5890" width="13.85546875" style="1450" customWidth="1"/>
    <col min="5891" max="5891" width="12.140625" style="1450" customWidth="1"/>
    <col min="5892" max="5892" width="11" style="1450" customWidth="1"/>
    <col min="5893" max="5893" width="14.140625" style="1450" customWidth="1"/>
    <col min="5894" max="5894" width="11.85546875" style="1450" customWidth="1"/>
    <col min="5895" max="5895" width="9.5703125" style="1450" customWidth="1"/>
    <col min="5896" max="5896" width="14.7109375" style="1450" customWidth="1"/>
    <col min="5897" max="5898" width="9.5703125" style="1450" customWidth="1"/>
    <col min="5899" max="5899" width="14.28515625" style="1450" customWidth="1"/>
    <col min="5900" max="5900" width="13.140625" style="1450" customWidth="1"/>
    <col min="5901" max="5901" width="10.7109375" style="1450" customWidth="1"/>
    <col min="5902" max="6144" width="9.140625" style="1450"/>
    <col min="6145" max="6145" width="91.42578125" style="1450" customWidth="1"/>
    <col min="6146" max="6146" width="13.85546875" style="1450" customWidth="1"/>
    <col min="6147" max="6147" width="12.140625" style="1450" customWidth="1"/>
    <col min="6148" max="6148" width="11" style="1450" customWidth="1"/>
    <col min="6149" max="6149" width="14.140625" style="1450" customWidth="1"/>
    <col min="6150" max="6150" width="11.85546875" style="1450" customWidth="1"/>
    <col min="6151" max="6151" width="9.5703125" style="1450" customWidth="1"/>
    <col min="6152" max="6152" width="14.7109375" style="1450" customWidth="1"/>
    <col min="6153" max="6154" width="9.5703125" style="1450" customWidth="1"/>
    <col min="6155" max="6155" width="14.28515625" style="1450" customWidth="1"/>
    <col min="6156" max="6156" width="13.140625" style="1450" customWidth="1"/>
    <col min="6157" max="6157" width="10.7109375" style="1450" customWidth="1"/>
    <col min="6158" max="6400" width="9.140625" style="1450"/>
    <col min="6401" max="6401" width="91.42578125" style="1450" customWidth="1"/>
    <col min="6402" max="6402" width="13.85546875" style="1450" customWidth="1"/>
    <col min="6403" max="6403" width="12.140625" style="1450" customWidth="1"/>
    <col min="6404" max="6404" width="11" style="1450" customWidth="1"/>
    <col min="6405" max="6405" width="14.140625" style="1450" customWidth="1"/>
    <col min="6406" max="6406" width="11.85546875" style="1450" customWidth="1"/>
    <col min="6407" max="6407" width="9.5703125" style="1450" customWidth="1"/>
    <col min="6408" max="6408" width="14.7109375" style="1450" customWidth="1"/>
    <col min="6409" max="6410" width="9.5703125" style="1450" customWidth="1"/>
    <col min="6411" max="6411" width="14.28515625" style="1450" customWidth="1"/>
    <col min="6412" max="6412" width="13.140625" style="1450" customWidth="1"/>
    <col min="6413" max="6413" width="10.7109375" style="1450" customWidth="1"/>
    <col min="6414" max="6656" width="9.140625" style="1450"/>
    <col min="6657" max="6657" width="91.42578125" style="1450" customWidth="1"/>
    <col min="6658" max="6658" width="13.85546875" style="1450" customWidth="1"/>
    <col min="6659" max="6659" width="12.140625" style="1450" customWidth="1"/>
    <col min="6660" max="6660" width="11" style="1450" customWidth="1"/>
    <col min="6661" max="6661" width="14.140625" style="1450" customWidth="1"/>
    <col min="6662" max="6662" width="11.85546875" style="1450" customWidth="1"/>
    <col min="6663" max="6663" width="9.5703125" style="1450" customWidth="1"/>
    <col min="6664" max="6664" width="14.7109375" style="1450" customWidth="1"/>
    <col min="6665" max="6666" width="9.5703125" style="1450" customWidth="1"/>
    <col min="6667" max="6667" width="14.28515625" style="1450" customWidth="1"/>
    <col min="6668" max="6668" width="13.140625" style="1450" customWidth="1"/>
    <col min="6669" max="6669" width="10.7109375" style="1450" customWidth="1"/>
    <col min="6670" max="6912" width="9.140625" style="1450"/>
    <col min="6913" max="6913" width="91.42578125" style="1450" customWidth="1"/>
    <col min="6914" max="6914" width="13.85546875" style="1450" customWidth="1"/>
    <col min="6915" max="6915" width="12.140625" style="1450" customWidth="1"/>
    <col min="6916" max="6916" width="11" style="1450" customWidth="1"/>
    <col min="6917" max="6917" width="14.140625" style="1450" customWidth="1"/>
    <col min="6918" max="6918" width="11.85546875" style="1450" customWidth="1"/>
    <col min="6919" max="6919" width="9.5703125" style="1450" customWidth="1"/>
    <col min="6920" max="6920" width="14.7109375" style="1450" customWidth="1"/>
    <col min="6921" max="6922" width="9.5703125" style="1450" customWidth="1"/>
    <col min="6923" max="6923" width="14.28515625" style="1450" customWidth="1"/>
    <col min="6924" max="6924" width="13.140625" style="1450" customWidth="1"/>
    <col min="6925" max="6925" width="10.7109375" style="1450" customWidth="1"/>
    <col min="6926" max="7168" width="9.140625" style="1450"/>
    <col min="7169" max="7169" width="91.42578125" style="1450" customWidth="1"/>
    <col min="7170" max="7170" width="13.85546875" style="1450" customWidth="1"/>
    <col min="7171" max="7171" width="12.140625" style="1450" customWidth="1"/>
    <col min="7172" max="7172" width="11" style="1450" customWidth="1"/>
    <col min="7173" max="7173" width="14.140625" style="1450" customWidth="1"/>
    <col min="7174" max="7174" width="11.85546875" style="1450" customWidth="1"/>
    <col min="7175" max="7175" width="9.5703125" style="1450" customWidth="1"/>
    <col min="7176" max="7176" width="14.7109375" style="1450" customWidth="1"/>
    <col min="7177" max="7178" width="9.5703125" style="1450" customWidth="1"/>
    <col min="7179" max="7179" width="14.28515625" style="1450" customWidth="1"/>
    <col min="7180" max="7180" width="13.140625" style="1450" customWidth="1"/>
    <col min="7181" max="7181" width="10.7109375" style="1450" customWidth="1"/>
    <col min="7182" max="7424" width="9.140625" style="1450"/>
    <col min="7425" max="7425" width="91.42578125" style="1450" customWidth="1"/>
    <col min="7426" max="7426" width="13.85546875" style="1450" customWidth="1"/>
    <col min="7427" max="7427" width="12.140625" style="1450" customWidth="1"/>
    <col min="7428" max="7428" width="11" style="1450" customWidth="1"/>
    <col min="7429" max="7429" width="14.140625" style="1450" customWidth="1"/>
    <col min="7430" max="7430" width="11.85546875" style="1450" customWidth="1"/>
    <col min="7431" max="7431" width="9.5703125" style="1450" customWidth="1"/>
    <col min="7432" max="7432" width="14.7109375" style="1450" customWidth="1"/>
    <col min="7433" max="7434" width="9.5703125" style="1450" customWidth="1"/>
    <col min="7435" max="7435" width="14.28515625" style="1450" customWidth="1"/>
    <col min="7436" max="7436" width="13.140625" style="1450" customWidth="1"/>
    <col min="7437" max="7437" width="10.7109375" style="1450" customWidth="1"/>
    <col min="7438" max="7680" width="9.140625" style="1450"/>
    <col min="7681" max="7681" width="91.42578125" style="1450" customWidth="1"/>
    <col min="7682" max="7682" width="13.85546875" style="1450" customWidth="1"/>
    <col min="7683" max="7683" width="12.140625" style="1450" customWidth="1"/>
    <col min="7684" max="7684" width="11" style="1450" customWidth="1"/>
    <col min="7685" max="7685" width="14.140625" style="1450" customWidth="1"/>
    <col min="7686" max="7686" width="11.85546875" style="1450" customWidth="1"/>
    <col min="7687" max="7687" width="9.5703125" style="1450" customWidth="1"/>
    <col min="7688" max="7688" width="14.7109375" style="1450" customWidth="1"/>
    <col min="7689" max="7690" width="9.5703125" style="1450" customWidth="1"/>
    <col min="7691" max="7691" width="14.28515625" style="1450" customWidth="1"/>
    <col min="7692" max="7692" width="13.140625" style="1450" customWidth="1"/>
    <col min="7693" max="7693" width="10.7109375" style="1450" customWidth="1"/>
    <col min="7694" max="7936" width="9.140625" style="1450"/>
    <col min="7937" max="7937" width="91.42578125" style="1450" customWidth="1"/>
    <col min="7938" max="7938" width="13.85546875" style="1450" customWidth="1"/>
    <col min="7939" max="7939" width="12.140625" style="1450" customWidth="1"/>
    <col min="7940" max="7940" width="11" style="1450" customWidth="1"/>
    <col min="7941" max="7941" width="14.140625" style="1450" customWidth="1"/>
    <col min="7942" max="7942" width="11.85546875" style="1450" customWidth="1"/>
    <col min="7943" max="7943" width="9.5703125" style="1450" customWidth="1"/>
    <col min="7944" max="7944" width="14.7109375" style="1450" customWidth="1"/>
    <col min="7945" max="7946" width="9.5703125" style="1450" customWidth="1"/>
    <col min="7947" max="7947" width="14.28515625" style="1450" customWidth="1"/>
    <col min="7948" max="7948" width="13.140625" style="1450" customWidth="1"/>
    <col min="7949" max="7949" width="10.7109375" style="1450" customWidth="1"/>
    <col min="7950" max="8192" width="9.140625" style="1450"/>
    <col min="8193" max="8193" width="91.42578125" style="1450" customWidth="1"/>
    <col min="8194" max="8194" width="13.85546875" style="1450" customWidth="1"/>
    <col min="8195" max="8195" width="12.140625" style="1450" customWidth="1"/>
    <col min="8196" max="8196" width="11" style="1450" customWidth="1"/>
    <col min="8197" max="8197" width="14.140625" style="1450" customWidth="1"/>
    <col min="8198" max="8198" width="11.85546875" style="1450" customWidth="1"/>
    <col min="8199" max="8199" width="9.5703125" style="1450" customWidth="1"/>
    <col min="8200" max="8200" width="14.7109375" style="1450" customWidth="1"/>
    <col min="8201" max="8202" width="9.5703125" style="1450" customWidth="1"/>
    <col min="8203" max="8203" width="14.28515625" style="1450" customWidth="1"/>
    <col min="8204" max="8204" width="13.140625" style="1450" customWidth="1"/>
    <col min="8205" max="8205" width="10.7109375" style="1450" customWidth="1"/>
    <col min="8206" max="8448" width="9.140625" style="1450"/>
    <col min="8449" max="8449" width="91.42578125" style="1450" customWidth="1"/>
    <col min="8450" max="8450" width="13.85546875" style="1450" customWidth="1"/>
    <col min="8451" max="8451" width="12.140625" style="1450" customWidth="1"/>
    <col min="8452" max="8452" width="11" style="1450" customWidth="1"/>
    <col min="8453" max="8453" width="14.140625" style="1450" customWidth="1"/>
    <col min="8454" max="8454" width="11.85546875" style="1450" customWidth="1"/>
    <col min="8455" max="8455" width="9.5703125" style="1450" customWidth="1"/>
    <col min="8456" max="8456" width="14.7109375" style="1450" customWidth="1"/>
    <col min="8457" max="8458" width="9.5703125" style="1450" customWidth="1"/>
    <col min="8459" max="8459" width="14.28515625" style="1450" customWidth="1"/>
    <col min="8460" max="8460" width="13.140625" style="1450" customWidth="1"/>
    <col min="8461" max="8461" width="10.7109375" style="1450" customWidth="1"/>
    <col min="8462" max="8704" width="9.140625" style="1450"/>
    <col min="8705" max="8705" width="91.42578125" style="1450" customWidth="1"/>
    <col min="8706" max="8706" width="13.85546875" style="1450" customWidth="1"/>
    <col min="8707" max="8707" width="12.140625" style="1450" customWidth="1"/>
    <col min="8708" max="8708" width="11" style="1450" customWidth="1"/>
    <col min="8709" max="8709" width="14.140625" style="1450" customWidth="1"/>
    <col min="8710" max="8710" width="11.85546875" style="1450" customWidth="1"/>
    <col min="8711" max="8711" width="9.5703125" style="1450" customWidth="1"/>
    <col min="8712" max="8712" width="14.7109375" style="1450" customWidth="1"/>
    <col min="8713" max="8714" width="9.5703125" style="1450" customWidth="1"/>
    <col min="8715" max="8715" width="14.28515625" style="1450" customWidth="1"/>
    <col min="8716" max="8716" width="13.140625" style="1450" customWidth="1"/>
    <col min="8717" max="8717" width="10.7109375" style="1450" customWidth="1"/>
    <col min="8718" max="8960" width="9.140625" style="1450"/>
    <col min="8961" max="8961" width="91.42578125" style="1450" customWidth="1"/>
    <col min="8962" max="8962" width="13.85546875" style="1450" customWidth="1"/>
    <col min="8963" max="8963" width="12.140625" style="1450" customWidth="1"/>
    <col min="8964" max="8964" width="11" style="1450" customWidth="1"/>
    <col min="8965" max="8965" width="14.140625" style="1450" customWidth="1"/>
    <col min="8966" max="8966" width="11.85546875" style="1450" customWidth="1"/>
    <col min="8967" max="8967" width="9.5703125" style="1450" customWidth="1"/>
    <col min="8968" max="8968" width="14.7109375" style="1450" customWidth="1"/>
    <col min="8969" max="8970" width="9.5703125" style="1450" customWidth="1"/>
    <col min="8971" max="8971" width="14.28515625" style="1450" customWidth="1"/>
    <col min="8972" max="8972" width="13.140625" style="1450" customWidth="1"/>
    <col min="8973" max="8973" width="10.7109375" style="1450" customWidth="1"/>
    <col min="8974" max="9216" width="9.140625" style="1450"/>
    <col min="9217" max="9217" width="91.42578125" style="1450" customWidth="1"/>
    <col min="9218" max="9218" width="13.85546875" style="1450" customWidth="1"/>
    <col min="9219" max="9219" width="12.140625" style="1450" customWidth="1"/>
    <col min="9220" max="9220" width="11" style="1450" customWidth="1"/>
    <col min="9221" max="9221" width="14.140625" style="1450" customWidth="1"/>
    <col min="9222" max="9222" width="11.85546875" style="1450" customWidth="1"/>
    <col min="9223" max="9223" width="9.5703125" style="1450" customWidth="1"/>
    <col min="9224" max="9224" width="14.7109375" style="1450" customWidth="1"/>
    <col min="9225" max="9226" width="9.5703125" style="1450" customWidth="1"/>
    <col min="9227" max="9227" width="14.28515625" style="1450" customWidth="1"/>
    <col min="9228" max="9228" width="13.140625" style="1450" customWidth="1"/>
    <col min="9229" max="9229" width="10.7109375" style="1450" customWidth="1"/>
    <col min="9230" max="9472" width="9.140625" style="1450"/>
    <col min="9473" max="9473" width="91.42578125" style="1450" customWidth="1"/>
    <col min="9474" max="9474" width="13.85546875" style="1450" customWidth="1"/>
    <col min="9475" max="9475" width="12.140625" style="1450" customWidth="1"/>
    <col min="9476" max="9476" width="11" style="1450" customWidth="1"/>
    <col min="9477" max="9477" width="14.140625" style="1450" customWidth="1"/>
    <col min="9478" max="9478" width="11.85546875" style="1450" customWidth="1"/>
    <col min="9479" max="9479" width="9.5703125" style="1450" customWidth="1"/>
    <col min="9480" max="9480" width="14.7109375" style="1450" customWidth="1"/>
    <col min="9481" max="9482" width="9.5703125" style="1450" customWidth="1"/>
    <col min="9483" max="9483" width="14.28515625" style="1450" customWidth="1"/>
    <col min="9484" max="9484" width="13.140625" style="1450" customWidth="1"/>
    <col min="9485" max="9485" width="10.7109375" style="1450" customWidth="1"/>
    <col min="9486" max="9728" width="9.140625" style="1450"/>
    <col min="9729" max="9729" width="91.42578125" style="1450" customWidth="1"/>
    <col min="9730" max="9730" width="13.85546875" style="1450" customWidth="1"/>
    <col min="9731" max="9731" width="12.140625" style="1450" customWidth="1"/>
    <col min="9732" max="9732" width="11" style="1450" customWidth="1"/>
    <col min="9733" max="9733" width="14.140625" style="1450" customWidth="1"/>
    <col min="9734" max="9734" width="11.85546875" style="1450" customWidth="1"/>
    <col min="9735" max="9735" width="9.5703125" style="1450" customWidth="1"/>
    <col min="9736" max="9736" width="14.7109375" style="1450" customWidth="1"/>
    <col min="9737" max="9738" width="9.5703125" style="1450" customWidth="1"/>
    <col min="9739" max="9739" width="14.28515625" style="1450" customWidth="1"/>
    <col min="9740" max="9740" width="13.140625" style="1450" customWidth="1"/>
    <col min="9741" max="9741" width="10.7109375" style="1450" customWidth="1"/>
    <col min="9742" max="9984" width="9.140625" style="1450"/>
    <col min="9985" max="9985" width="91.42578125" style="1450" customWidth="1"/>
    <col min="9986" max="9986" width="13.85546875" style="1450" customWidth="1"/>
    <col min="9987" max="9987" width="12.140625" style="1450" customWidth="1"/>
    <col min="9988" max="9988" width="11" style="1450" customWidth="1"/>
    <col min="9989" max="9989" width="14.140625" style="1450" customWidth="1"/>
    <col min="9990" max="9990" width="11.85546875" style="1450" customWidth="1"/>
    <col min="9991" max="9991" width="9.5703125" style="1450" customWidth="1"/>
    <col min="9992" max="9992" width="14.7109375" style="1450" customWidth="1"/>
    <col min="9993" max="9994" width="9.5703125" style="1450" customWidth="1"/>
    <col min="9995" max="9995" width="14.28515625" style="1450" customWidth="1"/>
    <col min="9996" max="9996" width="13.140625" style="1450" customWidth="1"/>
    <col min="9997" max="9997" width="10.7109375" style="1450" customWidth="1"/>
    <col min="9998" max="10240" width="9.140625" style="1450"/>
    <col min="10241" max="10241" width="91.42578125" style="1450" customWidth="1"/>
    <col min="10242" max="10242" width="13.85546875" style="1450" customWidth="1"/>
    <col min="10243" max="10243" width="12.140625" style="1450" customWidth="1"/>
    <col min="10244" max="10244" width="11" style="1450" customWidth="1"/>
    <col min="10245" max="10245" width="14.140625" style="1450" customWidth="1"/>
    <col min="10246" max="10246" width="11.85546875" style="1450" customWidth="1"/>
    <col min="10247" max="10247" width="9.5703125" style="1450" customWidth="1"/>
    <col min="10248" max="10248" width="14.7109375" style="1450" customWidth="1"/>
    <col min="10249" max="10250" width="9.5703125" style="1450" customWidth="1"/>
    <col min="10251" max="10251" width="14.28515625" style="1450" customWidth="1"/>
    <col min="10252" max="10252" width="13.140625" style="1450" customWidth="1"/>
    <col min="10253" max="10253" width="10.7109375" style="1450" customWidth="1"/>
    <col min="10254" max="10496" width="9.140625" style="1450"/>
    <col min="10497" max="10497" width="91.42578125" style="1450" customWidth="1"/>
    <col min="10498" max="10498" width="13.85546875" style="1450" customWidth="1"/>
    <col min="10499" max="10499" width="12.140625" style="1450" customWidth="1"/>
    <col min="10500" max="10500" width="11" style="1450" customWidth="1"/>
    <col min="10501" max="10501" width="14.140625" style="1450" customWidth="1"/>
    <col min="10502" max="10502" width="11.85546875" style="1450" customWidth="1"/>
    <col min="10503" max="10503" width="9.5703125" style="1450" customWidth="1"/>
    <col min="10504" max="10504" width="14.7109375" style="1450" customWidth="1"/>
    <col min="10505" max="10506" width="9.5703125" style="1450" customWidth="1"/>
    <col min="10507" max="10507" width="14.28515625" style="1450" customWidth="1"/>
    <col min="10508" max="10508" width="13.140625" style="1450" customWidth="1"/>
    <col min="10509" max="10509" width="10.7109375" style="1450" customWidth="1"/>
    <col min="10510" max="10752" width="9.140625" style="1450"/>
    <col min="10753" max="10753" width="91.42578125" style="1450" customWidth="1"/>
    <col min="10754" max="10754" width="13.85546875" style="1450" customWidth="1"/>
    <col min="10755" max="10755" width="12.140625" style="1450" customWidth="1"/>
    <col min="10756" max="10756" width="11" style="1450" customWidth="1"/>
    <col min="10757" max="10757" width="14.140625" style="1450" customWidth="1"/>
    <col min="10758" max="10758" width="11.85546875" style="1450" customWidth="1"/>
    <col min="10759" max="10759" width="9.5703125" style="1450" customWidth="1"/>
    <col min="10760" max="10760" width="14.7109375" style="1450" customWidth="1"/>
    <col min="10761" max="10762" width="9.5703125" style="1450" customWidth="1"/>
    <col min="10763" max="10763" width="14.28515625" style="1450" customWidth="1"/>
    <col min="10764" max="10764" width="13.140625" style="1450" customWidth="1"/>
    <col min="10765" max="10765" width="10.7109375" style="1450" customWidth="1"/>
    <col min="10766" max="11008" width="9.140625" style="1450"/>
    <col min="11009" max="11009" width="91.42578125" style="1450" customWidth="1"/>
    <col min="11010" max="11010" width="13.85546875" style="1450" customWidth="1"/>
    <col min="11011" max="11011" width="12.140625" style="1450" customWidth="1"/>
    <col min="11012" max="11012" width="11" style="1450" customWidth="1"/>
    <col min="11013" max="11013" width="14.140625" style="1450" customWidth="1"/>
    <col min="11014" max="11014" width="11.85546875" style="1450" customWidth="1"/>
    <col min="11015" max="11015" width="9.5703125" style="1450" customWidth="1"/>
    <col min="11016" max="11016" width="14.7109375" style="1450" customWidth="1"/>
    <col min="11017" max="11018" width="9.5703125" style="1450" customWidth="1"/>
    <col min="11019" max="11019" width="14.28515625" style="1450" customWidth="1"/>
    <col min="11020" max="11020" width="13.140625" style="1450" customWidth="1"/>
    <col min="11021" max="11021" width="10.7109375" style="1450" customWidth="1"/>
    <col min="11022" max="11264" width="9.140625" style="1450"/>
    <col min="11265" max="11265" width="91.42578125" style="1450" customWidth="1"/>
    <col min="11266" max="11266" width="13.85546875" style="1450" customWidth="1"/>
    <col min="11267" max="11267" width="12.140625" style="1450" customWidth="1"/>
    <col min="11268" max="11268" width="11" style="1450" customWidth="1"/>
    <col min="11269" max="11269" width="14.140625" style="1450" customWidth="1"/>
    <col min="11270" max="11270" width="11.85546875" style="1450" customWidth="1"/>
    <col min="11271" max="11271" width="9.5703125" style="1450" customWidth="1"/>
    <col min="11272" max="11272" width="14.7109375" style="1450" customWidth="1"/>
    <col min="11273" max="11274" width="9.5703125" style="1450" customWidth="1"/>
    <col min="11275" max="11275" width="14.28515625" style="1450" customWidth="1"/>
    <col min="11276" max="11276" width="13.140625" style="1450" customWidth="1"/>
    <col min="11277" max="11277" width="10.7109375" style="1450" customWidth="1"/>
    <col min="11278" max="11520" width="9.140625" style="1450"/>
    <col min="11521" max="11521" width="91.42578125" style="1450" customWidth="1"/>
    <col min="11522" max="11522" width="13.85546875" style="1450" customWidth="1"/>
    <col min="11523" max="11523" width="12.140625" style="1450" customWidth="1"/>
    <col min="11524" max="11524" width="11" style="1450" customWidth="1"/>
    <col min="11525" max="11525" width="14.140625" style="1450" customWidth="1"/>
    <col min="11526" max="11526" width="11.85546875" style="1450" customWidth="1"/>
    <col min="11527" max="11527" width="9.5703125" style="1450" customWidth="1"/>
    <col min="11528" max="11528" width="14.7109375" style="1450" customWidth="1"/>
    <col min="11529" max="11530" width="9.5703125" style="1450" customWidth="1"/>
    <col min="11531" max="11531" width="14.28515625" style="1450" customWidth="1"/>
    <col min="11532" max="11532" width="13.140625" style="1450" customWidth="1"/>
    <col min="11533" max="11533" width="10.7109375" style="1450" customWidth="1"/>
    <col min="11534" max="11776" width="9.140625" style="1450"/>
    <col min="11777" max="11777" width="91.42578125" style="1450" customWidth="1"/>
    <col min="11778" max="11778" width="13.85546875" style="1450" customWidth="1"/>
    <col min="11779" max="11779" width="12.140625" style="1450" customWidth="1"/>
    <col min="11780" max="11780" width="11" style="1450" customWidth="1"/>
    <col min="11781" max="11781" width="14.140625" style="1450" customWidth="1"/>
    <col min="11782" max="11782" width="11.85546875" style="1450" customWidth="1"/>
    <col min="11783" max="11783" width="9.5703125" style="1450" customWidth="1"/>
    <col min="11784" max="11784" width="14.7109375" style="1450" customWidth="1"/>
    <col min="11785" max="11786" width="9.5703125" style="1450" customWidth="1"/>
    <col min="11787" max="11787" width="14.28515625" style="1450" customWidth="1"/>
    <col min="11788" max="11788" width="13.140625" style="1450" customWidth="1"/>
    <col min="11789" max="11789" width="10.7109375" style="1450" customWidth="1"/>
    <col min="11790" max="12032" width="9.140625" style="1450"/>
    <col min="12033" max="12033" width="91.42578125" style="1450" customWidth="1"/>
    <col min="12034" max="12034" width="13.85546875" style="1450" customWidth="1"/>
    <col min="12035" max="12035" width="12.140625" style="1450" customWidth="1"/>
    <col min="12036" max="12036" width="11" style="1450" customWidth="1"/>
    <col min="12037" max="12037" width="14.140625" style="1450" customWidth="1"/>
    <col min="12038" max="12038" width="11.85546875" style="1450" customWidth="1"/>
    <col min="12039" max="12039" width="9.5703125" style="1450" customWidth="1"/>
    <col min="12040" max="12040" width="14.7109375" style="1450" customWidth="1"/>
    <col min="12041" max="12042" width="9.5703125" style="1450" customWidth="1"/>
    <col min="12043" max="12043" width="14.28515625" style="1450" customWidth="1"/>
    <col min="12044" max="12044" width="13.140625" style="1450" customWidth="1"/>
    <col min="12045" max="12045" width="10.7109375" style="1450" customWidth="1"/>
    <col min="12046" max="12288" width="9.140625" style="1450"/>
    <col min="12289" max="12289" width="91.42578125" style="1450" customWidth="1"/>
    <col min="12290" max="12290" width="13.85546875" style="1450" customWidth="1"/>
    <col min="12291" max="12291" width="12.140625" style="1450" customWidth="1"/>
    <col min="12292" max="12292" width="11" style="1450" customWidth="1"/>
    <col min="12293" max="12293" width="14.140625" style="1450" customWidth="1"/>
    <col min="12294" max="12294" width="11.85546875" style="1450" customWidth="1"/>
    <col min="12295" max="12295" width="9.5703125" style="1450" customWidth="1"/>
    <col min="12296" max="12296" width="14.7109375" style="1450" customWidth="1"/>
    <col min="12297" max="12298" width="9.5703125" style="1450" customWidth="1"/>
    <col min="12299" max="12299" width="14.28515625" style="1450" customWidth="1"/>
    <col min="12300" max="12300" width="13.140625" style="1450" customWidth="1"/>
    <col min="12301" max="12301" width="10.7109375" style="1450" customWidth="1"/>
    <col min="12302" max="12544" width="9.140625" style="1450"/>
    <col min="12545" max="12545" width="91.42578125" style="1450" customWidth="1"/>
    <col min="12546" max="12546" width="13.85546875" style="1450" customWidth="1"/>
    <col min="12547" max="12547" width="12.140625" style="1450" customWidth="1"/>
    <col min="12548" max="12548" width="11" style="1450" customWidth="1"/>
    <col min="12549" max="12549" width="14.140625" style="1450" customWidth="1"/>
    <col min="12550" max="12550" width="11.85546875" style="1450" customWidth="1"/>
    <col min="12551" max="12551" width="9.5703125" style="1450" customWidth="1"/>
    <col min="12552" max="12552" width="14.7109375" style="1450" customWidth="1"/>
    <col min="12553" max="12554" width="9.5703125" style="1450" customWidth="1"/>
    <col min="12555" max="12555" width="14.28515625" style="1450" customWidth="1"/>
    <col min="12556" max="12556" width="13.140625" style="1450" customWidth="1"/>
    <col min="12557" max="12557" width="10.7109375" style="1450" customWidth="1"/>
    <col min="12558" max="12800" width="9.140625" style="1450"/>
    <col min="12801" max="12801" width="91.42578125" style="1450" customWidth="1"/>
    <col min="12802" max="12802" width="13.85546875" style="1450" customWidth="1"/>
    <col min="12803" max="12803" width="12.140625" style="1450" customWidth="1"/>
    <col min="12804" max="12804" width="11" style="1450" customWidth="1"/>
    <col min="12805" max="12805" width="14.140625" style="1450" customWidth="1"/>
    <col min="12806" max="12806" width="11.85546875" style="1450" customWidth="1"/>
    <col min="12807" max="12807" width="9.5703125" style="1450" customWidth="1"/>
    <col min="12808" max="12808" width="14.7109375" style="1450" customWidth="1"/>
    <col min="12809" max="12810" width="9.5703125" style="1450" customWidth="1"/>
    <col min="12811" max="12811" width="14.28515625" style="1450" customWidth="1"/>
    <col min="12812" max="12812" width="13.140625" style="1450" customWidth="1"/>
    <col min="12813" max="12813" width="10.7109375" style="1450" customWidth="1"/>
    <col min="12814" max="13056" width="9.140625" style="1450"/>
    <col min="13057" max="13057" width="91.42578125" style="1450" customWidth="1"/>
    <col min="13058" max="13058" width="13.85546875" style="1450" customWidth="1"/>
    <col min="13059" max="13059" width="12.140625" style="1450" customWidth="1"/>
    <col min="13060" max="13060" width="11" style="1450" customWidth="1"/>
    <col min="13061" max="13061" width="14.140625" style="1450" customWidth="1"/>
    <col min="13062" max="13062" width="11.85546875" style="1450" customWidth="1"/>
    <col min="13063" max="13063" width="9.5703125" style="1450" customWidth="1"/>
    <col min="13064" max="13064" width="14.7109375" style="1450" customWidth="1"/>
    <col min="13065" max="13066" width="9.5703125" style="1450" customWidth="1"/>
    <col min="13067" max="13067" width="14.28515625" style="1450" customWidth="1"/>
    <col min="13068" max="13068" width="13.140625" style="1450" customWidth="1"/>
    <col min="13069" max="13069" width="10.7109375" style="1450" customWidth="1"/>
    <col min="13070" max="13312" width="9.140625" style="1450"/>
    <col min="13313" max="13313" width="91.42578125" style="1450" customWidth="1"/>
    <col min="13314" max="13314" width="13.85546875" style="1450" customWidth="1"/>
    <col min="13315" max="13315" width="12.140625" style="1450" customWidth="1"/>
    <col min="13316" max="13316" width="11" style="1450" customWidth="1"/>
    <col min="13317" max="13317" width="14.140625" style="1450" customWidth="1"/>
    <col min="13318" max="13318" width="11.85546875" style="1450" customWidth="1"/>
    <col min="13319" max="13319" width="9.5703125" style="1450" customWidth="1"/>
    <col min="13320" max="13320" width="14.7109375" style="1450" customWidth="1"/>
    <col min="13321" max="13322" width="9.5703125" style="1450" customWidth="1"/>
    <col min="13323" max="13323" width="14.28515625" style="1450" customWidth="1"/>
    <col min="13324" max="13324" width="13.140625" style="1450" customWidth="1"/>
    <col min="13325" max="13325" width="10.7109375" style="1450" customWidth="1"/>
    <col min="13326" max="13568" width="9.140625" style="1450"/>
    <col min="13569" max="13569" width="91.42578125" style="1450" customWidth="1"/>
    <col min="13570" max="13570" width="13.85546875" style="1450" customWidth="1"/>
    <col min="13571" max="13571" width="12.140625" style="1450" customWidth="1"/>
    <col min="13572" max="13572" width="11" style="1450" customWidth="1"/>
    <col min="13573" max="13573" width="14.140625" style="1450" customWidth="1"/>
    <col min="13574" max="13574" width="11.85546875" style="1450" customWidth="1"/>
    <col min="13575" max="13575" width="9.5703125" style="1450" customWidth="1"/>
    <col min="13576" max="13576" width="14.7109375" style="1450" customWidth="1"/>
    <col min="13577" max="13578" width="9.5703125" style="1450" customWidth="1"/>
    <col min="13579" max="13579" width="14.28515625" style="1450" customWidth="1"/>
    <col min="13580" max="13580" width="13.140625" style="1450" customWidth="1"/>
    <col min="13581" max="13581" width="10.7109375" style="1450" customWidth="1"/>
    <col min="13582" max="13824" width="9.140625" style="1450"/>
    <col min="13825" max="13825" width="91.42578125" style="1450" customWidth="1"/>
    <col min="13826" max="13826" width="13.85546875" style="1450" customWidth="1"/>
    <col min="13827" max="13827" width="12.140625" style="1450" customWidth="1"/>
    <col min="13828" max="13828" width="11" style="1450" customWidth="1"/>
    <col min="13829" max="13829" width="14.140625" style="1450" customWidth="1"/>
    <col min="13830" max="13830" width="11.85546875" style="1450" customWidth="1"/>
    <col min="13831" max="13831" width="9.5703125" style="1450" customWidth="1"/>
    <col min="13832" max="13832" width="14.7109375" style="1450" customWidth="1"/>
    <col min="13833" max="13834" width="9.5703125" style="1450" customWidth="1"/>
    <col min="13835" max="13835" width="14.28515625" style="1450" customWidth="1"/>
    <col min="13836" max="13836" width="13.140625" style="1450" customWidth="1"/>
    <col min="13837" max="13837" width="10.7109375" style="1450" customWidth="1"/>
    <col min="13838" max="14080" width="9.140625" style="1450"/>
    <col min="14081" max="14081" width="91.42578125" style="1450" customWidth="1"/>
    <col min="14082" max="14082" width="13.85546875" style="1450" customWidth="1"/>
    <col min="14083" max="14083" width="12.140625" style="1450" customWidth="1"/>
    <col min="14084" max="14084" width="11" style="1450" customWidth="1"/>
    <col min="14085" max="14085" width="14.140625" style="1450" customWidth="1"/>
    <col min="14086" max="14086" width="11.85546875" style="1450" customWidth="1"/>
    <col min="14087" max="14087" width="9.5703125" style="1450" customWidth="1"/>
    <col min="14088" max="14088" width="14.7109375" style="1450" customWidth="1"/>
    <col min="14089" max="14090" width="9.5703125" style="1450" customWidth="1"/>
    <col min="14091" max="14091" width="14.28515625" style="1450" customWidth="1"/>
    <col min="14092" max="14092" width="13.140625" style="1450" customWidth="1"/>
    <col min="14093" max="14093" width="10.7109375" style="1450" customWidth="1"/>
    <col min="14094" max="14336" width="9.140625" style="1450"/>
    <col min="14337" max="14337" width="91.42578125" style="1450" customWidth="1"/>
    <col min="14338" max="14338" width="13.85546875" style="1450" customWidth="1"/>
    <col min="14339" max="14339" width="12.140625" style="1450" customWidth="1"/>
    <col min="14340" max="14340" width="11" style="1450" customWidth="1"/>
    <col min="14341" max="14341" width="14.140625" style="1450" customWidth="1"/>
    <col min="14342" max="14342" width="11.85546875" style="1450" customWidth="1"/>
    <col min="14343" max="14343" width="9.5703125" style="1450" customWidth="1"/>
    <col min="14344" max="14344" width="14.7109375" style="1450" customWidth="1"/>
    <col min="14345" max="14346" width="9.5703125" style="1450" customWidth="1"/>
    <col min="14347" max="14347" width="14.28515625" style="1450" customWidth="1"/>
    <col min="14348" max="14348" width="13.140625" style="1450" customWidth="1"/>
    <col min="14349" max="14349" width="10.7109375" style="1450" customWidth="1"/>
    <col min="14350" max="14592" width="9.140625" style="1450"/>
    <col min="14593" max="14593" width="91.42578125" style="1450" customWidth="1"/>
    <col min="14594" max="14594" width="13.85546875" style="1450" customWidth="1"/>
    <col min="14595" max="14595" width="12.140625" style="1450" customWidth="1"/>
    <col min="14596" max="14596" width="11" style="1450" customWidth="1"/>
    <col min="14597" max="14597" width="14.140625" style="1450" customWidth="1"/>
    <col min="14598" max="14598" width="11.85546875" style="1450" customWidth="1"/>
    <col min="14599" max="14599" width="9.5703125" style="1450" customWidth="1"/>
    <col min="14600" max="14600" width="14.7109375" style="1450" customWidth="1"/>
    <col min="14601" max="14602" width="9.5703125" style="1450" customWidth="1"/>
    <col min="14603" max="14603" width="14.28515625" style="1450" customWidth="1"/>
    <col min="14604" max="14604" width="13.140625" style="1450" customWidth="1"/>
    <col min="14605" max="14605" width="10.7109375" style="1450" customWidth="1"/>
    <col min="14606" max="14848" width="9.140625" style="1450"/>
    <col min="14849" max="14849" width="91.42578125" style="1450" customWidth="1"/>
    <col min="14850" max="14850" width="13.85546875" style="1450" customWidth="1"/>
    <col min="14851" max="14851" width="12.140625" style="1450" customWidth="1"/>
    <col min="14852" max="14852" width="11" style="1450" customWidth="1"/>
    <col min="14853" max="14853" width="14.140625" style="1450" customWidth="1"/>
    <col min="14854" max="14854" width="11.85546875" style="1450" customWidth="1"/>
    <col min="14855" max="14855" width="9.5703125" style="1450" customWidth="1"/>
    <col min="14856" max="14856" width="14.7109375" style="1450" customWidth="1"/>
    <col min="14857" max="14858" width="9.5703125" style="1450" customWidth="1"/>
    <col min="14859" max="14859" width="14.28515625" style="1450" customWidth="1"/>
    <col min="14860" max="14860" width="13.140625" style="1450" customWidth="1"/>
    <col min="14861" max="14861" width="10.7109375" style="1450" customWidth="1"/>
    <col min="14862" max="15104" width="9.140625" style="1450"/>
    <col min="15105" max="15105" width="91.42578125" style="1450" customWidth="1"/>
    <col min="15106" max="15106" width="13.85546875" style="1450" customWidth="1"/>
    <col min="15107" max="15107" width="12.140625" style="1450" customWidth="1"/>
    <col min="15108" max="15108" width="11" style="1450" customWidth="1"/>
    <col min="15109" max="15109" width="14.140625" style="1450" customWidth="1"/>
    <col min="15110" max="15110" width="11.85546875" style="1450" customWidth="1"/>
    <col min="15111" max="15111" width="9.5703125" style="1450" customWidth="1"/>
    <col min="15112" max="15112" width="14.7109375" style="1450" customWidth="1"/>
    <col min="15113" max="15114" width="9.5703125" style="1450" customWidth="1"/>
    <col min="15115" max="15115" width="14.28515625" style="1450" customWidth="1"/>
    <col min="15116" max="15116" width="13.140625" style="1450" customWidth="1"/>
    <col min="15117" max="15117" width="10.7109375" style="1450" customWidth="1"/>
    <col min="15118" max="15360" width="9.140625" style="1450"/>
    <col min="15361" max="15361" width="91.42578125" style="1450" customWidth="1"/>
    <col min="15362" max="15362" width="13.85546875" style="1450" customWidth="1"/>
    <col min="15363" max="15363" width="12.140625" style="1450" customWidth="1"/>
    <col min="15364" max="15364" width="11" style="1450" customWidth="1"/>
    <col min="15365" max="15365" width="14.140625" style="1450" customWidth="1"/>
    <col min="15366" max="15366" width="11.85546875" style="1450" customWidth="1"/>
    <col min="15367" max="15367" width="9.5703125" style="1450" customWidth="1"/>
    <col min="15368" max="15368" width="14.7109375" style="1450" customWidth="1"/>
    <col min="15369" max="15370" width="9.5703125" style="1450" customWidth="1"/>
    <col min="15371" max="15371" width="14.28515625" style="1450" customWidth="1"/>
    <col min="15372" max="15372" width="13.140625" style="1450" customWidth="1"/>
    <col min="15373" max="15373" width="10.7109375" style="1450" customWidth="1"/>
    <col min="15374" max="15616" width="9.140625" style="1450"/>
    <col min="15617" max="15617" width="91.42578125" style="1450" customWidth="1"/>
    <col min="15618" max="15618" width="13.85546875" style="1450" customWidth="1"/>
    <col min="15619" max="15619" width="12.140625" style="1450" customWidth="1"/>
    <col min="15620" max="15620" width="11" style="1450" customWidth="1"/>
    <col min="15621" max="15621" width="14.140625" style="1450" customWidth="1"/>
    <col min="15622" max="15622" width="11.85546875" style="1450" customWidth="1"/>
    <col min="15623" max="15623" width="9.5703125" style="1450" customWidth="1"/>
    <col min="15624" max="15624" width="14.7109375" style="1450" customWidth="1"/>
    <col min="15625" max="15626" width="9.5703125" style="1450" customWidth="1"/>
    <col min="15627" max="15627" width="14.28515625" style="1450" customWidth="1"/>
    <col min="15628" max="15628" width="13.140625" style="1450" customWidth="1"/>
    <col min="15629" max="15629" width="10.7109375" style="1450" customWidth="1"/>
    <col min="15630" max="15872" width="9.140625" style="1450"/>
    <col min="15873" max="15873" width="91.42578125" style="1450" customWidth="1"/>
    <col min="15874" max="15874" width="13.85546875" style="1450" customWidth="1"/>
    <col min="15875" max="15875" width="12.140625" style="1450" customWidth="1"/>
    <col min="15876" max="15876" width="11" style="1450" customWidth="1"/>
    <col min="15877" max="15877" width="14.140625" style="1450" customWidth="1"/>
    <col min="15878" max="15878" width="11.85546875" style="1450" customWidth="1"/>
    <col min="15879" max="15879" width="9.5703125" style="1450" customWidth="1"/>
    <col min="15880" max="15880" width="14.7109375" style="1450" customWidth="1"/>
    <col min="15881" max="15882" width="9.5703125" style="1450" customWidth="1"/>
    <col min="15883" max="15883" width="14.28515625" style="1450" customWidth="1"/>
    <col min="15884" max="15884" width="13.140625" style="1450" customWidth="1"/>
    <col min="15885" max="15885" width="10.7109375" style="1450" customWidth="1"/>
    <col min="15886" max="16128" width="9.140625" style="1450"/>
    <col min="16129" max="16129" width="91.42578125" style="1450" customWidth="1"/>
    <col min="16130" max="16130" width="13.85546875" style="1450" customWidth="1"/>
    <col min="16131" max="16131" width="12.140625" style="1450" customWidth="1"/>
    <col min="16132" max="16132" width="11" style="1450" customWidth="1"/>
    <col min="16133" max="16133" width="14.140625" style="1450" customWidth="1"/>
    <col min="16134" max="16134" width="11.85546875" style="1450" customWidth="1"/>
    <col min="16135" max="16135" width="9.5703125" style="1450" customWidth="1"/>
    <col min="16136" max="16136" width="14.7109375" style="1450" customWidth="1"/>
    <col min="16137" max="16138" width="9.5703125" style="1450" customWidth="1"/>
    <col min="16139" max="16139" width="14.28515625" style="1450" customWidth="1"/>
    <col min="16140" max="16140" width="13.140625" style="1450" customWidth="1"/>
    <col min="16141" max="16141" width="10.7109375" style="1450" customWidth="1"/>
    <col min="16142" max="16384" width="9.140625" style="1450"/>
  </cols>
  <sheetData>
    <row r="1" spans="1:13" ht="60.75" customHeight="1">
      <c r="A1" s="5440" t="s">
        <v>230</v>
      </c>
      <c r="B1" s="5440"/>
      <c r="C1" s="5440"/>
      <c r="D1" s="5440"/>
      <c r="E1" s="5440"/>
      <c r="F1" s="5440"/>
      <c r="G1" s="5440"/>
      <c r="H1" s="5440"/>
      <c r="I1" s="5440"/>
      <c r="J1" s="5440"/>
      <c r="K1" s="5440"/>
      <c r="L1" s="5440"/>
      <c r="M1" s="5440"/>
    </row>
    <row r="2" spans="1:13" ht="20.25" customHeight="1">
      <c r="A2" s="6252" t="s">
        <v>399</v>
      </c>
      <c r="B2" s="6252"/>
      <c r="C2" s="6252"/>
      <c r="D2" s="6252"/>
      <c r="E2" s="6252"/>
      <c r="F2" s="6252"/>
      <c r="G2" s="6252"/>
      <c r="H2" s="6252"/>
      <c r="I2" s="6252"/>
      <c r="J2" s="6252"/>
      <c r="K2" s="6252"/>
      <c r="L2" s="6252"/>
      <c r="M2" s="6252"/>
    </row>
    <row r="3" spans="1:13" ht="20.25" customHeight="1" thickBot="1">
      <c r="A3" s="2162"/>
      <c r="B3" s="1527"/>
      <c r="C3" s="1527"/>
      <c r="D3" s="1527"/>
      <c r="E3" s="1527"/>
      <c r="F3" s="1527"/>
      <c r="G3" s="1527"/>
      <c r="H3" s="1527"/>
      <c r="I3" s="1527"/>
      <c r="J3" s="1527"/>
      <c r="K3" s="1527"/>
      <c r="L3" s="1527"/>
      <c r="M3" s="1527"/>
    </row>
    <row r="4" spans="1:13" ht="33" customHeight="1" thickBot="1">
      <c r="A4" s="6245" t="s">
        <v>1</v>
      </c>
      <c r="B4" s="6246" t="s">
        <v>36</v>
      </c>
      <c r="C4" s="6247"/>
      <c r="D4" s="6248"/>
      <c r="E4" s="6246" t="s">
        <v>37</v>
      </c>
      <c r="F4" s="6247"/>
      <c r="G4" s="6248"/>
      <c r="H4" s="6246" t="s">
        <v>45</v>
      </c>
      <c r="I4" s="6247"/>
      <c r="J4" s="6248"/>
      <c r="K4" s="6249" t="s">
        <v>38</v>
      </c>
      <c r="L4" s="6250"/>
      <c r="M4" s="6251"/>
    </row>
    <row r="5" spans="1:13" ht="150.75" customHeight="1" thickBot="1">
      <c r="A5" s="5442"/>
      <c r="B5" s="2280" t="s">
        <v>7</v>
      </c>
      <c r="C5" s="2280" t="s">
        <v>8</v>
      </c>
      <c r="D5" s="2280" t="s">
        <v>9</v>
      </c>
      <c r="E5" s="2280" t="s">
        <v>7</v>
      </c>
      <c r="F5" s="2280" t="s">
        <v>8</v>
      </c>
      <c r="G5" s="2280" t="s">
        <v>9</v>
      </c>
      <c r="H5" s="2280" t="s">
        <v>7</v>
      </c>
      <c r="I5" s="2280" t="s">
        <v>8</v>
      </c>
      <c r="J5" s="2280" t="s">
        <v>9</v>
      </c>
      <c r="K5" s="2280" t="s">
        <v>7</v>
      </c>
      <c r="L5" s="2280" t="s">
        <v>8</v>
      </c>
      <c r="M5" s="2280" t="s">
        <v>9</v>
      </c>
    </row>
    <row r="6" spans="1:13" ht="27.75" customHeight="1" thickBot="1">
      <c r="A6" s="2281" t="s">
        <v>10</v>
      </c>
      <c r="B6" s="2282"/>
      <c r="C6" s="2283"/>
      <c r="D6" s="2284"/>
      <c r="E6" s="2282"/>
      <c r="F6" s="2283"/>
      <c r="G6" s="2285"/>
      <c r="H6" s="2286"/>
      <c r="I6" s="2283"/>
      <c r="J6" s="2284"/>
      <c r="K6" s="2287"/>
      <c r="L6" s="2288"/>
      <c r="M6" s="2289"/>
    </row>
    <row r="7" spans="1:13" ht="24.75" customHeight="1">
      <c r="A7" s="4874" t="s">
        <v>260</v>
      </c>
      <c r="B7" s="4933">
        <f t="shared" ref="B7:M17" si="0">B21+B34</f>
        <v>0</v>
      </c>
      <c r="C7" s="4933">
        <f t="shared" si="0"/>
        <v>0</v>
      </c>
      <c r="D7" s="4933">
        <f t="shared" si="0"/>
        <v>0</v>
      </c>
      <c r="E7" s="4933">
        <f t="shared" si="0"/>
        <v>0</v>
      </c>
      <c r="F7" s="4933">
        <f t="shared" si="0"/>
        <v>0</v>
      </c>
      <c r="G7" s="4933">
        <f t="shared" si="0"/>
        <v>0</v>
      </c>
      <c r="H7" s="4933">
        <f t="shared" si="0"/>
        <v>7</v>
      </c>
      <c r="I7" s="4933">
        <f t="shared" si="0"/>
        <v>0</v>
      </c>
      <c r="J7" s="4933">
        <f t="shared" si="0"/>
        <v>7</v>
      </c>
      <c r="K7" s="4933">
        <f t="shared" si="0"/>
        <v>7</v>
      </c>
      <c r="L7" s="4933">
        <f t="shared" si="0"/>
        <v>0</v>
      </c>
      <c r="M7" s="4934">
        <f t="shared" si="0"/>
        <v>7</v>
      </c>
    </row>
    <row r="8" spans="1:13" ht="24.75" customHeight="1">
      <c r="A8" s="3759" t="s">
        <v>274</v>
      </c>
      <c r="B8" s="4819">
        <f t="shared" si="0"/>
        <v>0</v>
      </c>
      <c r="C8" s="4819">
        <f t="shared" si="0"/>
        <v>0</v>
      </c>
      <c r="D8" s="4819">
        <f t="shared" si="0"/>
        <v>0</v>
      </c>
      <c r="E8" s="4819">
        <f t="shared" si="0"/>
        <v>0</v>
      </c>
      <c r="F8" s="4819">
        <f t="shared" si="0"/>
        <v>0</v>
      </c>
      <c r="G8" s="4819">
        <f t="shared" si="0"/>
        <v>0</v>
      </c>
      <c r="H8" s="4819">
        <f t="shared" si="0"/>
        <v>5</v>
      </c>
      <c r="I8" s="4819">
        <f t="shared" si="0"/>
        <v>1</v>
      </c>
      <c r="J8" s="4819">
        <f t="shared" si="0"/>
        <v>6</v>
      </c>
      <c r="K8" s="4819">
        <f t="shared" si="0"/>
        <v>5</v>
      </c>
      <c r="L8" s="4819">
        <f t="shared" si="0"/>
        <v>1</v>
      </c>
      <c r="M8" s="4935">
        <f t="shared" si="0"/>
        <v>6</v>
      </c>
    </row>
    <row r="9" spans="1:13" ht="24.75" customHeight="1" thickBot="1">
      <c r="A9" s="2482" t="s">
        <v>264</v>
      </c>
      <c r="B9" s="4857">
        <f t="shared" si="0"/>
        <v>0</v>
      </c>
      <c r="C9" s="4857">
        <f t="shared" si="0"/>
        <v>0</v>
      </c>
      <c r="D9" s="4857">
        <f t="shared" si="0"/>
        <v>0</v>
      </c>
      <c r="E9" s="4857">
        <f t="shared" si="0"/>
        <v>0</v>
      </c>
      <c r="F9" s="4857">
        <f t="shared" si="0"/>
        <v>21</v>
      </c>
      <c r="G9" s="4857">
        <f t="shared" si="0"/>
        <v>21</v>
      </c>
      <c r="H9" s="4857">
        <f t="shared" si="0"/>
        <v>4</v>
      </c>
      <c r="I9" s="4857">
        <f t="shared" si="0"/>
        <v>16</v>
      </c>
      <c r="J9" s="4857">
        <f t="shared" si="0"/>
        <v>20</v>
      </c>
      <c r="K9" s="4857">
        <f t="shared" si="0"/>
        <v>4</v>
      </c>
      <c r="L9" s="4857">
        <f t="shared" si="0"/>
        <v>37</v>
      </c>
      <c r="M9" s="1531">
        <f t="shared" si="0"/>
        <v>41</v>
      </c>
    </row>
    <row r="10" spans="1:13" ht="27" customHeight="1" thickBot="1">
      <c r="A10" s="2301" t="s">
        <v>265</v>
      </c>
      <c r="B10" s="4946">
        <f t="shared" si="0"/>
        <v>13</v>
      </c>
      <c r="C10" s="4946">
        <f t="shared" si="0"/>
        <v>138</v>
      </c>
      <c r="D10" s="4946">
        <f t="shared" si="0"/>
        <v>151</v>
      </c>
      <c r="E10" s="4946">
        <f t="shared" si="0"/>
        <v>8</v>
      </c>
      <c r="F10" s="4946">
        <f t="shared" si="0"/>
        <v>169</v>
      </c>
      <c r="G10" s="4946">
        <f t="shared" si="0"/>
        <v>177</v>
      </c>
      <c r="H10" s="4946">
        <f t="shared" si="0"/>
        <v>21</v>
      </c>
      <c r="I10" s="4946">
        <f t="shared" si="0"/>
        <v>116</v>
      </c>
      <c r="J10" s="4946">
        <f t="shared" si="0"/>
        <v>137</v>
      </c>
      <c r="K10" s="4946">
        <f t="shared" si="0"/>
        <v>42</v>
      </c>
      <c r="L10" s="4946">
        <f t="shared" si="0"/>
        <v>423</v>
      </c>
      <c r="M10" s="4962">
        <f t="shared" si="0"/>
        <v>465</v>
      </c>
    </row>
    <row r="11" spans="1:13" ht="30.75" customHeight="1">
      <c r="A11" s="2238" t="s">
        <v>237</v>
      </c>
      <c r="B11" s="4985">
        <f t="shared" si="0"/>
        <v>0</v>
      </c>
      <c r="C11" s="4986">
        <f t="shared" si="0"/>
        <v>0</v>
      </c>
      <c r="D11" s="4986">
        <f t="shared" si="0"/>
        <v>0</v>
      </c>
      <c r="E11" s="4986">
        <f t="shared" si="0"/>
        <v>0</v>
      </c>
      <c r="F11" s="4986">
        <f t="shared" si="0"/>
        <v>2</v>
      </c>
      <c r="G11" s="4986">
        <f t="shared" si="0"/>
        <v>2</v>
      </c>
      <c r="H11" s="4986">
        <f t="shared" si="0"/>
        <v>7</v>
      </c>
      <c r="I11" s="4986">
        <f t="shared" si="0"/>
        <v>42</v>
      </c>
      <c r="J11" s="4986">
        <f t="shared" si="0"/>
        <v>49</v>
      </c>
      <c r="K11" s="4986">
        <f t="shared" si="0"/>
        <v>7</v>
      </c>
      <c r="L11" s="4986">
        <f t="shared" si="0"/>
        <v>44</v>
      </c>
      <c r="M11" s="4987">
        <f t="shared" si="0"/>
        <v>51</v>
      </c>
    </row>
    <row r="12" spans="1:13" ht="24.75" customHeight="1">
      <c r="A12" s="2239" t="s">
        <v>239</v>
      </c>
      <c r="B12" s="4988">
        <f t="shared" si="0"/>
        <v>13</v>
      </c>
      <c r="C12" s="4989">
        <f t="shared" si="0"/>
        <v>138</v>
      </c>
      <c r="D12" s="4989">
        <f t="shared" si="0"/>
        <v>151</v>
      </c>
      <c r="E12" s="4989">
        <f t="shared" si="0"/>
        <v>8</v>
      </c>
      <c r="F12" s="4989">
        <f t="shared" si="0"/>
        <v>165</v>
      </c>
      <c r="G12" s="4989">
        <f t="shared" si="0"/>
        <v>173</v>
      </c>
      <c r="H12" s="4989">
        <f t="shared" si="0"/>
        <v>0</v>
      </c>
      <c r="I12" s="4989">
        <f t="shared" si="0"/>
        <v>1</v>
      </c>
      <c r="J12" s="4989">
        <f t="shared" si="0"/>
        <v>1</v>
      </c>
      <c r="K12" s="4989">
        <f t="shared" si="0"/>
        <v>21</v>
      </c>
      <c r="L12" s="4989">
        <f t="shared" si="0"/>
        <v>304</v>
      </c>
      <c r="M12" s="4990">
        <f t="shared" si="0"/>
        <v>325</v>
      </c>
    </row>
    <row r="13" spans="1:13" ht="68.25" customHeight="1">
      <c r="A13" s="2303" t="s">
        <v>241</v>
      </c>
      <c r="B13" s="4988">
        <f t="shared" si="0"/>
        <v>0</v>
      </c>
      <c r="C13" s="4989">
        <f t="shared" si="0"/>
        <v>0</v>
      </c>
      <c r="D13" s="4989">
        <f t="shared" si="0"/>
        <v>0</v>
      </c>
      <c r="E13" s="4989">
        <f t="shared" si="0"/>
        <v>0</v>
      </c>
      <c r="F13" s="4989">
        <f t="shared" si="0"/>
        <v>0</v>
      </c>
      <c r="G13" s="4989">
        <f t="shared" si="0"/>
        <v>0</v>
      </c>
      <c r="H13" s="4989">
        <f t="shared" si="0"/>
        <v>8</v>
      </c>
      <c r="I13" s="4989">
        <f t="shared" si="0"/>
        <v>39</v>
      </c>
      <c r="J13" s="4989">
        <f t="shared" si="0"/>
        <v>47</v>
      </c>
      <c r="K13" s="4989">
        <f t="shared" si="0"/>
        <v>8</v>
      </c>
      <c r="L13" s="4989">
        <f t="shared" si="0"/>
        <v>39</v>
      </c>
      <c r="M13" s="4990">
        <f t="shared" si="0"/>
        <v>47</v>
      </c>
    </row>
    <row r="14" spans="1:13" ht="24.75" customHeight="1" thickBot="1">
      <c r="A14" s="2304" t="s">
        <v>242</v>
      </c>
      <c r="B14" s="4991">
        <f t="shared" si="0"/>
        <v>0</v>
      </c>
      <c r="C14" s="4992">
        <f t="shared" si="0"/>
        <v>0</v>
      </c>
      <c r="D14" s="4992">
        <f t="shared" si="0"/>
        <v>0</v>
      </c>
      <c r="E14" s="4992">
        <f t="shared" si="0"/>
        <v>0</v>
      </c>
      <c r="F14" s="4992">
        <f t="shared" si="0"/>
        <v>2</v>
      </c>
      <c r="G14" s="4992">
        <f t="shared" si="0"/>
        <v>2</v>
      </c>
      <c r="H14" s="4992">
        <f t="shared" si="0"/>
        <v>6</v>
      </c>
      <c r="I14" s="4992">
        <f t="shared" si="0"/>
        <v>34</v>
      </c>
      <c r="J14" s="4992">
        <f t="shared" si="0"/>
        <v>40</v>
      </c>
      <c r="K14" s="4992">
        <f t="shared" si="0"/>
        <v>6</v>
      </c>
      <c r="L14" s="4992">
        <f t="shared" si="0"/>
        <v>36</v>
      </c>
      <c r="M14" s="4993">
        <f t="shared" si="0"/>
        <v>42</v>
      </c>
    </row>
    <row r="15" spans="1:13" ht="32.25" customHeight="1">
      <c r="A15" s="2305" t="s">
        <v>266</v>
      </c>
      <c r="B15" s="4947">
        <f t="shared" si="0"/>
        <v>0</v>
      </c>
      <c r="C15" s="4947">
        <f t="shared" si="0"/>
        <v>0</v>
      </c>
      <c r="D15" s="4947">
        <f t="shared" si="0"/>
        <v>0</v>
      </c>
      <c r="E15" s="4947">
        <f t="shared" si="0"/>
        <v>0</v>
      </c>
      <c r="F15" s="4947">
        <f t="shared" si="0"/>
        <v>0</v>
      </c>
      <c r="G15" s="4947">
        <f t="shared" si="0"/>
        <v>0</v>
      </c>
      <c r="H15" s="4947">
        <f t="shared" si="0"/>
        <v>0</v>
      </c>
      <c r="I15" s="4947">
        <f t="shared" si="0"/>
        <v>0</v>
      </c>
      <c r="J15" s="4947">
        <f t="shared" si="0"/>
        <v>0</v>
      </c>
      <c r="K15" s="4947">
        <f t="shared" si="0"/>
        <v>0</v>
      </c>
      <c r="L15" s="4947">
        <f t="shared" si="0"/>
        <v>0</v>
      </c>
      <c r="M15" s="4963">
        <f t="shared" si="0"/>
        <v>0</v>
      </c>
    </row>
    <row r="16" spans="1:13" ht="24.75" customHeight="1" thickBot="1">
      <c r="A16" s="2309" t="s">
        <v>267</v>
      </c>
      <c r="B16" s="4948">
        <f t="shared" si="0"/>
        <v>0</v>
      </c>
      <c r="C16" s="4948">
        <f t="shared" si="0"/>
        <v>0</v>
      </c>
      <c r="D16" s="4948">
        <f t="shared" si="0"/>
        <v>0</v>
      </c>
      <c r="E16" s="4948">
        <f t="shared" si="0"/>
        <v>0</v>
      </c>
      <c r="F16" s="4948">
        <f t="shared" si="0"/>
        <v>0</v>
      </c>
      <c r="G16" s="4948">
        <f t="shared" si="0"/>
        <v>0</v>
      </c>
      <c r="H16" s="4948">
        <f t="shared" si="0"/>
        <v>12</v>
      </c>
      <c r="I16" s="4948">
        <f t="shared" si="0"/>
        <v>0</v>
      </c>
      <c r="J16" s="4948">
        <f t="shared" si="0"/>
        <v>12</v>
      </c>
      <c r="K16" s="4948">
        <f t="shared" si="0"/>
        <v>12</v>
      </c>
      <c r="L16" s="4948">
        <f t="shared" si="0"/>
        <v>0</v>
      </c>
      <c r="M16" s="4964">
        <f t="shared" si="0"/>
        <v>12</v>
      </c>
    </row>
    <row r="17" spans="1:13" ht="28.5" customHeight="1" thickBot="1">
      <c r="A17" s="1485" t="s">
        <v>268</v>
      </c>
      <c r="B17" s="4819">
        <f t="shared" si="0"/>
        <v>0</v>
      </c>
      <c r="C17" s="4819">
        <f t="shared" si="0"/>
        <v>0</v>
      </c>
      <c r="D17" s="4819">
        <f t="shared" si="0"/>
        <v>0</v>
      </c>
      <c r="E17" s="4819">
        <f t="shared" si="0"/>
        <v>0</v>
      </c>
      <c r="F17" s="4819">
        <f t="shared" si="0"/>
        <v>0</v>
      </c>
      <c r="G17" s="4819">
        <f t="shared" si="0"/>
        <v>0</v>
      </c>
      <c r="H17" s="4819">
        <f t="shared" si="0"/>
        <v>11</v>
      </c>
      <c r="I17" s="4819">
        <f t="shared" si="0"/>
        <v>2</v>
      </c>
      <c r="J17" s="4819">
        <f t="shared" si="0"/>
        <v>13</v>
      </c>
      <c r="K17" s="4819">
        <f t="shared" si="0"/>
        <v>11</v>
      </c>
      <c r="L17" s="4819">
        <f t="shared" si="0"/>
        <v>2</v>
      </c>
      <c r="M17" s="4935">
        <f t="shared" si="0"/>
        <v>13</v>
      </c>
    </row>
    <row r="18" spans="1:13" ht="30" customHeight="1" thickBot="1">
      <c r="A18" s="2204" t="s">
        <v>27</v>
      </c>
      <c r="B18" s="4822">
        <f>B7+B8+B9+B10+B15+B16+B17</f>
        <v>13</v>
      </c>
      <c r="C18" s="4822">
        <f t="shared" ref="C18:J18" si="1">C7+C8+C9+C10+C15+C16+C17</f>
        <v>138</v>
      </c>
      <c r="D18" s="4822">
        <f t="shared" si="1"/>
        <v>151</v>
      </c>
      <c r="E18" s="4822">
        <f t="shared" si="1"/>
        <v>8</v>
      </c>
      <c r="F18" s="4822">
        <f t="shared" si="1"/>
        <v>190</v>
      </c>
      <c r="G18" s="4822">
        <f t="shared" si="1"/>
        <v>198</v>
      </c>
      <c r="H18" s="4822">
        <f t="shared" si="1"/>
        <v>60</v>
      </c>
      <c r="I18" s="4822">
        <f t="shared" si="1"/>
        <v>135</v>
      </c>
      <c r="J18" s="4822">
        <f t="shared" si="1"/>
        <v>195</v>
      </c>
      <c r="K18" s="4822">
        <f>K7+K8+K9+K10+K15+K16+K17</f>
        <v>81</v>
      </c>
      <c r="L18" s="4822">
        <f>L7+L8+L9+L10+L15+L16+L17</f>
        <v>463</v>
      </c>
      <c r="M18" s="4965">
        <f>M7+M8+M9+M10+M15+M16+M17</f>
        <v>544</v>
      </c>
    </row>
    <row r="19" spans="1:13" ht="33" customHeight="1" thickBot="1">
      <c r="A19" s="4969" t="s">
        <v>15</v>
      </c>
      <c r="B19" s="4852"/>
      <c r="C19" s="4888"/>
      <c r="D19" s="4889"/>
      <c r="E19" s="4852"/>
      <c r="F19" s="4888"/>
      <c r="G19" s="4889"/>
      <c r="H19" s="4852"/>
      <c r="I19" s="4888"/>
      <c r="J19" s="4889"/>
      <c r="K19" s="2126"/>
      <c r="L19" s="2127"/>
      <c r="M19" s="1528"/>
    </row>
    <row r="20" spans="1:13" ht="31.5" customHeight="1" thickBot="1">
      <c r="A20" s="4973" t="s">
        <v>16</v>
      </c>
      <c r="B20" s="4941"/>
      <c r="C20" s="4942"/>
      <c r="D20" s="4943"/>
      <c r="E20" s="4941"/>
      <c r="F20" s="4942"/>
      <c r="G20" s="4943"/>
      <c r="H20" s="4941"/>
      <c r="I20" s="4942"/>
      <c r="J20" s="4943"/>
      <c r="K20" s="4974"/>
      <c r="L20" s="4975"/>
      <c r="M20" s="4976"/>
    </row>
    <row r="21" spans="1:13" ht="27.75" customHeight="1">
      <c r="A21" s="4874" t="s">
        <v>260</v>
      </c>
      <c r="B21" s="4893">
        <v>0</v>
      </c>
      <c r="C21" s="4893">
        <v>0</v>
      </c>
      <c r="D21" s="4893">
        <v>0</v>
      </c>
      <c r="E21" s="4893">
        <v>0</v>
      </c>
      <c r="F21" s="4893">
        <v>0</v>
      </c>
      <c r="G21" s="4893">
        <v>0</v>
      </c>
      <c r="H21" s="4893">
        <v>7</v>
      </c>
      <c r="I21" s="4893">
        <v>0</v>
      </c>
      <c r="J21" s="4899">
        <v>7</v>
      </c>
      <c r="K21" s="4949">
        <f t="shared" ref="K21:L23" si="2">B21+E21+H21</f>
        <v>7</v>
      </c>
      <c r="L21" s="4950">
        <f t="shared" si="2"/>
        <v>0</v>
      </c>
      <c r="M21" s="4951">
        <f>K21+L21</f>
        <v>7</v>
      </c>
    </row>
    <row r="22" spans="1:13" ht="24.95" customHeight="1">
      <c r="A22" s="4970" t="s">
        <v>274</v>
      </c>
      <c r="B22" s="2290">
        <v>0</v>
      </c>
      <c r="C22" s="2290">
        <v>0</v>
      </c>
      <c r="D22" s="2290">
        <v>0</v>
      </c>
      <c r="E22" s="2290">
        <v>0</v>
      </c>
      <c r="F22" s="2290">
        <v>0</v>
      </c>
      <c r="G22" s="2290">
        <v>0</v>
      </c>
      <c r="H22" s="2290">
        <v>5</v>
      </c>
      <c r="I22" s="2290">
        <v>1</v>
      </c>
      <c r="J22" s="4944">
        <v>6</v>
      </c>
      <c r="K22" s="4971">
        <f t="shared" si="2"/>
        <v>5</v>
      </c>
      <c r="L22" s="4972">
        <f t="shared" si="2"/>
        <v>1</v>
      </c>
      <c r="M22" s="4968">
        <f>K22+L22</f>
        <v>6</v>
      </c>
    </row>
    <row r="23" spans="1:13" ht="29.25" customHeight="1" thickBot="1">
      <c r="A23" s="2084" t="s">
        <v>264</v>
      </c>
      <c r="B23" s="4897">
        <v>0</v>
      </c>
      <c r="C23" s="4897">
        <v>0</v>
      </c>
      <c r="D23" s="4897">
        <v>0</v>
      </c>
      <c r="E23" s="4897">
        <v>0</v>
      </c>
      <c r="F23" s="4897">
        <v>21</v>
      </c>
      <c r="G23" s="4897">
        <v>21</v>
      </c>
      <c r="H23" s="4897">
        <v>4</v>
      </c>
      <c r="I23" s="4897">
        <v>16</v>
      </c>
      <c r="J23" s="4945">
        <v>20</v>
      </c>
      <c r="K23" s="4952">
        <f t="shared" si="2"/>
        <v>4</v>
      </c>
      <c r="L23" s="4953">
        <f t="shared" si="2"/>
        <v>37</v>
      </c>
      <c r="M23" s="4954">
        <f>K23+L23</f>
        <v>41</v>
      </c>
    </row>
    <row r="24" spans="1:13" ht="35.25" customHeight="1" thickBot="1">
      <c r="A24" s="2301" t="s">
        <v>265</v>
      </c>
      <c r="B24" s="4946">
        <f t="shared" ref="B24:M24" si="3">SUM(B25:B28)</f>
        <v>12</v>
      </c>
      <c r="C24" s="4946">
        <f t="shared" si="3"/>
        <v>138</v>
      </c>
      <c r="D24" s="4946">
        <f t="shared" si="3"/>
        <v>150</v>
      </c>
      <c r="E24" s="4946">
        <f t="shared" si="3"/>
        <v>8</v>
      </c>
      <c r="F24" s="4946">
        <f t="shared" si="3"/>
        <v>168</v>
      </c>
      <c r="G24" s="4946">
        <f t="shared" si="3"/>
        <v>176</v>
      </c>
      <c r="H24" s="4946">
        <f t="shared" si="3"/>
        <v>21</v>
      </c>
      <c r="I24" s="4946">
        <f t="shared" si="3"/>
        <v>114</v>
      </c>
      <c r="J24" s="4946">
        <f t="shared" si="3"/>
        <v>135</v>
      </c>
      <c r="K24" s="2306">
        <f t="shared" si="3"/>
        <v>41</v>
      </c>
      <c r="L24" s="2306">
        <f t="shared" si="3"/>
        <v>420</v>
      </c>
      <c r="M24" s="4966">
        <f t="shared" si="3"/>
        <v>461</v>
      </c>
    </row>
    <row r="25" spans="1:13" ht="24.95" customHeight="1">
      <c r="A25" s="2238" t="s">
        <v>237</v>
      </c>
      <c r="B25" s="4627">
        <v>0</v>
      </c>
      <c r="C25" s="4627">
        <v>0</v>
      </c>
      <c r="D25" s="4627">
        <v>0</v>
      </c>
      <c r="E25" s="4627">
        <v>0</v>
      </c>
      <c r="F25" s="4627">
        <v>2</v>
      </c>
      <c r="G25" s="4627">
        <v>2</v>
      </c>
      <c r="H25" s="4627">
        <v>7</v>
      </c>
      <c r="I25" s="4627">
        <v>41</v>
      </c>
      <c r="J25" s="4977">
        <v>48</v>
      </c>
      <c r="K25" s="4949">
        <f t="shared" ref="K25:L30" si="4">B25+E25+H25</f>
        <v>7</v>
      </c>
      <c r="L25" s="4950">
        <f t="shared" si="4"/>
        <v>43</v>
      </c>
      <c r="M25" s="4951">
        <f t="shared" ref="M25:M31" si="5">K25+L25</f>
        <v>50</v>
      </c>
    </row>
    <row r="26" spans="1:13" ht="33.75" customHeight="1">
      <c r="A26" s="2239" t="s">
        <v>239</v>
      </c>
      <c r="B26" s="4632">
        <v>12</v>
      </c>
      <c r="C26" s="4632">
        <v>138</v>
      </c>
      <c r="D26" s="4632">
        <v>150</v>
      </c>
      <c r="E26" s="4632">
        <v>8</v>
      </c>
      <c r="F26" s="4632">
        <v>164</v>
      </c>
      <c r="G26" s="4632">
        <v>172</v>
      </c>
      <c r="H26" s="4632">
        <v>0</v>
      </c>
      <c r="I26" s="4632">
        <v>0</v>
      </c>
      <c r="J26" s="4978">
        <v>0</v>
      </c>
      <c r="K26" s="4955">
        <f t="shared" si="4"/>
        <v>20</v>
      </c>
      <c r="L26" s="4956">
        <f t="shared" si="4"/>
        <v>302</v>
      </c>
      <c r="M26" s="4957">
        <f t="shared" si="5"/>
        <v>322</v>
      </c>
    </row>
    <row r="27" spans="1:13" ht="66.75" customHeight="1">
      <c r="A27" s="2303" t="s">
        <v>241</v>
      </c>
      <c r="B27" s="4632">
        <v>0</v>
      </c>
      <c r="C27" s="4632">
        <v>0</v>
      </c>
      <c r="D27" s="4632">
        <v>0</v>
      </c>
      <c r="E27" s="4632">
        <v>0</v>
      </c>
      <c r="F27" s="4632">
        <v>0</v>
      </c>
      <c r="G27" s="4632">
        <v>0</v>
      </c>
      <c r="H27" s="4632">
        <v>8</v>
      </c>
      <c r="I27" s="4632">
        <v>39</v>
      </c>
      <c r="J27" s="4978">
        <v>47</v>
      </c>
      <c r="K27" s="4955">
        <f t="shared" si="4"/>
        <v>8</v>
      </c>
      <c r="L27" s="4956">
        <f t="shared" si="4"/>
        <v>39</v>
      </c>
      <c r="M27" s="4957">
        <f t="shared" si="5"/>
        <v>47</v>
      </c>
    </row>
    <row r="28" spans="1:13" ht="30.75" customHeight="1" thickBot="1">
      <c r="A28" s="1537" t="s">
        <v>242</v>
      </c>
      <c r="B28" s="2711">
        <v>0</v>
      </c>
      <c r="C28" s="2711">
        <v>0</v>
      </c>
      <c r="D28" s="2711">
        <v>0</v>
      </c>
      <c r="E28" s="2711">
        <v>0</v>
      </c>
      <c r="F28" s="2711">
        <v>2</v>
      </c>
      <c r="G28" s="2711">
        <v>2</v>
      </c>
      <c r="H28" s="2711">
        <v>6</v>
      </c>
      <c r="I28" s="2711">
        <v>34</v>
      </c>
      <c r="J28" s="4979">
        <v>40</v>
      </c>
      <c r="K28" s="4958">
        <f t="shared" si="4"/>
        <v>6</v>
      </c>
      <c r="L28" s="4959">
        <f t="shared" si="4"/>
        <v>36</v>
      </c>
      <c r="M28" s="4960">
        <f t="shared" si="5"/>
        <v>42</v>
      </c>
    </row>
    <row r="29" spans="1:13" ht="39" customHeight="1">
      <c r="A29" s="4874" t="s">
        <v>266</v>
      </c>
      <c r="B29" s="4893">
        <v>0</v>
      </c>
      <c r="C29" s="4893">
        <v>0</v>
      </c>
      <c r="D29" s="4893">
        <v>0</v>
      </c>
      <c r="E29" s="4893">
        <v>0</v>
      </c>
      <c r="F29" s="4893">
        <v>0</v>
      </c>
      <c r="G29" s="4893">
        <v>0</v>
      </c>
      <c r="H29" s="4893">
        <v>0</v>
      </c>
      <c r="I29" s="4893">
        <v>0</v>
      </c>
      <c r="J29" s="4899">
        <v>0</v>
      </c>
      <c r="K29" s="4949">
        <f t="shared" si="4"/>
        <v>0</v>
      </c>
      <c r="L29" s="4950">
        <f t="shared" si="4"/>
        <v>0</v>
      </c>
      <c r="M29" s="4951">
        <f t="shared" si="5"/>
        <v>0</v>
      </c>
    </row>
    <row r="30" spans="1:13" ht="24.95" customHeight="1">
      <c r="A30" s="3759" t="s">
        <v>267</v>
      </c>
      <c r="B30" s="4901">
        <v>0</v>
      </c>
      <c r="C30" s="4901">
        <v>0</v>
      </c>
      <c r="D30" s="4901">
        <v>0</v>
      </c>
      <c r="E30" s="4901">
        <v>0</v>
      </c>
      <c r="F30" s="4901">
        <v>0</v>
      </c>
      <c r="G30" s="4901">
        <v>0</v>
      </c>
      <c r="H30" s="4901">
        <v>12</v>
      </c>
      <c r="I30" s="4901">
        <v>0</v>
      </c>
      <c r="J30" s="4902">
        <v>12</v>
      </c>
      <c r="K30" s="4955">
        <f t="shared" si="4"/>
        <v>12</v>
      </c>
      <c r="L30" s="4956">
        <f t="shared" si="4"/>
        <v>0</v>
      </c>
      <c r="M30" s="4957">
        <f t="shared" si="5"/>
        <v>12</v>
      </c>
    </row>
    <row r="31" spans="1:13" ht="24.95" customHeight="1" thickBot="1">
      <c r="A31" s="2482" t="s">
        <v>268</v>
      </c>
      <c r="B31" s="4983">
        <v>0</v>
      </c>
      <c r="C31" s="4926">
        <v>0</v>
      </c>
      <c r="D31" s="4885">
        <v>0</v>
      </c>
      <c r="E31" s="4925">
        <v>0</v>
      </c>
      <c r="F31" s="4926">
        <v>0</v>
      </c>
      <c r="G31" s="4885">
        <v>0</v>
      </c>
      <c r="H31" s="4925">
        <v>11</v>
      </c>
      <c r="I31" s="4983">
        <v>2</v>
      </c>
      <c r="J31" s="4984">
        <v>13</v>
      </c>
      <c r="K31" s="4952">
        <f>B31+E31+H31</f>
        <v>11</v>
      </c>
      <c r="L31" s="4953">
        <f>C31+F31+I31</f>
        <v>2</v>
      </c>
      <c r="M31" s="4954">
        <f t="shared" si="5"/>
        <v>13</v>
      </c>
    </row>
    <row r="32" spans="1:13" ht="29.25" customHeight="1" thickBot="1">
      <c r="A32" s="2250" t="s">
        <v>17</v>
      </c>
      <c r="B32" s="4961">
        <f>B21+B22+B23+B24+B29+B30+B31</f>
        <v>12</v>
      </c>
      <c r="C32" s="4961">
        <f t="shared" ref="C32:M32" si="6">C21+C22+C23+C24+C29+C30+C31</f>
        <v>138</v>
      </c>
      <c r="D32" s="4961">
        <f t="shared" si="6"/>
        <v>150</v>
      </c>
      <c r="E32" s="4961">
        <f t="shared" si="6"/>
        <v>8</v>
      </c>
      <c r="F32" s="4961">
        <f t="shared" si="6"/>
        <v>189</v>
      </c>
      <c r="G32" s="4961">
        <f t="shared" si="6"/>
        <v>197</v>
      </c>
      <c r="H32" s="4961">
        <f t="shared" si="6"/>
        <v>60</v>
      </c>
      <c r="I32" s="4961">
        <f t="shared" si="6"/>
        <v>133</v>
      </c>
      <c r="J32" s="4961">
        <f t="shared" si="6"/>
        <v>193</v>
      </c>
      <c r="K32" s="4961">
        <f t="shared" si="6"/>
        <v>80</v>
      </c>
      <c r="L32" s="4961">
        <f t="shared" si="6"/>
        <v>460</v>
      </c>
      <c r="M32" s="4967">
        <f t="shared" si="6"/>
        <v>540</v>
      </c>
    </row>
    <row r="33" spans="1:13" ht="27.75" customHeight="1" thickBot="1">
      <c r="A33" s="2292" t="s">
        <v>18</v>
      </c>
      <c r="B33" s="2293"/>
      <c r="C33" s="2294"/>
      <c r="D33" s="2295"/>
      <c r="E33" s="2293"/>
      <c r="F33" s="2294"/>
      <c r="G33" s="2295"/>
      <c r="H33" s="2293"/>
      <c r="I33" s="2296"/>
      <c r="J33" s="2297"/>
      <c r="K33" s="2126"/>
      <c r="L33" s="2127"/>
      <c r="M33" s="1528"/>
    </row>
    <row r="34" spans="1:13">
      <c r="A34" s="2080" t="s">
        <v>260</v>
      </c>
      <c r="B34" s="2212">
        <v>0</v>
      </c>
      <c r="C34" s="2212">
        <v>0</v>
      </c>
      <c r="D34" s="2298">
        <v>0</v>
      </c>
      <c r="E34" s="2212">
        <v>0</v>
      </c>
      <c r="F34" s="2212">
        <v>0</v>
      </c>
      <c r="G34" s="2298">
        <v>0</v>
      </c>
      <c r="H34" s="2235">
        <v>0</v>
      </c>
      <c r="I34" s="1457">
        <v>0</v>
      </c>
      <c r="J34" s="1463">
        <v>0</v>
      </c>
      <c r="K34" s="2254">
        <f t="shared" ref="K34:L36" si="7">B34+E34+H34</f>
        <v>0</v>
      </c>
      <c r="L34" s="2255">
        <f t="shared" si="7"/>
        <v>0</v>
      </c>
      <c r="M34" s="4951">
        <f>K34+L34</f>
        <v>0</v>
      </c>
    </row>
    <row r="35" spans="1:13" ht="29.25" customHeight="1">
      <c r="A35" s="1538" t="s">
        <v>274</v>
      </c>
      <c r="B35" s="2290">
        <v>0</v>
      </c>
      <c r="C35" s="2290">
        <v>0</v>
      </c>
      <c r="D35" s="2299">
        <v>0</v>
      </c>
      <c r="E35" s="2290">
        <v>0</v>
      </c>
      <c r="F35" s="2290">
        <v>0</v>
      </c>
      <c r="G35" s="2299">
        <v>0</v>
      </c>
      <c r="H35" s="1530">
        <v>0</v>
      </c>
      <c r="I35" s="2290">
        <v>0</v>
      </c>
      <c r="J35" s="1529">
        <v>0</v>
      </c>
      <c r="K35" s="2133">
        <f t="shared" si="7"/>
        <v>0</v>
      </c>
      <c r="L35" s="2134">
        <f t="shared" si="7"/>
        <v>0</v>
      </c>
      <c r="M35" s="4968">
        <f>K35+L35</f>
        <v>0</v>
      </c>
    </row>
    <row r="36" spans="1:13" ht="31.5" customHeight="1" thickBot="1">
      <c r="A36" s="2084" t="s">
        <v>264</v>
      </c>
      <c r="B36" s="2214">
        <v>0</v>
      </c>
      <c r="C36" s="2214">
        <v>0</v>
      </c>
      <c r="D36" s="2300">
        <v>0</v>
      </c>
      <c r="E36" s="2214">
        <v>0</v>
      </c>
      <c r="F36" s="2214">
        <v>0</v>
      </c>
      <c r="G36" s="2300">
        <v>0</v>
      </c>
      <c r="H36" s="2224">
        <v>0</v>
      </c>
      <c r="I36" s="2214">
        <v>0</v>
      </c>
      <c r="J36" s="2291">
        <v>0</v>
      </c>
      <c r="K36" s="1534">
        <f t="shared" si="7"/>
        <v>0</v>
      </c>
      <c r="L36" s="1535">
        <f t="shared" si="7"/>
        <v>0</v>
      </c>
      <c r="M36" s="4954">
        <f>K36+L36</f>
        <v>0</v>
      </c>
    </row>
    <row r="37" spans="1:13" ht="24.95" customHeight="1" thickBot="1">
      <c r="A37" s="2301" t="s">
        <v>265</v>
      </c>
      <c r="B37" s="2302">
        <f t="shared" ref="B37:M37" si="8">SUM(B38:B41)</f>
        <v>1</v>
      </c>
      <c r="C37" s="2302">
        <f t="shared" si="8"/>
        <v>0</v>
      </c>
      <c r="D37" s="2302">
        <f t="shared" si="8"/>
        <v>1</v>
      </c>
      <c r="E37" s="2302">
        <f t="shared" si="8"/>
        <v>0</v>
      </c>
      <c r="F37" s="2302">
        <f t="shared" si="8"/>
        <v>1</v>
      </c>
      <c r="G37" s="2302">
        <f t="shared" si="8"/>
        <v>1</v>
      </c>
      <c r="H37" s="2302">
        <f t="shared" si="8"/>
        <v>0</v>
      </c>
      <c r="I37" s="2302">
        <f t="shared" si="8"/>
        <v>2</v>
      </c>
      <c r="J37" s="2302">
        <f t="shared" si="8"/>
        <v>2</v>
      </c>
      <c r="K37" s="2302">
        <f t="shared" si="8"/>
        <v>1</v>
      </c>
      <c r="L37" s="2302">
        <f t="shared" si="8"/>
        <v>3</v>
      </c>
      <c r="M37" s="4962">
        <f t="shared" si="8"/>
        <v>4</v>
      </c>
    </row>
    <row r="38" spans="1:13" ht="24.95" customHeight="1">
      <c r="A38" s="2238" t="s">
        <v>237</v>
      </c>
      <c r="B38" s="2261">
        <v>0</v>
      </c>
      <c r="C38" s="2262">
        <v>0</v>
      </c>
      <c r="D38" s="2263">
        <v>0</v>
      </c>
      <c r="E38" s="2264">
        <v>0</v>
      </c>
      <c r="F38" s="2262">
        <v>0</v>
      </c>
      <c r="G38" s="2262">
        <v>0</v>
      </c>
      <c r="H38" s="2262">
        <v>0</v>
      </c>
      <c r="I38" s="2262">
        <v>1</v>
      </c>
      <c r="J38" s="2265">
        <v>1</v>
      </c>
      <c r="K38" s="2254">
        <f t="shared" ref="K38:L43" si="9">B38+E38+H38</f>
        <v>0</v>
      </c>
      <c r="L38" s="2255">
        <f t="shared" si="9"/>
        <v>1</v>
      </c>
      <c r="M38" s="4951">
        <f t="shared" ref="M38:M44" si="10">K38+L38</f>
        <v>1</v>
      </c>
    </row>
    <row r="39" spans="1:13" ht="26.25" customHeight="1">
      <c r="A39" s="2239" t="s">
        <v>239</v>
      </c>
      <c r="B39" s="2266">
        <v>1</v>
      </c>
      <c r="C39" s="2267">
        <v>0</v>
      </c>
      <c r="D39" s="2268">
        <v>1</v>
      </c>
      <c r="E39" s="2269">
        <v>0</v>
      </c>
      <c r="F39" s="2267">
        <v>1</v>
      </c>
      <c r="G39" s="2267">
        <v>1</v>
      </c>
      <c r="H39" s="2267">
        <v>0</v>
      </c>
      <c r="I39" s="2267">
        <v>1</v>
      </c>
      <c r="J39" s="2270">
        <v>1</v>
      </c>
      <c r="K39" s="2118">
        <f t="shared" si="9"/>
        <v>1</v>
      </c>
      <c r="L39" s="2119">
        <f t="shared" si="9"/>
        <v>2</v>
      </c>
      <c r="M39" s="4957">
        <f t="shared" si="10"/>
        <v>3</v>
      </c>
    </row>
    <row r="40" spans="1:13" ht="63.75" customHeight="1">
      <c r="A40" s="2303" t="s">
        <v>241</v>
      </c>
      <c r="B40" s="2266">
        <v>0</v>
      </c>
      <c r="C40" s="2267">
        <v>0</v>
      </c>
      <c r="D40" s="2268">
        <v>0</v>
      </c>
      <c r="E40" s="2269">
        <v>0</v>
      </c>
      <c r="F40" s="2267">
        <v>0</v>
      </c>
      <c r="G40" s="2267">
        <v>0</v>
      </c>
      <c r="H40" s="2267">
        <v>0</v>
      </c>
      <c r="I40" s="2267">
        <v>0</v>
      </c>
      <c r="J40" s="2270">
        <v>0</v>
      </c>
      <c r="K40" s="2118">
        <f t="shared" si="9"/>
        <v>0</v>
      </c>
      <c r="L40" s="2119">
        <f t="shared" si="9"/>
        <v>0</v>
      </c>
      <c r="M40" s="4957">
        <f t="shared" si="10"/>
        <v>0</v>
      </c>
    </row>
    <row r="41" spans="1:13" ht="35.25" customHeight="1" thickBot="1">
      <c r="A41" s="1537" t="s">
        <v>242</v>
      </c>
      <c r="B41" s="2274">
        <v>0</v>
      </c>
      <c r="C41" s="2275">
        <v>0</v>
      </c>
      <c r="D41" s="2276">
        <v>0</v>
      </c>
      <c r="E41" s="2277">
        <v>0</v>
      </c>
      <c r="F41" s="2275">
        <v>0</v>
      </c>
      <c r="G41" s="2275">
        <v>0</v>
      </c>
      <c r="H41" s="2275">
        <v>0</v>
      </c>
      <c r="I41" s="2275">
        <v>0</v>
      </c>
      <c r="J41" s="2278">
        <v>0</v>
      </c>
      <c r="K41" s="2307">
        <f t="shared" si="9"/>
        <v>0</v>
      </c>
      <c r="L41" s="2308">
        <f t="shared" si="9"/>
        <v>0</v>
      </c>
      <c r="M41" s="4960">
        <f t="shared" si="10"/>
        <v>0</v>
      </c>
    </row>
    <row r="42" spans="1:13" ht="24.95" customHeight="1">
      <c r="A42" s="1538" t="s">
        <v>266</v>
      </c>
      <c r="B42" s="1457">
        <v>0</v>
      </c>
      <c r="C42" s="1457">
        <v>0</v>
      </c>
      <c r="D42" s="1457">
        <v>0</v>
      </c>
      <c r="E42" s="1457">
        <v>0</v>
      </c>
      <c r="F42" s="1457">
        <v>0</v>
      </c>
      <c r="G42" s="1457">
        <v>0</v>
      </c>
      <c r="H42" s="1457">
        <v>0</v>
      </c>
      <c r="I42" s="1457">
        <v>0</v>
      </c>
      <c r="J42" s="1463">
        <v>0</v>
      </c>
      <c r="K42" s="2254">
        <f t="shared" si="9"/>
        <v>0</v>
      </c>
      <c r="L42" s="2255">
        <f t="shared" si="9"/>
        <v>0</v>
      </c>
      <c r="M42" s="4951">
        <f t="shared" si="10"/>
        <v>0</v>
      </c>
    </row>
    <row r="43" spans="1:13" ht="24.95" customHeight="1">
      <c r="A43" s="2080" t="s">
        <v>267</v>
      </c>
      <c r="B43" s="1457">
        <v>0</v>
      </c>
      <c r="C43" s="1457">
        <v>0</v>
      </c>
      <c r="D43" s="1457">
        <v>0</v>
      </c>
      <c r="E43" s="1457">
        <v>0</v>
      </c>
      <c r="F43" s="1457">
        <v>0</v>
      </c>
      <c r="G43" s="1457">
        <v>0</v>
      </c>
      <c r="H43" s="1457">
        <v>0</v>
      </c>
      <c r="I43" s="1457">
        <v>0</v>
      </c>
      <c r="J43" s="1463">
        <v>0</v>
      </c>
      <c r="K43" s="2118">
        <f t="shared" si="9"/>
        <v>0</v>
      </c>
      <c r="L43" s="2119">
        <f t="shared" si="9"/>
        <v>0</v>
      </c>
      <c r="M43" s="2120">
        <f t="shared" si="10"/>
        <v>0</v>
      </c>
    </row>
    <row r="44" spans="1:13" ht="29.25" customHeight="1" thickBot="1">
      <c r="A44" s="1538" t="s">
        <v>268</v>
      </c>
      <c r="B44" s="2310">
        <v>0</v>
      </c>
      <c r="C44" s="2310">
        <v>0</v>
      </c>
      <c r="D44" s="2311">
        <v>0</v>
      </c>
      <c r="E44" s="2310">
        <v>0</v>
      </c>
      <c r="F44" s="2310">
        <v>0</v>
      </c>
      <c r="G44" s="2311">
        <v>0</v>
      </c>
      <c r="H44" s="2312">
        <v>0</v>
      </c>
      <c r="I44" s="2310">
        <v>0</v>
      </c>
      <c r="J44" s="2313">
        <v>0</v>
      </c>
      <c r="K44" s="2133">
        <f>B44+E44+H44</f>
        <v>0</v>
      </c>
      <c r="L44" s="2134">
        <f>C44+F44+I44</f>
        <v>0</v>
      </c>
      <c r="M44" s="2135">
        <f t="shared" si="10"/>
        <v>0</v>
      </c>
    </row>
    <row r="45" spans="1:13" ht="33.75" customHeight="1" thickBot="1">
      <c r="A45" s="2314" t="s">
        <v>19</v>
      </c>
      <c r="B45" s="2315">
        <f>B34+B35+B36+B37+B42+B43+B44</f>
        <v>1</v>
      </c>
      <c r="C45" s="2315">
        <f t="shared" ref="C45:M45" si="11">C34+C35+C36+C37+C42+C43+C44</f>
        <v>0</v>
      </c>
      <c r="D45" s="2315">
        <f t="shared" si="11"/>
        <v>1</v>
      </c>
      <c r="E45" s="2315">
        <f t="shared" si="11"/>
        <v>0</v>
      </c>
      <c r="F45" s="2315">
        <f t="shared" si="11"/>
        <v>1</v>
      </c>
      <c r="G45" s="2315">
        <f t="shared" si="11"/>
        <v>1</v>
      </c>
      <c r="H45" s="2315">
        <f t="shared" si="11"/>
        <v>0</v>
      </c>
      <c r="I45" s="2315">
        <f t="shared" si="11"/>
        <v>2</v>
      </c>
      <c r="J45" s="2315">
        <f t="shared" si="11"/>
        <v>2</v>
      </c>
      <c r="K45" s="2315">
        <f t="shared" si="11"/>
        <v>1</v>
      </c>
      <c r="L45" s="2315">
        <f t="shared" si="11"/>
        <v>3</v>
      </c>
      <c r="M45" s="2316">
        <f t="shared" si="11"/>
        <v>4</v>
      </c>
    </row>
    <row r="46" spans="1:13" ht="33.75" customHeight="1" thickBot="1">
      <c r="A46" s="4980" t="s">
        <v>275</v>
      </c>
      <c r="B46" s="4981">
        <f t="shared" ref="B46:M46" si="12">B32+B45</f>
        <v>13</v>
      </c>
      <c r="C46" s="4981">
        <f t="shared" si="12"/>
        <v>138</v>
      </c>
      <c r="D46" s="4981">
        <f t="shared" si="12"/>
        <v>151</v>
      </c>
      <c r="E46" s="4981">
        <f t="shared" si="12"/>
        <v>8</v>
      </c>
      <c r="F46" s="4981">
        <f t="shared" si="12"/>
        <v>190</v>
      </c>
      <c r="G46" s="4981">
        <f t="shared" si="12"/>
        <v>198</v>
      </c>
      <c r="H46" s="4981">
        <f t="shared" si="12"/>
        <v>60</v>
      </c>
      <c r="I46" s="4981">
        <f t="shared" si="12"/>
        <v>135</v>
      </c>
      <c r="J46" s="4981">
        <f t="shared" si="12"/>
        <v>195</v>
      </c>
      <c r="K46" s="4981">
        <f t="shared" si="12"/>
        <v>81</v>
      </c>
      <c r="L46" s="4981">
        <f t="shared" si="12"/>
        <v>463</v>
      </c>
      <c r="M46" s="4982">
        <f t="shared" si="12"/>
        <v>544</v>
      </c>
    </row>
    <row r="47" spans="1:13" ht="24.95" customHeight="1">
      <c r="A47" s="5439"/>
      <c r="B47" s="5439"/>
      <c r="C47" s="5439"/>
      <c r="D47" s="5439"/>
      <c r="E47" s="5439"/>
      <c r="F47" s="5439"/>
      <c r="G47" s="5439"/>
      <c r="H47" s="5439"/>
      <c r="I47" s="5439"/>
      <c r="J47" s="5439"/>
      <c r="K47" s="1464"/>
      <c r="L47" s="1464"/>
      <c r="M47" s="1464"/>
    </row>
    <row r="48" spans="1:13">
      <c r="K48" s="1464"/>
      <c r="L48" s="1464"/>
      <c r="M48" s="1464"/>
    </row>
    <row r="50" ht="54.75" customHeight="1"/>
    <row r="51" ht="30" customHeight="1"/>
    <row r="52" ht="32.25" customHeight="1"/>
    <row r="53" ht="37.5" customHeight="1"/>
    <row r="54" ht="26.25" customHeight="1"/>
    <row r="56" ht="80.099999999999994" customHeight="1"/>
  </sheetData>
  <mergeCells count="8">
    <mergeCell ref="A47:J47"/>
    <mergeCell ref="A4:A5"/>
    <mergeCell ref="A1:M1"/>
    <mergeCell ref="A2:M2"/>
    <mergeCell ref="B4:D4"/>
    <mergeCell ref="E4:G4"/>
    <mergeCell ref="H4:J4"/>
    <mergeCell ref="K4:M4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50" zoomScaleNormal="50" workbookViewId="0">
      <selection activeCell="D29" sqref="D29"/>
    </sheetView>
  </sheetViews>
  <sheetFormatPr defaultColWidth="9.140625" defaultRowHeight="20.25"/>
  <cols>
    <col min="1" max="1" width="84.5703125" style="240" customWidth="1"/>
    <col min="2" max="2" width="9.140625" style="240"/>
    <col min="3" max="3" width="10.5703125" style="240" customWidth="1"/>
    <col min="4" max="5" width="9.140625" style="240"/>
    <col min="6" max="6" width="11.28515625" style="240" customWidth="1"/>
    <col min="7" max="8" width="9.140625" style="240"/>
    <col min="9" max="9" width="10.85546875" style="240" customWidth="1"/>
    <col min="10" max="11" width="9.140625" style="240"/>
    <col min="12" max="12" width="10.85546875" style="240" customWidth="1"/>
    <col min="13" max="16384" width="9.140625" style="240"/>
  </cols>
  <sheetData>
    <row r="1" spans="1:19" ht="51" customHeight="1">
      <c r="A1" s="6253" t="s">
        <v>230</v>
      </c>
      <c r="B1" s="6253"/>
      <c r="C1" s="6253"/>
      <c r="D1" s="6253"/>
      <c r="E1" s="6253"/>
      <c r="F1" s="6253"/>
      <c r="G1" s="6253"/>
      <c r="H1" s="6253"/>
      <c r="I1" s="6253"/>
      <c r="J1" s="6253"/>
      <c r="K1" s="6253"/>
      <c r="L1" s="6253"/>
      <c r="M1" s="6253"/>
      <c r="N1" s="248"/>
      <c r="O1" s="248"/>
      <c r="P1" s="249"/>
      <c r="Q1" s="249"/>
      <c r="R1" s="249"/>
      <c r="S1" s="249"/>
    </row>
    <row r="2" spans="1:19" ht="22.5" customHeight="1">
      <c r="A2" s="5416" t="s">
        <v>276</v>
      </c>
      <c r="B2" s="5416"/>
      <c r="C2" s="5416"/>
      <c r="D2" s="5416"/>
      <c r="E2" s="5416"/>
      <c r="F2" s="5416"/>
      <c r="G2" s="5416"/>
      <c r="H2" s="5416"/>
      <c r="I2" s="5416"/>
      <c r="J2" s="5416"/>
      <c r="K2" s="5416"/>
      <c r="L2" s="5416"/>
      <c r="M2" s="5416"/>
      <c r="N2" s="241"/>
      <c r="O2" s="249"/>
      <c r="P2" s="249"/>
      <c r="Q2" s="249"/>
      <c r="R2" s="249"/>
      <c r="S2" s="249"/>
    </row>
    <row r="3" spans="1:19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4" spans="1:19" ht="26.25" customHeight="1">
      <c r="A4" s="6260" t="s">
        <v>1</v>
      </c>
      <c r="B4" s="6254" t="s">
        <v>36</v>
      </c>
      <c r="C4" s="6255"/>
      <c r="D4" s="6256"/>
      <c r="E4" s="6254" t="s">
        <v>37</v>
      </c>
      <c r="F4" s="6255"/>
      <c r="G4" s="6256"/>
      <c r="H4" s="6254" t="s">
        <v>45</v>
      </c>
      <c r="I4" s="6255"/>
      <c r="J4" s="6256"/>
      <c r="K4" s="6257" t="s">
        <v>38</v>
      </c>
      <c r="L4" s="6258"/>
      <c r="M4" s="6259"/>
      <c r="N4" s="250"/>
      <c r="O4" s="242"/>
      <c r="P4" s="242"/>
      <c r="Q4" s="242"/>
      <c r="R4" s="242"/>
      <c r="S4" s="242"/>
    </row>
    <row r="5" spans="1:19" ht="171.75" customHeight="1">
      <c r="A5" s="6261"/>
      <c r="B5" s="600" t="s">
        <v>7</v>
      </c>
      <c r="C5" s="600" t="s">
        <v>8</v>
      </c>
      <c r="D5" s="600" t="s">
        <v>9</v>
      </c>
      <c r="E5" s="600" t="s">
        <v>7</v>
      </c>
      <c r="F5" s="600" t="s">
        <v>8</v>
      </c>
      <c r="G5" s="600" t="s">
        <v>9</v>
      </c>
      <c r="H5" s="600" t="s">
        <v>7</v>
      </c>
      <c r="I5" s="600" t="s">
        <v>8</v>
      </c>
      <c r="J5" s="600" t="s">
        <v>9</v>
      </c>
      <c r="K5" s="600" t="s">
        <v>7</v>
      </c>
      <c r="L5" s="600" t="s">
        <v>8</v>
      </c>
      <c r="M5" s="603" t="s">
        <v>9</v>
      </c>
      <c r="N5" s="250"/>
      <c r="O5" s="242"/>
      <c r="P5" s="242"/>
      <c r="Q5" s="242"/>
      <c r="R5" s="242"/>
      <c r="S5" s="242"/>
    </row>
    <row r="6" spans="1:19" ht="33" customHeight="1">
      <c r="A6" s="604" t="s">
        <v>10</v>
      </c>
      <c r="B6" s="243"/>
      <c r="C6" s="244"/>
      <c r="D6" s="245"/>
      <c r="E6" s="243"/>
      <c r="F6" s="244"/>
      <c r="G6" s="246"/>
      <c r="H6" s="243"/>
      <c r="I6" s="244"/>
      <c r="J6" s="245"/>
      <c r="K6" s="251"/>
      <c r="L6" s="252"/>
      <c r="M6" s="253"/>
      <c r="N6" s="250"/>
      <c r="O6" s="242"/>
      <c r="P6" s="242"/>
      <c r="Q6" s="242"/>
      <c r="R6" s="242"/>
      <c r="S6" s="242"/>
    </row>
    <row r="7" spans="1:19" ht="28.5" customHeight="1">
      <c r="A7" s="605" t="s">
        <v>262</v>
      </c>
      <c r="B7" s="192">
        <f>B11+B14</f>
        <v>0</v>
      </c>
      <c r="C7" s="192">
        <f t="shared" ref="C7:M7" si="0">C11+C14</f>
        <v>10</v>
      </c>
      <c r="D7" s="192">
        <f t="shared" si="0"/>
        <v>10</v>
      </c>
      <c r="E7" s="192">
        <f t="shared" si="0"/>
        <v>0</v>
      </c>
      <c r="F7" s="192">
        <f t="shared" si="0"/>
        <v>17</v>
      </c>
      <c r="G7" s="192">
        <f t="shared" si="0"/>
        <v>17</v>
      </c>
      <c r="H7" s="192">
        <f t="shared" si="0"/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27</v>
      </c>
      <c r="M7" s="216">
        <f t="shared" si="0"/>
        <v>27</v>
      </c>
      <c r="N7" s="250"/>
      <c r="O7" s="242"/>
      <c r="P7" s="242"/>
      <c r="Q7" s="242"/>
      <c r="R7" s="242"/>
      <c r="S7" s="242"/>
    </row>
    <row r="8" spans="1:19" ht="36.75" customHeight="1">
      <c r="A8" s="193" t="s">
        <v>27</v>
      </c>
      <c r="B8" s="194">
        <f>B7</f>
        <v>0</v>
      </c>
      <c r="C8" s="194">
        <f t="shared" ref="C8:M8" si="1">C7</f>
        <v>10</v>
      </c>
      <c r="D8" s="194">
        <f t="shared" si="1"/>
        <v>10</v>
      </c>
      <c r="E8" s="194">
        <f t="shared" si="1"/>
        <v>0</v>
      </c>
      <c r="F8" s="194">
        <f t="shared" si="1"/>
        <v>17</v>
      </c>
      <c r="G8" s="194">
        <f t="shared" si="1"/>
        <v>17</v>
      </c>
      <c r="H8" s="194">
        <f t="shared" si="1"/>
        <v>0</v>
      </c>
      <c r="I8" s="194">
        <f t="shared" si="1"/>
        <v>0</v>
      </c>
      <c r="J8" s="194">
        <f t="shared" si="1"/>
        <v>0</v>
      </c>
      <c r="K8" s="194">
        <f t="shared" si="1"/>
        <v>0</v>
      </c>
      <c r="L8" s="194">
        <f t="shared" si="1"/>
        <v>27</v>
      </c>
      <c r="M8" s="217">
        <f t="shared" si="1"/>
        <v>27</v>
      </c>
      <c r="N8" s="250"/>
      <c r="O8" s="242"/>
      <c r="P8" s="242"/>
      <c r="Q8" s="242"/>
      <c r="R8" s="242"/>
      <c r="S8" s="242"/>
    </row>
    <row r="9" spans="1:19">
      <c r="A9" s="195" t="s">
        <v>15</v>
      </c>
      <c r="B9" s="196"/>
      <c r="C9" s="71"/>
      <c r="D9" s="197"/>
      <c r="E9" s="196"/>
      <c r="F9" s="71"/>
      <c r="G9" s="197"/>
      <c r="H9" s="196"/>
      <c r="I9" s="71"/>
      <c r="J9" s="197"/>
      <c r="K9" s="218"/>
      <c r="L9" s="71"/>
      <c r="M9" s="219"/>
      <c r="N9" s="250"/>
      <c r="O9" s="242"/>
      <c r="P9" s="242"/>
      <c r="Q9" s="242"/>
      <c r="R9" s="242"/>
      <c r="S9" s="242"/>
    </row>
    <row r="10" spans="1:19" ht="37.5" customHeight="1">
      <c r="A10" s="70" t="s">
        <v>16</v>
      </c>
      <c r="B10" s="198"/>
      <c r="C10" s="199"/>
      <c r="D10" s="200"/>
      <c r="E10" s="198"/>
      <c r="F10" s="199"/>
      <c r="G10" s="200"/>
      <c r="H10" s="198"/>
      <c r="I10" s="199"/>
      <c r="J10" s="200"/>
      <c r="K10" s="220"/>
      <c r="L10" s="221"/>
      <c r="M10" s="222"/>
      <c r="N10" s="254"/>
      <c r="O10" s="242"/>
      <c r="P10" s="242"/>
      <c r="Q10" s="242"/>
      <c r="R10" s="242"/>
      <c r="S10" s="242"/>
    </row>
    <row r="11" spans="1:19" ht="29.25" customHeight="1">
      <c r="A11" s="602" t="s">
        <v>262</v>
      </c>
      <c r="B11" s="201">
        <v>0</v>
      </c>
      <c r="C11" s="202">
        <v>10</v>
      </c>
      <c r="D11" s="203">
        <v>10</v>
      </c>
      <c r="E11" s="201">
        <v>0</v>
      </c>
      <c r="F11" s="202">
        <v>17</v>
      </c>
      <c r="G11" s="203">
        <v>17</v>
      </c>
      <c r="H11" s="201">
        <v>0</v>
      </c>
      <c r="I11" s="202">
        <v>0</v>
      </c>
      <c r="J11" s="224">
        <v>0</v>
      </c>
      <c r="K11" s="225">
        <f>SUM(B11,E11,H11)</f>
        <v>0</v>
      </c>
      <c r="L11" s="225">
        <f>SUM(C11,F11,I11)</f>
        <v>27</v>
      </c>
      <c r="M11" s="226">
        <f>SUM(K11:L11)</f>
        <v>27</v>
      </c>
      <c r="N11" s="255"/>
      <c r="O11" s="242"/>
      <c r="P11" s="242"/>
      <c r="Q11" s="242"/>
      <c r="R11" s="242"/>
      <c r="S11" s="242"/>
    </row>
    <row r="12" spans="1:19" ht="29.25" customHeight="1">
      <c r="A12" s="601" t="s">
        <v>17</v>
      </c>
      <c r="B12" s="205">
        <f>B11</f>
        <v>0</v>
      </c>
      <c r="C12" s="205">
        <f t="shared" ref="C12:M12" si="2">C11</f>
        <v>10</v>
      </c>
      <c r="D12" s="205">
        <f t="shared" si="2"/>
        <v>10</v>
      </c>
      <c r="E12" s="205">
        <f t="shared" si="2"/>
        <v>0</v>
      </c>
      <c r="F12" s="205">
        <f t="shared" si="2"/>
        <v>17</v>
      </c>
      <c r="G12" s="205">
        <f t="shared" si="2"/>
        <v>17</v>
      </c>
      <c r="H12" s="205">
        <f t="shared" si="2"/>
        <v>0</v>
      </c>
      <c r="I12" s="205">
        <f t="shared" si="2"/>
        <v>0</v>
      </c>
      <c r="J12" s="205">
        <f t="shared" si="2"/>
        <v>0</v>
      </c>
      <c r="K12" s="205">
        <f t="shared" si="2"/>
        <v>0</v>
      </c>
      <c r="L12" s="205">
        <f t="shared" si="2"/>
        <v>27</v>
      </c>
      <c r="M12" s="230">
        <f t="shared" si="2"/>
        <v>27</v>
      </c>
      <c r="N12" s="256"/>
      <c r="O12" s="242"/>
      <c r="P12" s="242"/>
      <c r="Q12" s="242"/>
      <c r="R12" s="242"/>
      <c r="S12" s="242"/>
    </row>
    <row r="13" spans="1:19" ht="26.25" customHeight="1">
      <c r="A13" s="206" t="s">
        <v>18</v>
      </c>
      <c r="B13" s="207"/>
      <c r="C13" s="208"/>
      <c r="D13" s="209"/>
      <c r="E13" s="207"/>
      <c r="F13" s="208"/>
      <c r="G13" s="209"/>
      <c r="H13" s="207"/>
      <c r="I13" s="232"/>
      <c r="J13" s="233"/>
      <c r="K13" s="234"/>
      <c r="L13" s="235"/>
      <c r="M13" s="236"/>
      <c r="N13" s="255"/>
      <c r="O13" s="242"/>
      <c r="P13" s="242"/>
      <c r="Q13" s="242"/>
      <c r="R13" s="242"/>
      <c r="S13" s="242"/>
    </row>
    <row r="14" spans="1:19" ht="23.25" customHeight="1">
      <c r="A14" s="602" t="s">
        <v>262</v>
      </c>
      <c r="B14" s="201">
        <v>0</v>
      </c>
      <c r="C14" s="202">
        <v>0</v>
      </c>
      <c r="D14" s="203">
        <v>0</v>
      </c>
      <c r="E14" s="201">
        <v>0</v>
      </c>
      <c r="F14" s="202">
        <v>0</v>
      </c>
      <c r="G14" s="203">
        <v>0</v>
      </c>
      <c r="H14" s="201">
        <v>0</v>
      </c>
      <c r="I14" s="202">
        <v>0</v>
      </c>
      <c r="J14" s="224">
        <v>0</v>
      </c>
      <c r="K14" s="225">
        <f>SUM(B14,E14,H14)</f>
        <v>0</v>
      </c>
      <c r="L14" s="225">
        <f>SUM(C14,F14,I14)</f>
        <v>0</v>
      </c>
      <c r="M14" s="226">
        <f>SUM(K14:L14)</f>
        <v>0</v>
      </c>
      <c r="N14" s="255"/>
      <c r="O14" s="242"/>
      <c r="P14" s="242"/>
      <c r="Q14" s="242"/>
      <c r="R14" s="242"/>
      <c r="S14" s="242"/>
    </row>
    <row r="15" spans="1:19" ht="28.5" customHeight="1">
      <c r="A15" s="601" t="s">
        <v>19</v>
      </c>
      <c r="B15" s="212">
        <f>B14</f>
        <v>0</v>
      </c>
      <c r="C15" s="212">
        <f t="shared" ref="C15:M15" si="3">C14</f>
        <v>0</v>
      </c>
      <c r="D15" s="212">
        <f t="shared" si="3"/>
        <v>0</v>
      </c>
      <c r="E15" s="212">
        <f t="shared" si="3"/>
        <v>0</v>
      </c>
      <c r="F15" s="212">
        <f t="shared" si="3"/>
        <v>0</v>
      </c>
      <c r="G15" s="212">
        <f t="shared" si="3"/>
        <v>0</v>
      </c>
      <c r="H15" s="212">
        <f t="shared" si="3"/>
        <v>0</v>
      </c>
      <c r="I15" s="212">
        <f t="shared" si="3"/>
        <v>0</v>
      </c>
      <c r="J15" s="212">
        <f t="shared" si="3"/>
        <v>0</v>
      </c>
      <c r="K15" s="212">
        <f t="shared" si="3"/>
        <v>0</v>
      </c>
      <c r="L15" s="212">
        <f t="shared" si="3"/>
        <v>0</v>
      </c>
      <c r="M15" s="230">
        <f t="shared" si="3"/>
        <v>0</v>
      </c>
      <c r="N15" s="255"/>
      <c r="O15" s="242"/>
      <c r="P15" s="242"/>
      <c r="Q15" s="242"/>
      <c r="R15" s="242"/>
      <c r="S15" s="242"/>
    </row>
    <row r="16" spans="1:19" ht="30" customHeight="1">
      <c r="A16" s="67" t="s">
        <v>277</v>
      </c>
      <c r="B16" s="247">
        <f>B8</f>
        <v>0</v>
      </c>
      <c r="C16" s="247">
        <f t="shared" ref="C16:M16" si="4">C8</f>
        <v>10</v>
      </c>
      <c r="D16" s="247">
        <f t="shared" si="4"/>
        <v>10</v>
      </c>
      <c r="E16" s="247">
        <f t="shared" si="4"/>
        <v>0</v>
      </c>
      <c r="F16" s="247">
        <f t="shared" si="4"/>
        <v>17</v>
      </c>
      <c r="G16" s="247">
        <f t="shared" si="4"/>
        <v>17</v>
      </c>
      <c r="H16" s="247">
        <f t="shared" si="4"/>
        <v>0</v>
      </c>
      <c r="I16" s="247">
        <f t="shared" si="4"/>
        <v>0</v>
      </c>
      <c r="J16" s="247">
        <f t="shared" si="4"/>
        <v>0</v>
      </c>
      <c r="K16" s="247">
        <f t="shared" si="4"/>
        <v>0</v>
      </c>
      <c r="L16" s="247">
        <f t="shared" si="4"/>
        <v>27</v>
      </c>
      <c r="M16" s="257">
        <f t="shared" si="4"/>
        <v>27</v>
      </c>
      <c r="N16" s="258"/>
      <c r="O16" s="242"/>
      <c r="P16" s="242"/>
      <c r="Q16" s="242"/>
      <c r="R16" s="242"/>
      <c r="S16" s="242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505" right="0.70866141732283505" top="0.74803149606299202" bottom="0.74803149606299202" header="0.31496062992126" footer="0.31496062992126"/>
  <pageSetup paperSize="9" scale="60" orientation="landscape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75" zoomScaleNormal="75" workbookViewId="0">
      <selection activeCell="A2" sqref="A2:M2"/>
    </sheetView>
  </sheetViews>
  <sheetFormatPr defaultColWidth="9" defaultRowHeight="20.25"/>
  <cols>
    <col min="1" max="1" width="75.140625" style="76" customWidth="1"/>
    <col min="2" max="2" width="9.140625" style="76" customWidth="1"/>
    <col min="3" max="3" width="8.7109375" style="76" customWidth="1"/>
    <col min="4" max="4" width="7.5703125" style="76" customWidth="1"/>
    <col min="5" max="6" width="9.140625" style="76" customWidth="1"/>
    <col min="7" max="7" width="7.85546875" style="76" customWidth="1"/>
    <col min="8" max="9" width="9.140625" style="76" customWidth="1"/>
    <col min="10" max="10" width="8.140625" style="76" customWidth="1"/>
    <col min="11" max="12" width="9.140625" style="76" customWidth="1"/>
    <col min="13" max="13" width="7.42578125" style="76" customWidth="1"/>
    <col min="14" max="256" width="9.140625" style="76"/>
    <col min="257" max="257" width="75.140625" style="76" customWidth="1"/>
    <col min="258" max="269" width="9.140625" style="76" customWidth="1"/>
    <col min="270" max="512" width="9.140625" style="76"/>
    <col min="513" max="513" width="75.140625" style="76" customWidth="1"/>
    <col min="514" max="525" width="9.140625" style="76" customWidth="1"/>
    <col min="526" max="768" width="9.140625" style="76"/>
    <col min="769" max="769" width="75.140625" style="76" customWidth="1"/>
    <col min="770" max="781" width="9.140625" style="76" customWidth="1"/>
    <col min="782" max="1024" width="9.140625" style="76"/>
    <col min="1025" max="1025" width="75.140625" style="76" customWidth="1"/>
    <col min="1026" max="1037" width="9.140625" style="76" customWidth="1"/>
    <col min="1038" max="1280" width="9.140625" style="76"/>
    <col min="1281" max="1281" width="75.140625" style="76" customWidth="1"/>
    <col min="1282" max="1293" width="9.140625" style="76" customWidth="1"/>
    <col min="1294" max="1536" width="9.140625" style="76"/>
    <col min="1537" max="1537" width="75.140625" style="76" customWidth="1"/>
    <col min="1538" max="1549" width="9.140625" style="76" customWidth="1"/>
    <col min="1550" max="1792" width="9.140625" style="76"/>
    <col min="1793" max="1793" width="75.140625" style="76" customWidth="1"/>
    <col min="1794" max="1805" width="9.140625" style="76" customWidth="1"/>
    <col min="1806" max="2048" width="9.140625" style="76"/>
    <col min="2049" max="2049" width="75.140625" style="76" customWidth="1"/>
    <col min="2050" max="2061" width="9.140625" style="76" customWidth="1"/>
    <col min="2062" max="2304" width="9.140625" style="76"/>
    <col min="2305" max="2305" width="75.140625" style="76" customWidth="1"/>
    <col min="2306" max="2317" width="9.140625" style="76" customWidth="1"/>
    <col min="2318" max="2560" width="9.140625" style="76"/>
    <col min="2561" max="2561" width="75.140625" style="76" customWidth="1"/>
    <col min="2562" max="2573" width="9.140625" style="76" customWidth="1"/>
    <col min="2574" max="2816" width="9.140625" style="76"/>
    <col min="2817" max="2817" width="75.140625" style="76" customWidth="1"/>
    <col min="2818" max="2829" width="9.140625" style="76" customWidth="1"/>
    <col min="2830" max="3072" width="9.140625" style="76"/>
    <col min="3073" max="3073" width="75.140625" style="76" customWidth="1"/>
    <col min="3074" max="3085" width="9.140625" style="76" customWidth="1"/>
    <col min="3086" max="3328" width="9.140625" style="76"/>
    <col min="3329" max="3329" width="75.140625" style="76" customWidth="1"/>
    <col min="3330" max="3341" width="9.140625" style="76" customWidth="1"/>
    <col min="3342" max="3584" width="9.140625" style="76"/>
    <col min="3585" max="3585" width="75.140625" style="76" customWidth="1"/>
    <col min="3586" max="3597" width="9.140625" style="76" customWidth="1"/>
    <col min="3598" max="3840" width="9.140625" style="76"/>
    <col min="3841" max="3841" width="75.140625" style="76" customWidth="1"/>
    <col min="3842" max="3853" width="9.140625" style="76" customWidth="1"/>
    <col min="3854" max="4096" width="9.140625" style="76"/>
    <col min="4097" max="4097" width="75.140625" style="76" customWidth="1"/>
    <col min="4098" max="4109" width="9.140625" style="76" customWidth="1"/>
    <col min="4110" max="4352" width="9.140625" style="76"/>
    <col min="4353" max="4353" width="75.140625" style="76" customWidth="1"/>
    <col min="4354" max="4365" width="9.140625" style="76" customWidth="1"/>
    <col min="4366" max="4608" width="9.140625" style="76"/>
    <col min="4609" max="4609" width="75.140625" style="76" customWidth="1"/>
    <col min="4610" max="4621" width="9.140625" style="76" customWidth="1"/>
    <col min="4622" max="4864" width="9.140625" style="76"/>
    <col min="4865" max="4865" width="75.140625" style="76" customWidth="1"/>
    <col min="4866" max="4877" width="9.140625" style="76" customWidth="1"/>
    <col min="4878" max="5120" width="9.140625" style="76"/>
    <col min="5121" max="5121" width="75.140625" style="76" customWidth="1"/>
    <col min="5122" max="5133" width="9.140625" style="76" customWidth="1"/>
    <col min="5134" max="5376" width="9.140625" style="76"/>
    <col min="5377" max="5377" width="75.140625" style="76" customWidth="1"/>
    <col min="5378" max="5389" width="9.140625" style="76" customWidth="1"/>
    <col min="5390" max="5632" width="9.140625" style="76"/>
    <col min="5633" max="5633" width="75.140625" style="76" customWidth="1"/>
    <col min="5634" max="5645" width="9.140625" style="76" customWidth="1"/>
    <col min="5646" max="5888" width="9.140625" style="76"/>
    <col min="5889" max="5889" width="75.140625" style="76" customWidth="1"/>
    <col min="5890" max="5901" width="9.140625" style="76" customWidth="1"/>
    <col min="5902" max="6144" width="9.140625" style="76"/>
    <col min="6145" max="6145" width="75.140625" style="76" customWidth="1"/>
    <col min="6146" max="6157" width="9.140625" style="76" customWidth="1"/>
    <col min="6158" max="6400" width="9.140625" style="76"/>
    <col min="6401" max="6401" width="75.140625" style="76" customWidth="1"/>
    <col min="6402" max="6413" width="9.140625" style="76" customWidth="1"/>
    <col min="6414" max="6656" width="9.140625" style="76"/>
    <col min="6657" max="6657" width="75.140625" style="76" customWidth="1"/>
    <col min="6658" max="6669" width="9.140625" style="76" customWidth="1"/>
    <col min="6670" max="6912" width="9.140625" style="76"/>
    <col min="6913" max="6913" width="75.140625" style="76" customWidth="1"/>
    <col min="6914" max="6925" width="9.140625" style="76" customWidth="1"/>
    <col min="6926" max="7168" width="9.140625" style="76"/>
    <col min="7169" max="7169" width="75.140625" style="76" customWidth="1"/>
    <col min="7170" max="7181" width="9.140625" style="76" customWidth="1"/>
    <col min="7182" max="7424" width="9.140625" style="76"/>
    <col min="7425" max="7425" width="75.140625" style="76" customWidth="1"/>
    <col min="7426" max="7437" width="9.140625" style="76" customWidth="1"/>
    <col min="7438" max="7680" width="9.140625" style="76"/>
    <col min="7681" max="7681" width="75.140625" style="76" customWidth="1"/>
    <col min="7682" max="7693" width="9.140625" style="76" customWidth="1"/>
    <col min="7694" max="7936" width="9.140625" style="76"/>
    <col min="7937" max="7937" width="75.140625" style="76" customWidth="1"/>
    <col min="7938" max="7949" width="9.140625" style="76" customWidth="1"/>
    <col min="7950" max="8192" width="9.140625" style="76"/>
    <col min="8193" max="8193" width="75.140625" style="76" customWidth="1"/>
    <col min="8194" max="8205" width="9.140625" style="76" customWidth="1"/>
    <col min="8206" max="8448" width="9.140625" style="76"/>
    <col min="8449" max="8449" width="75.140625" style="76" customWidth="1"/>
    <col min="8450" max="8461" width="9.140625" style="76" customWidth="1"/>
    <col min="8462" max="8704" width="9.140625" style="76"/>
    <col min="8705" max="8705" width="75.140625" style="76" customWidth="1"/>
    <col min="8706" max="8717" width="9.140625" style="76" customWidth="1"/>
    <col min="8718" max="8960" width="9.140625" style="76"/>
    <col min="8961" max="8961" width="75.140625" style="76" customWidth="1"/>
    <col min="8962" max="8973" width="9.140625" style="76" customWidth="1"/>
    <col min="8974" max="9216" width="9.140625" style="76"/>
    <col min="9217" max="9217" width="75.140625" style="76" customWidth="1"/>
    <col min="9218" max="9229" width="9.140625" style="76" customWidth="1"/>
    <col min="9230" max="9472" width="9.140625" style="76"/>
    <col min="9473" max="9473" width="75.140625" style="76" customWidth="1"/>
    <col min="9474" max="9485" width="9.140625" style="76" customWidth="1"/>
    <col min="9486" max="9728" width="9.140625" style="76"/>
    <col min="9729" max="9729" width="75.140625" style="76" customWidth="1"/>
    <col min="9730" max="9741" width="9.140625" style="76" customWidth="1"/>
    <col min="9742" max="9984" width="9.140625" style="76"/>
    <col min="9985" max="9985" width="75.140625" style="76" customWidth="1"/>
    <col min="9986" max="9997" width="9.140625" style="76" customWidth="1"/>
    <col min="9998" max="10240" width="9.140625" style="76"/>
    <col min="10241" max="10241" width="75.140625" style="76" customWidth="1"/>
    <col min="10242" max="10253" width="9.140625" style="76" customWidth="1"/>
    <col min="10254" max="10496" width="9.140625" style="76"/>
    <col min="10497" max="10497" width="75.140625" style="76" customWidth="1"/>
    <col min="10498" max="10509" width="9.140625" style="76" customWidth="1"/>
    <col min="10510" max="10752" width="9.140625" style="76"/>
    <col min="10753" max="10753" width="75.140625" style="76" customWidth="1"/>
    <col min="10754" max="10765" width="9.140625" style="76" customWidth="1"/>
    <col min="10766" max="11008" width="9.140625" style="76"/>
    <col min="11009" max="11009" width="75.140625" style="76" customWidth="1"/>
    <col min="11010" max="11021" width="9.140625" style="76" customWidth="1"/>
    <col min="11022" max="11264" width="9.140625" style="76"/>
    <col min="11265" max="11265" width="75.140625" style="76" customWidth="1"/>
    <col min="11266" max="11277" width="9.140625" style="76" customWidth="1"/>
    <col min="11278" max="11520" width="9.140625" style="76"/>
    <col min="11521" max="11521" width="75.140625" style="76" customWidth="1"/>
    <col min="11522" max="11533" width="9.140625" style="76" customWidth="1"/>
    <col min="11534" max="11776" width="9.140625" style="76"/>
    <col min="11777" max="11777" width="75.140625" style="76" customWidth="1"/>
    <col min="11778" max="11789" width="9.140625" style="76" customWidth="1"/>
    <col min="11790" max="12032" width="9.140625" style="76"/>
    <col min="12033" max="12033" width="75.140625" style="76" customWidth="1"/>
    <col min="12034" max="12045" width="9.140625" style="76" customWidth="1"/>
    <col min="12046" max="12288" width="9.140625" style="76"/>
    <col min="12289" max="12289" width="75.140625" style="76" customWidth="1"/>
    <col min="12290" max="12301" width="9.140625" style="76" customWidth="1"/>
    <col min="12302" max="12544" width="9.140625" style="76"/>
    <col min="12545" max="12545" width="75.140625" style="76" customWidth="1"/>
    <col min="12546" max="12557" width="9.140625" style="76" customWidth="1"/>
    <col min="12558" max="12800" width="9.140625" style="76"/>
    <col min="12801" max="12801" width="75.140625" style="76" customWidth="1"/>
    <col min="12802" max="12813" width="9.140625" style="76" customWidth="1"/>
    <col min="12814" max="13056" width="9.140625" style="76"/>
    <col min="13057" max="13057" width="75.140625" style="76" customWidth="1"/>
    <col min="13058" max="13069" width="9.140625" style="76" customWidth="1"/>
    <col min="13070" max="13312" width="9.140625" style="76"/>
    <col min="13313" max="13313" width="75.140625" style="76" customWidth="1"/>
    <col min="13314" max="13325" width="9.140625" style="76" customWidth="1"/>
    <col min="13326" max="13568" width="9.140625" style="76"/>
    <col min="13569" max="13569" width="75.140625" style="76" customWidth="1"/>
    <col min="13570" max="13581" width="9.140625" style="76" customWidth="1"/>
    <col min="13582" max="13824" width="9.140625" style="76"/>
    <col min="13825" max="13825" width="75.140625" style="76" customWidth="1"/>
    <col min="13826" max="13837" width="9.140625" style="76" customWidth="1"/>
    <col min="13838" max="14080" width="9.140625" style="76"/>
    <col min="14081" max="14081" width="75.140625" style="76" customWidth="1"/>
    <col min="14082" max="14093" width="9.140625" style="76" customWidth="1"/>
    <col min="14094" max="14336" width="9.140625" style="76"/>
    <col min="14337" max="14337" width="75.140625" style="76" customWidth="1"/>
    <col min="14338" max="14349" width="9.140625" style="76" customWidth="1"/>
    <col min="14350" max="14592" width="9.140625" style="76"/>
    <col min="14593" max="14593" width="75.140625" style="76" customWidth="1"/>
    <col min="14594" max="14605" width="9.140625" style="76" customWidth="1"/>
    <col min="14606" max="14848" width="9.140625" style="76"/>
    <col min="14849" max="14849" width="75.140625" style="76" customWidth="1"/>
    <col min="14850" max="14861" width="9.140625" style="76" customWidth="1"/>
    <col min="14862" max="15104" width="9.140625" style="76"/>
    <col min="15105" max="15105" width="75.140625" style="76" customWidth="1"/>
    <col min="15106" max="15117" width="9.140625" style="76" customWidth="1"/>
    <col min="15118" max="15360" width="9.140625" style="76"/>
    <col min="15361" max="15361" width="75.140625" style="76" customWidth="1"/>
    <col min="15362" max="15373" width="9.140625" style="76" customWidth="1"/>
    <col min="15374" max="15616" width="9.140625" style="76"/>
    <col min="15617" max="15617" width="75.140625" style="76" customWidth="1"/>
    <col min="15618" max="15629" width="9.140625" style="76" customWidth="1"/>
    <col min="15630" max="15872" width="9.140625" style="76"/>
    <col min="15873" max="15873" width="75.140625" style="76" customWidth="1"/>
    <col min="15874" max="15885" width="9.140625" style="76" customWidth="1"/>
    <col min="15886" max="16128" width="9.140625" style="76"/>
    <col min="16129" max="16129" width="75.140625" style="76" customWidth="1"/>
    <col min="16130" max="16141" width="9.140625" style="76" customWidth="1"/>
    <col min="16142" max="16384" width="9.140625" style="76"/>
  </cols>
  <sheetData>
    <row r="1" spans="1:19" ht="20.25" customHeight="1">
      <c r="A1" s="5416" t="s">
        <v>230</v>
      </c>
      <c r="B1" s="5416"/>
      <c r="C1" s="5416"/>
      <c r="D1" s="5416"/>
      <c r="E1" s="5416"/>
      <c r="F1" s="5416"/>
      <c r="G1" s="5416"/>
      <c r="H1" s="5416"/>
      <c r="I1" s="5416"/>
      <c r="J1" s="5416"/>
      <c r="K1" s="5416"/>
      <c r="L1" s="5416"/>
      <c r="M1" s="5416"/>
      <c r="N1" s="214"/>
      <c r="O1" s="214"/>
      <c r="P1" s="66"/>
      <c r="Q1" s="66"/>
      <c r="R1" s="66"/>
      <c r="S1" s="66"/>
    </row>
    <row r="2" spans="1:19" ht="20.25" customHeight="1">
      <c r="A2" s="5416" t="s">
        <v>398</v>
      </c>
      <c r="B2" s="5416"/>
      <c r="C2" s="5416"/>
      <c r="D2" s="5416"/>
      <c r="E2" s="5416"/>
      <c r="F2" s="5416"/>
      <c r="G2" s="5416"/>
      <c r="H2" s="5416"/>
      <c r="I2" s="5416"/>
      <c r="J2" s="5416"/>
      <c r="K2" s="5416"/>
      <c r="L2" s="5416"/>
      <c r="M2" s="5416"/>
      <c r="N2" s="65"/>
      <c r="O2" s="66"/>
      <c r="P2" s="66"/>
      <c r="Q2" s="66"/>
      <c r="R2" s="66"/>
      <c r="S2" s="66"/>
    </row>
    <row r="3" spans="1:19">
      <c r="A3" s="65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21" customHeight="1">
      <c r="A4" s="6260" t="s">
        <v>1</v>
      </c>
      <c r="B4" s="6254" t="s">
        <v>36</v>
      </c>
      <c r="C4" s="6262"/>
      <c r="D4" s="6263"/>
      <c r="E4" s="6254" t="s">
        <v>37</v>
      </c>
      <c r="F4" s="6262"/>
      <c r="G4" s="6263"/>
      <c r="H4" s="6254" t="s">
        <v>45</v>
      </c>
      <c r="I4" s="6262"/>
      <c r="J4" s="6263"/>
      <c r="K4" s="6257" t="s">
        <v>38</v>
      </c>
      <c r="L4" s="6222"/>
      <c r="M4" s="6223"/>
      <c r="N4" s="215"/>
      <c r="O4" s="73"/>
      <c r="P4" s="73"/>
      <c r="Q4" s="73"/>
      <c r="R4" s="73"/>
      <c r="S4" s="73"/>
    </row>
    <row r="5" spans="1:19" ht="138.75" customHeight="1" thickBot="1">
      <c r="A5" s="6208"/>
      <c r="B5" s="606" t="s">
        <v>7</v>
      </c>
      <c r="C5" s="606" t="s">
        <v>8</v>
      </c>
      <c r="D5" s="606" t="s">
        <v>9</v>
      </c>
      <c r="E5" s="606" t="s">
        <v>7</v>
      </c>
      <c r="F5" s="606" t="s">
        <v>8</v>
      </c>
      <c r="G5" s="606" t="s">
        <v>9</v>
      </c>
      <c r="H5" s="606" t="s">
        <v>7</v>
      </c>
      <c r="I5" s="606" t="s">
        <v>8</v>
      </c>
      <c r="J5" s="606" t="s">
        <v>9</v>
      </c>
      <c r="K5" s="606" t="s">
        <v>7</v>
      </c>
      <c r="L5" s="606" t="s">
        <v>8</v>
      </c>
      <c r="M5" s="603" t="s">
        <v>9</v>
      </c>
      <c r="N5" s="215"/>
      <c r="O5" s="73"/>
      <c r="P5" s="73"/>
      <c r="Q5" s="73"/>
      <c r="R5" s="73"/>
      <c r="S5" s="73"/>
    </row>
    <row r="6" spans="1:19" ht="21" thickBot="1">
      <c r="A6" s="2317" t="s">
        <v>10</v>
      </c>
      <c r="B6" s="2318"/>
      <c r="C6" s="2319"/>
      <c r="D6" s="2320"/>
      <c r="E6" s="2318"/>
      <c r="F6" s="2319"/>
      <c r="G6" s="2321"/>
      <c r="H6" s="2318"/>
      <c r="I6" s="2319"/>
      <c r="J6" s="2320"/>
      <c r="K6" s="2322"/>
      <c r="L6" s="2323"/>
      <c r="M6" s="2324"/>
      <c r="N6" s="215"/>
      <c r="O6" s="73"/>
      <c r="P6" s="73"/>
      <c r="Q6" s="73"/>
      <c r="R6" s="73"/>
      <c r="S6" s="73"/>
    </row>
    <row r="7" spans="1:19" ht="21" thickBot="1">
      <c r="A7" s="2331" t="s">
        <v>204</v>
      </c>
      <c r="B7" s="2332">
        <f t="shared" ref="B7:J7" si="0">SUM(B11,B14)</f>
        <v>0</v>
      </c>
      <c r="C7" s="2332">
        <f t="shared" si="0"/>
        <v>26</v>
      </c>
      <c r="D7" s="2332">
        <f t="shared" si="0"/>
        <v>26</v>
      </c>
      <c r="E7" s="2332">
        <f t="shared" si="0"/>
        <v>0</v>
      </c>
      <c r="F7" s="2332">
        <f t="shared" si="0"/>
        <v>0</v>
      </c>
      <c r="G7" s="2332">
        <f t="shared" si="0"/>
        <v>0</v>
      </c>
      <c r="H7" s="2332">
        <f t="shared" si="0"/>
        <v>0</v>
      </c>
      <c r="I7" s="2332">
        <f t="shared" si="0"/>
        <v>0</v>
      </c>
      <c r="J7" s="2332">
        <f t="shared" si="0"/>
        <v>0</v>
      </c>
      <c r="K7" s="2332">
        <f>K11+K14</f>
        <v>0</v>
      </c>
      <c r="L7" s="2332">
        <f>L11+L14</f>
        <v>26</v>
      </c>
      <c r="M7" s="2333">
        <f>M11+M14</f>
        <v>26</v>
      </c>
      <c r="N7" s="215"/>
      <c r="O7" s="73"/>
      <c r="P7" s="73"/>
      <c r="Q7" s="73"/>
      <c r="R7" s="73"/>
      <c r="S7" s="73"/>
    </row>
    <row r="8" spans="1:19" ht="21" thickBot="1">
      <c r="A8" s="2334" t="s">
        <v>27</v>
      </c>
      <c r="B8" s="2335">
        <f t="shared" ref="B8:J8" si="1">SUM(B12,B15)</f>
        <v>0</v>
      </c>
      <c r="C8" s="2335">
        <f t="shared" si="1"/>
        <v>26</v>
      </c>
      <c r="D8" s="2335">
        <f t="shared" si="1"/>
        <v>26</v>
      </c>
      <c r="E8" s="2335">
        <f t="shared" si="1"/>
        <v>0</v>
      </c>
      <c r="F8" s="2335">
        <f t="shared" si="1"/>
        <v>0</v>
      </c>
      <c r="G8" s="2335">
        <f t="shared" si="1"/>
        <v>0</v>
      </c>
      <c r="H8" s="2335">
        <f t="shared" si="1"/>
        <v>0</v>
      </c>
      <c r="I8" s="2335">
        <f t="shared" si="1"/>
        <v>0</v>
      </c>
      <c r="J8" s="2335">
        <f t="shared" si="1"/>
        <v>0</v>
      </c>
      <c r="K8" s="2335">
        <f>SUM(K12,K15)</f>
        <v>0</v>
      </c>
      <c r="L8" s="2335">
        <f>SUM(L12,L15)</f>
        <v>26</v>
      </c>
      <c r="M8" s="2336">
        <f>SUM(M12,M15)</f>
        <v>26</v>
      </c>
      <c r="N8" s="215"/>
      <c r="O8" s="73"/>
      <c r="P8" s="73"/>
      <c r="Q8" s="73"/>
      <c r="R8" s="73"/>
      <c r="S8" s="73"/>
    </row>
    <row r="9" spans="1:19" ht="21" thickBot="1">
      <c r="A9" s="2337" t="s">
        <v>15</v>
      </c>
      <c r="B9" s="2338"/>
      <c r="C9" s="2339"/>
      <c r="D9" s="2340"/>
      <c r="E9" s="2338"/>
      <c r="F9" s="2339"/>
      <c r="G9" s="2340"/>
      <c r="H9" s="2338"/>
      <c r="I9" s="2339"/>
      <c r="J9" s="2340"/>
      <c r="K9" s="2341"/>
      <c r="L9" s="2339"/>
      <c r="M9" s="2342"/>
      <c r="N9" s="215"/>
      <c r="O9" s="73"/>
      <c r="P9" s="73"/>
      <c r="Q9" s="73"/>
      <c r="R9" s="73"/>
      <c r="S9" s="73"/>
    </row>
    <row r="10" spans="1:19" ht="21" thickBot="1">
      <c r="A10" s="2343" t="s">
        <v>16</v>
      </c>
      <c r="B10" s="2344"/>
      <c r="C10" s="2345"/>
      <c r="D10" s="2346"/>
      <c r="E10" s="2344"/>
      <c r="F10" s="2345"/>
      <c r="G10" s="2346"/>
      <c r="H10" s="2344"/>
      <c r="I10" s="2345"/>
      <c r="J10" s="2346"/>
      <c r="K10" s="2347"/>
      <c r="L10" s="2348"/>
      <c r="M10" s="2349"/>
      <c r="N10" s="223"/>
      <c r="O10" s="73"/>
      <c r="P10" s="73"/>
      <c r="Q10" s="73"/>
      <c r="R10" s="73"/>
      <c r="S10" s="73"/>
    </row>
    <row r="11" spans="1:19" ht="21" thickBot="1">
      <c r="A11" s="2325" t="s">
        <v>204</v>
      </c>
      <c r="B11" s="2326">
        <v>0</v>
      </c>
      <c r="C11" s="2327">
        <v>26</v>
      </c>
      <c r="D11" s="2328">
        <v>26</v>
      </c>
      <c r="E11" s="2326">
        <v>0</v>
      </c>
      <c r="F11" s="2327">
        <v>0</v>
      </c>
      <c r="G11" s="2328">
        <v>0</v>
      </c>
      <c r="H11" s="2326">
        <v>0</v>
      </c>
      <c r="I11" s="2327">
        <v>0</v>
      </c>
      <c r="J11" s="2328">
        <v>0</v>
      </c>
      <c r="K11" s="2329">
        <f>SUM(B11,E11,H11)</f>
        <v>0</v>
      </c>
      <c r="L11" s="2329">
        <f>SUM(C11,F11,I11)</f>
        <v>26</v>
      </c>
      <c r="M11" s="2330">
        <f>SUM(K11:L11)</f>
        <v>26</v>
      </c>
      <c r="N11" s="227"/>
      <c r="O11" s="73"/>
      <c r="P11" s="73"/>
      <c r="Q11" s="73"/>
      <c r="R11" s="73"/>
      <c r="S11" s="73"/>
    </row>
    <row r="12" spans="1:19">
      <c r="A12" s="599" t="s">
        <v>17</v>
      </c>
      <c r="B12" s="205">
        <f t="shared" ref="B12:M12" si="2">SUM(B11:B11)</f>
        <v>0</v>
      </c>
      <c r="C12" s="205">
        <f t="shared" si="2"/>
        <v>26</v>
      </c>
      <c r="D12" s="205">
        <f t="shared" si="2"/>
        <v>26</v>
      </c>
      <c r="E12" s="205">
        <f t="shared" si="2"/>
        <v>0</v>
      </c>
      <c r="F12" s="205">
        <f t="shared" si="2"/>
        <v>0</v>
      </c>
      <c r="G12" s="205">
        <f t="shared" si="2"/>
        <v>0</v>
      </c>
      <c r="H12" s="205">
        <f t="shared" si="2"/>
        <v>0</v>
      </c>
      <c r="I12" s="205">
        <f t="shared" si="2"/>
        <v>0</v>
      </c>
      <c r="J12" s="205">
        <f t="shared" si="2"/>
        <v>0</v>
      </c>
      <c r="K12" s="205">
        <f t="shared" si="2"/>
        <v>0</v>
      </c>
      <c r="L12" s="205">
        <f t="shared" si="2"/>
        <v>26</v>
      </c>
      <c r="M12" s="230">
        <f t="shared" si="2"/>
        <v>26</v>
      </c>
      <c r="N12" s="231"/>
      <c r="O12" s="73"/>
      <c r="P12" s="73"/>
      <c r="Q12" s="73"/>
      <c r="R12" s="73"/>
      <c r="S12" s="73"/>
    </row>
    <row r="13" spans="1:19" ht="21" thickBot="1">
      <c r="A13" s="206" t="s">
        <v>18</v>
      </c>
      <c r="B13" s="207"/>
      <c r="C13" s="208"/>
      <c r="D13" s="209"/>
      <c r="E13" s="207"/>
      <c r="F13" s="208"/>
      <c r="G13" s="209"/>
      <c r="H13" s="207"/>
      <c r="I13" s="232"/>
      <c r="J13" s="233"/>
      <c r="K13" s="234"/>
      <c r="L13" s="235"/>
      <c r="M13" s="236"/>
      <c r="N13" s="227"/>
      <c r="O13" s="73"/>
      <c r="P13" s="73"/>
      <c r="Q13" s="73"/>
      <c r="R13" s="73"/>
      <c r="S13" s="73"/>
    </row>
    <row r="14" spans="1:19" ht="21" thickBot="1">
      <c r="A14" s="597" t="s">
        <v>204</v>
      </c>
      <c r="B14" s="204">
        <v>0</v>
      </c>
      <c r="C14" s="210">
        <v>0</v>
      </c>
      <c r="D14" s="211">
        <v>0</v>
      </c>
      <c r="E14" s="204">
        <v>0</v>
      </c>
      <c r="F14" s="210">
        <v>0</v>
      </c>
      <c r="G14" s="211">
        <v>0</v>
      </c>
      <c r="H14" s="204">
        <v>0</v>
      </c>
      <c r="I14" s="210">
        <v>0</v>
      </c>
      <c r="J14" s="237">
        <v>0</v>
      </c>
      <c r="K14" s="228">
        <f>SUM(B14,E14,H14)</f>
        <v>0</v>
      </c>
      <c r="L14" s="228">
        <f>SUM(C14,F14,I14)</f>
        <v>0</v>
      </c>
      <c r="M14" s="229">
        <f>SUM(K14:L14)</f>
        <v>0</v>
      </c>
      <c r="N14" s="227"/>
      <c r="O14" s="73"/>
      <c r="P14" s="73"/>
      <c r="Q14" s="73"/>
      <c r="R14" s="73"/>
      <c r="S14" s="73"/>
    </row>
    <row r="15" spans="1:19">
      <c r="A15" s="599" t="s">
        <v>19</v>
      </c>
      <c r="B15" s="212">
        <f t="shared" ref="B15:M15" si="3">SUM(B14:B14)</f>
        <v>0</v>
      </c>
      <c r="C15" s="212">
        <f t="shared" si="3"/>
        <v>0</v>
      </c>
      <c r="D15" s="212">
        <f t="shared" si="3"/>
        <v>0</v>
      </c>
      <c r="E15" s="212">
        <f t="shared" si="3"/>
        <v>0</v>
      </c>
      <c r="F15" s="212">
        <f t="shared" si="3"/>
        <v>0</v>
      </c>
      <c r="G15" s="212">
        <f t="shared" si="3"/>
        <v>0</v>
      </c>
      <c r="H15" s="212">
        <f t="shared" si="3"/>
        <v>0</v>
      </c>
      <c r="I15" s="212">
        <f t="shared" si="3"/>
        <v>0</v>
      </c>
      <c r="J15" s="212">
        <f t="shared" si="3"/>
        <v>0</v>
      </c>
      <c r="K15" s="212">
        <f t="shared" si="3"/>
        <v>0</v>
      </c>
      <c r="L15" s="212">
        <f t="shared" si="3"/>
        <v>0</v>
      </c>
      <c r="M15" s="230">
        <f t="shared" si="3"/>
        <v>0</v>
      </c>
      <c r="N15" s="227"/>
      <c r="O15" s="73"/>
      <c r="P15" s="73"/>
      <c r="Q15" s="73"/>
      <c r="R15" s="73"/>
      <c r="S15" s="73"/>
    </row>
    <row r="16" spans="1:19">
      <c r="A16" s="67" t="s">
        <v>277</v>
      </c>
      <c r="B16" s="213">
        <f>B8</f>
        <v>0</v>
      </c>
      <c r="C16" s="213">
        <f t="shared" ref="C16:M16" si="4">C8</f>
        <v>26</v>
      </c>
      <c r="D16" s="213">
        <f t="shared" si="4"/>
        <v>26</v>
      </c>
      <c r="E16" s="213">
        <f t="shared" si="4"/>
        <v>0</v>
      </c>
      <c r="F16" s="213">
        <f t="shared" si="4"/>
        <v>0</v>
      </c>
      <c r="G16" s="213">
        <f t="shared" si="4"/>
        <v>0</v>
      </c>
      <c r="H16" s="213">
        <f t="shared" si="4"/>
        <v>0</v>
      </c>
      <c r="I16" s="213">
        <f t="shared" si="4"/>
        <v>0</v>
      </c>
      <c r="J16" s="213">
        <f t="shared" si="4"/>
        <v>0</v>
      </c>
      <c r="K16" s="213">
        <f t="shared" si="4"/>
        <v>0</v>
      </c>
      <c r="L16" s="213">
        <f t="shared" si="4"/>
        <v>26</v>
      </c>
      <c r="M16" s="238">
        <f t="shared" si="4"/>
        <v>26</v>
      </c>
      <c r="N16" s="239"/>
      <c r="O16" s="73"/>
      <c r="P16" s="73"/>
      <c r="Q16" s="73"/>
      <c r="R16" s="73"/>
      <c r="S16" s="73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topLeftCell="A4" zoomScale="50" zoomScaleNormal="50" workbookViewId="0">
      <selection activeCell="J17" sqref="J17"/>
    </sheetView>
  </sheetViews>
  <sheetFormatPr defaultRowHeight="25.5"/>
  <cols>
    <col min="1" max="1" width="95.140625" style="80" customWidth="1"/>
    <col min="2" max="2" width="17" style="80" customWidth="1"/>
    <col min="3" max="3" width="16.7109375" style="80" customWidth="1"/>
    <col min="4" max="4" width="17" style="80" customWidth="1"/>
    <col min="5" max="5" width="16.7109375" style="80" customWidth="1"/>
    <col min="6" max="6" width="17" style="80" customWidth="1"/>
    <col min="7" max="7" width="16.7109375" style="80" customWidth="1"/>
    <col min="8" max="8" width="17" style="80" customWidth="1"/>
    <col min="9" max="15" width="16.7109375" style="80" customWidth="1"/>
    <col min="16" max="16" width="18" style="80" customWidth="1"/>
    <col min="17" max="18" width="10.7109375" style="80" customWidth="1"/>
    <col min="19" max="19" width="9.140625" style="80" customWidth="1"/>
    <col min="20" max="20" width="12.85546875" style="80" customWidth="1"/>
    <col min="21" max="21" width="23.42578125" style="80" customWidth="1"/>
    <col min="22" max="23" width="9.140625" style="80" customWidth="1"/>
    <col min="24" max="24" width="10.5703125" style="80" bestFit="1" customWidth="1"/>
    <col min="25" max="25" width="11.28515625" style="80" customWidth="1"/>
    <col min="26" max="256" width="9.140625" style="80"/>
    <col min="257" max="257" width="95.140625" style="80" customWidth="1"/>
    <col min="258" max="258" width="17" style="80" customWidth="1"/>
    <col min="259" max="259" width="16.7109375" style="80" customWidth="1"/>
    <col min="260" max="260" width="17" style="80" customWidth="1"/>
    <col min="261" max="261" width="16.7109375" style="80" customWidth="1"/>
    <col min="262" max="262" width="17" style="80" customWidth="1"/>
    <col min="263" max="263" width="16.7109375" style="80" customWidth="1"/>
    <col min="264" max="264" width="17" style="80" customWidth="1"/>
    <col min="265" max="271" width="16.7109375" style="80" customWidth="1"/>
    <col min="272" max="272" width="18" style="80" customWidth="1"/>
    <col min="273" max="274" width="10.7109375" style="80" customWidth="1"/>
    <col min="275" max="275" width="9.140625" style="80" customWidth="1"/>
    <col min="276" max="276" width="12.85546875" style="80" customWidth="1"/>
    <col min="277" max="277" width="23.42578125" style="80" customWidth="1"/>
    <col min="278" max="279" width="9.140625" style="80" customWidth="1"/>
    <col min="280" max="280" width="10.5703125" style="80" bestFit="1" customWidth="1"/>
    <col min="281" max="281" width="11.28515625" style="80" customWidth="1"/>
    <col min="282" max="512" width="9.140625" style="80"/>
    <col min="513" max="513" width="95.140625" style="80" customWidth="1"/>
    <col min="514" max="514" width="17" style="80" customWidth="1"/>
    <col min="515" max="515" width="16.7109375" style="80" customWidth="1"/>
    <col min="516" max="516" width="17" style="80" customWidth="1"/>
    <col min="517" max="517" width="16.7109375" style="80" customWidth="1"/>
    <col min="518" max="518" width="17" style="80" customWidth="1"/>
    <col min="519" max="519" width="16.7109375" style="80" customWidth="1"/>
    <col min="520" max="520" width="17" style="80" customWidth="1"/>
    <col min="521" max="527" width="16.7109375" style="80" customWidth="1"/>
    <col min="528" max="528" width="18" style="80" customWidth="1"/>
    <col min="529" max="530" width="10.7109375" style="80" customWidth="1"/>
    <col min="531" max="531" width="9.140625" style="80" customWidth="1"/>
    <col min="532" max="532" width="12.85546875" style="80" customWidth="1"/>
    <col min="533" max="533" width="23.42578125" style="80" customWidth="1"/>
    <col min="534" max="535" width="9.140625" style="80" customWidth="1"/>
    <col min="536" max="536" width="10.5703125" style="80" bestFit="1" customWidth="1"/>
    <col min="537" max="537" width="11.28515625" style="80" customWidth="1"/>
    <col min="538" max="768" width="9.140625" style="80"/>
    <col min="769" max="769" width="95.140625" style="80" customWidth="1"/>
    <col min="770" max="770" width="17" style="80" customWidth="1"/>
    <col min="771" max="771" width="16.7109375" style="80" customWidth="1"/>
    <col min="772" max="772" width="17" style="80" customWidth="1"/>
    <col min="773" max="773" width="16.7109375" style="80" customWidth="1"/>
    <col min="774" max="774" width="17" style="80" customWidth="1"/>
    <col min="775" max="775" width="16.7109375" style="80" customWidth="1"/>
    <col min="776" max="776" width="17" style="80" customWidth="1"/>
    <col min="777" max="783" width="16.7109375" style="80" customWidth="1"/>
    <col min="784" max="784" width="18" style="80" customWidth="1"/>
    <col min="785" max="786" width="10.7109375" style="80" customWidth="1"/>
    <col min="787" max="787" width="9.140625" style="80" customWidth="1"/>
    <col min="788" max="788" width="12.85546875" style="80" customWidth="1"/>
    <col min="789" max="789" width="23.42578125" style="80" customWidth="1"/>
    <col min="790" max="791" width="9.140625" style="80" customWidth="1"/>
    <col min="792" max="792" width="10.5703125" style="80" bestFit="1" customWidth="1"/>
    <col min="793" max="793" width="11.28515625" style="80" customWidth="1"/>
    <col min="794" max="1024" width="9.140625" style="80"/>
    <col min="1025" max="1025" width="95.140625" style="80" customWidth="1"/>
    <col min="1026" max="1026" width="17" style="80" customWidth="1"/>
    <col min="1027" max="1027" width="16.7109375" style="80" customWidth="1"/>
    <col min="1028" max="1028" width="17" style="80" customWidth="1"/>
    <col min="1029" max="1029" width="16.7109375" style="80" customWidth="1"/>
    <col min="1030" max="1030" width="17" style="80" customWidth="1"/>
    <col min="1031" max="1031" width="16.7109375" style="80" customWidth="1"/>
    <col min="1032" max="1032" width="17" style="80" customWidth="1"/>
    <col min="1033" max="1039" width="16.7109375" style="80" customWidth="1"/>
    <col min="1040" max="1040" width="18" style="80" customWidth="1"/>
    <col min="1041" max="1042" width="10.7109375" style="80" customWidth="1"/>
    <col min="1043" max="1043" width="9.140625" style="80" customWidth="1"/>
    <col min="1044" max="1044" width="12.85546875" style="80" customWidth="1"/>
    <col min="1045" max="1045" width="23.42578125" style="80" customWidth="1"/>
    <col min="1046" max="1047" width="9.140625" style="80" customWidth="1"/>
    <col min="1048" max="1048" width="10.5703125" style="80" bestFit="1" customWidth="1"/>
    <col min="1049" max="1049" width="11.28515625" style="80" customWidth="1"/>
    <col min="1050" max="1280" width="9.140625" style="80"/>
    <col min="1281" max="1281" width="95.140625" style="80" customWidth="1"/>
    <col min="1282" max="1282" width="17" style="80" customWidth="1"/>
    <col min="1283" max="1283" width="16.7109375" style="80" customWidth="1"/>
    <col min="1284" max="1284" width="17" style="80" customWidth="1"/>
    <col min="1285" max="1285" width="16.7109375" style="80" customWidth="1"/>
    <col min="1286" max="1286" width="17" style="80" customWidth="1"/>
    <col min="1287" max="1287" width="16.7109375" style="80" customWidth="1"/>
    <col min="1288" max="1288" width="17" style="80" customWidth="1"/>
    <col min="1289" max="1295" width="16.7109375" style="80" customWidth="1"/>
    <col min="1296" max="1296" width="18" style="80" customWidth="1"/>
    <col min="1297" max="1298" width="10.7109375" style="80" customWidth="1"/>
    <col min="1299" max="1299" width="9.140625" style="80" customWidth="1"/>
    <col min="1300" max="1300" width="12.85546875" style="80" customWidth="1"/>
    <col min="1301" max="1301" width="23.42578125" style="80" customWidth="1"/>
    <col min="1302" max="1303" width="9.140625" style="80" customWidth="1"/>
    <col min="1304" max="1304" width="10.5703125" style="80" bestFit="1" customWidth="1"/>
    <col min="1305" max="1305" width="11.28515625" style="80" customWidth="1"/>
    <col min="1306" max="1536" width="9.140625" style="80"/>
    <col min="1537" max="1537" width="95.140625" style="80" customWidth="1"/>
    <col min="1538" max="1538" width="17" style="80" customWidth="1"/>
    <col min="1539" max="1539" width="16.7109375" style="80" customWidth="1"/>
    <col min="1540" max="1540" width="17" style="80" customWidth="1"/>
    <col min="1541" max="1541" width="16.7109375" style="80" customWidth="1"/>
    <col min="1542" max="1542" width="17" style="80" customWidth="1"/>
    <col min="1543" max="1543" width="16.7109375" style="80" customWidth="1"/>
    <col min="1544" max="1544" width="17" style="80" customWidth="1"/>
    <col min="1545" max="1551" width="16.7109375" style="80" customWidth="1"/>
    <col min="1552" max="1552" width="18" style="80" customWidth="1"/>
    <col min="1553" max="1554" width="10.7109375" style="80" customWidth="1"/>
    <col min="1555" max="1555" width="9.140625" style="80" customWidth="1"/>
    <col min="1556" max="1556" width="12.85546875" style="80" customWidth="1"/>
    <col min="1557" max="1557" width="23.42578125" style="80" customWidth="1"/>
    <col min="1558" max="1559" width="9.140625" style="80" customWidth="1"/>
    <col min="1560" max="1560" width="10.5703125" style="80" bestFit="1" customWidth="1"/>
    <col min="1561" max="1561" width="11.28515625" style="80" customWidth="1"/>
    <col min="1562" max="1792" width="9.140625" style="80"/>
    <col min="1793" max="1793" width="95.140625" style="80" customWidth="1"/>
    <col min="1794" max="1794" width="17" style="80" customWidth="1"/>
    <col min="1795" max="1795" width="16.7109375" style="80" customWidth="1"/>
    <col min="1796" max="1796" width="17" style="80" customWidth="1"/>
    <col min="1797" max="1797" width="16.7109375" style="80" customWidth="1"/>
    <col min="1798" max="1798" width="17" style="80" customWidth="1"/>
    <col min="1799" max="1799" width="16.7109375" style="80" customWidth="1"/>
    <col min="1800" max="1800" width="17" style="80" customWidth="1"/>
    <col min="1801" max="1807" width="16.7109375" style="80" customWidth="1"/>
    <col min="1808" max="1808" width="18" style="80" customWidth="1"/>
    <col min="1809" max="1810" width="10.7109375" style="80" customWidth="1"/>
    <col min="1811" max="1811" width="9.140625" style="80" customWidth="1"/>
    <col min="1812" max="1812" width="12.85546875" style="80" customWidth="1"/>
    <col min="1813" max="1813" width="23.42578125" style="80" customWidth="1"/>
    <col min="1814" max="1815" width="9.140625" style="80" customWidth="1"/>
    <col min="1816" max="1816" width="10.5703125" style="80" bestFit="1" customWidth="1"/>
    <col min="1817" max="1817" width="11.28515625" style="80" customWidth="1"/>
    <col min="1818" max="2048" width="9.140625" style="80"/>
    <col min="2049" max="2049" width="95.140625" style="80" customWidth="1"/>
    <col min="2050" max="2050" width="17" style="80" customWidth="1"/>
    <col min="2051" max="2051" width="16.7109375" style="80" customWidth="1"/>
    <col min="2052" max="2052" width="17" style="80" customWidth="1"/>
    <col min="2053" max="2053" width="16.7109375" style="80" customWidth="1"/>
    <col min="2054" max="2054" width="17" style="80" customWidth="1"/>
    <col min="2055" max="2055" width="16.7109375" style="80" customWidth="1"/>
    <col min="2056" max="2056" width="17" style="80" customWidth="1"/>
    <col min="2057" max="2063" width="16.7109375" style="80" customWidth="1"/>
    <col min="2064" max="2064" width="18" style="80" customWidth="1"/>
    <col min="2065" max="2066" width="10.7109375" style="80" customWidth="1"/>
    <col min="2067" max="2067" width="9.140625" style="80" customWidth="1"/>
    <col min="2068" max="2068" width="12.85546875" style="80" customWidth="1"/>
    <col min="2069" max="2069" width="23.42578125" style="80" customWidth="1"/>
    <col min="2070" max="2071" width="9.140625" style="80" customWidth="1"/>
    <col min="2072" max="2072" width="10.5703125" style="80" bestFit="1" customWidth="1"/>
    <col min="2073" max="2073" width="11.28515625" style="80" customWidth="1"/>
    <col min="2074" max="2304" width="9.140625" style="80"/>
    <col min="2305" max="2305" width="95.140625" style="80" customWidth="1"/>
    <col min="2306" max="2306" width="17" style="80" customWidth="1"/>
    <col min="2307" max="2307" width="16.7109375" style="80" customWidth="1"/>
    <col min="2308" max="2308" width="17" style="80" customWidth="1"/>
    <col min="2309" max="2309" width="16.7109375" style="80" customWidth="1"/>
    <col min="2310" max="2310" width="17" style="80" customWidth="1"/>
    <col min="2311" max="2311" width="16.7109375" style="80" customWidth="1"/>
    <col min="2312" max="2312" width="17" style="80" customWidth="1"/>
    <col min="2313" max="2319" width="16.7109375" style="80" customWidth="1"/>
    <col min="2320" max="2320" width="18" style="80" customWidth="1"/>
    <col min="2321" max="2322" width="10.7109375" style="80" customWidth="1"/>
    <col min="2323" max="2323" width="9.140625" style="80" customWidth="1"/>
    <col min="2324" max="2324" width="12.85546875" style="80" customWidth="1"/>
    <col min="2325" max="2325" width="23.42578125" style="80" customWidth="1"/>
    <col min="2326" max="2327" width="9.140625" style="80" customWidth="1"/>
    <col min="2328" max="2328" width="10.5703125" style="80" bestFit="1" customWidth="1"/>
    <col min="2329" max="2329" width="11.28515625" style="80" customWidth="1"/>
    <col min="2330" max="2560" width="9.140625" style="80"/>
    <col min="2561" max="2561" width="95.140625" style="80" customWidth="1"/>
    <col min="2562" max="2562" width="17" style="80" customWidth="1"/>
    <col min="2563" max="2563" width="16.7109375" style="80" customWidth="1"/>
    <col min="2564" max="2564" width="17" style="80" customWidth="1"/>
    <col min="2565" max="2565" width="16.7109375" style="80" customWidth="1"/>
    <col min="2566" max="2566" width="17" style="80" customWidth="1"/>
    <col min="2567" max="2567" width="16.7109375" style="80" customWidth="1"/>
    <col min="2568" max="2568" width="17" style="80" customWidth="1"/>
    <col min="2569" max="2575" width="16.7109375" style="80" customWidth="1"/>
    <col min="2576" max="2576" width="18" style="80" customWidth="1"/>
    <col min="2577" max="2578" width="10.7109375" style="80" customWidth="1"/>
    <col min="2579" max="2579" width="9.140625" style="80" customWidth="1"/>
    <col min="2580" max="2580" width="12.85546875" style="80" customWidth="1"/>
    <col min="2581" max="2581" width="23.42578125" style="80" customWidth="1"/>
    <col min="2582" max="2583" width="9.140625" style="80" customWidth="1"/>
    <col min="2584" max="2584" width="10.5703125" style="80" bestFit="1" customWidth="1"/>
    <col min="2585" max="2585" width="11.28515625" style="80" customWidth="1"/>
    <col min="2586" max="2816" width="9.140625" style="80"/>
    <col min="2817" max="2817" width="95.140625" style="80" customWidth="1"/>
    <col min="2818" max="2818" width="17" style="80" customWidth="1"/>
    <col min="2819" max="2819" width="16.7109375" style="80" customWidth="1"/>
    <col min="2820" max="2820" width="17" style="80" customWidth="1"/>
    <col min="2821" max="2821" width="16.7109375" style="80" customWidth="1"/>
    <col min="2822" max="2822" width="17" style="80" customWidth="1"/>
    <col min="2823" max="2823" width="16.7109375" style="80" customWidth="1"/>
    <col min="2824" max="2824" width="17" style="80" customWidth="1"/>
    <col min="2825" max="2831" width="16.7109375" style="80" customWidth="1"/>
    <col min="2832" max="2832" width="18" style="80" customWidth="1"/>
    <col min="2833" max="2834" width="10.7109375" style="80" customWidth="1"/>
    <col min="2835" max="2835" width="9.140625" style="80" customWidth="1"/>
    <col min="2836" max="2836" width="12.85546875" style="80" customWidth="1"/>
    <col min="2837" max="2837" width="23.42578125" style="80" customWidth="1"/>
    <col min="2838" max="2839" width="9.140625" style="80" customWidth="1"/>
    <col min="2840" max="2840" width="10.5703125" style="80" bestFit="1" customWidth="1"/>
    <col min="2841" max="2841" width="11.28515625" style="80" customWidth="1"/>
    <col min="2842" max="3072" width="9.140625" style="80"/>
    <col min="3073" max="3073" width="95.140625" style="80" customWidth="1"/>
    <col min="3074" max="3074" width="17" style="80" customWidth="1"/>
    <col min="3075" max="3075" width="16.7109375" style="80" customWidth="1"/>
    <col min="3076" max="3076" width="17" style="80" customWidth="1"/>
    <col min="3077" max="3077" width="16.7109375" style="80" customWidth="1"/>
    <col min="3078" max="3078" width="17" style="80" customWidth="1"/>
    <col min="3079" max="3079" width="16.7109375" style="80" customWidth="1"/>
    <col min="3080" max="3080" width="17" style="80" customWidth="1"/>
    <col min="3081" max="3087" width="16.7109375" style="80" customWidth="1"/>
    <col min="3088" max="3088" width="18" style="80" customWidth="1"/>
    <col min="3089" max="3090" width="10.7109375" style="80" customWidth="1"/>
    <col min="3091" max="3091" width="9.140625" style="80" customWidth="1"/>
    <col min="3092" max="3092" width="12.85546875" style="80" customWidth="1"/>
    <col min="3093" max="3093" width="23.42578125" style="80" customWidth="1"/>
    <col min="3094" max="3095" width="9.140625" style="80" customWidth="1"/>
    <col min="3096" max="3096" width="10.5703125" style="80" bestFit="1" customWidth="1"/>
    <col min="3097" max="3097" width="11.28515625" style="80" customWidth="1"/>
    <col min="3098" max="3328" width="9.140625" style="80"/>
    <col min="3329" max="3329" width="95.140625" style="80" customWidth="1"/>
    <col min="3330" max="3330" width="17" style="80" customWidth="1"/>
    <col min="3331" max="3331" width="16.7109375" style="80" customWidth="1"/>
    <col min="3332" max="3332" width="17" style="80" customWidth="1"/>
    <col min="3333" max="3333" width="16.7109375" style="80" customWidth="1"/>
    <col min="3334" max="3334" width="17" style="80" customWidth="1"/>
    <col min="3335" max="3335" width="16.7109375" style="80" customWidth="1"/>
    <col min="3336" max="3336" width="17" style="80" customWidth="1"/>
    <col min="3337" max="3343" width="16.7109375" style="80" customWidth="1"/>
    <col min="3344" max="3344" width="18" style="80" customWidth="1"/>
    <col min="3345" max="3346" width="10.7109375" style="80" customWidth="1"/>
    <col min="3347" max="3347" width="9.140625" style="80" customWidth="1"/>
    <col min="3348" max="3348" width="12.85546875" style="80" customWidth="1"/>
    <col min="3349" max="3349" width="23.42578125" style="80" customWidth="1"/>
    <col min="3350" max="3351" width="9.140625" style="80" customWidth="1"/>
    <col min="3352" max="3352" width="10.5703125" style="80" bestFit="1" customWidth="1"/>
    <col min="3353" max="3353" width="11.28515625" style="80" customWidth="1"/>
    <col min="3354" max="3584" width="9.140625" style="80"/>
    <col min="3585" max="3585" width="95.140625" style="80" customWidth="1"/>
    <col min="3586" max="3586" width="17" style="80" customWidth="1"/>
    <col min="3587" max="3587" width="16.7109375" style="80" customWidth="1"/>
    <col min="3588" max="3588" width="17" style="80" customWidth="1"/>
    <col min="3589" max="3589" width="16.7109375" style="80" customWidth="1"/>
    <col min="3590" max="3590" width="17" style="80" customWidth="1"/>
    <col min="3591" max="3591" width="16.7109375" style="80" customWidth="1"/>
    <col min="3592" max="3592" width="17" style="80" customWidth="1"/>
    <col min="3593" max="3599" width="16.7109375" style="80" customWidth="1"/>
    <col min="3600" max="3600" width="18" style="80" customWidth="1"/>
    <col min="3601" max="3602" width="10.7109375" style="80" customWidth="1"/>
    <col min="3603" max="3603" width="9.140625" style="80" customWidth="1"/>
    <col min="3604" max="3604" width="12.85546875" style="80" customWidth="1"/>
    <col min="3605" max="3605" width="23.42578125" style="80" customWidth="1"/>
    <col min="3606" max="3607" width="9.140625" style="80" customWidth="1"/>
    <col min="3608" max="3608" width="10.5703125" style="80" bestFit="1" customWidth="1"/>
    <col min="3609" max="3609" width="11.28515625" style="80" customWidth="1"/>
    <col min="3610" max="3840" width="9.140625" style="80"/>
    <col min="3841" max="3841" width="95.140625" style="80" customWidth="1"/>
    <col min="3842" max="3842" width="17" style="80" customWidth="1"/>
    <col min="3843" max="3843" width="16.7109375" style="80" customWidth="1"/>
    <col min="3844" max="3844" width="17" style="80" customWidth="1"/>
    <col min="3845" max="3845" width="16.7109375" style="80" customWidth="1"/>
    <col min="3846" max="3846" width="17" style="80" customWidth="1"/>
    <col min="3847" max="3847" width="16.7109375" style="80" customWidth="1"/>
    <col min="3848" max="3848" width="17" style="80" customWidth="1"/>
    <col min="3849" max="3855" width="16.7109375" style="80" customWidth="1"/>
    <col min="3856" max="3856" width="18" style="80" customWidth="1"/>
    <col min="3857" max="3858" width="10.7109375" style="80" customWidth="1"/>
    <col min="3859" max="3859" width="9.140625" style="80" customWidth="1"/>
    <col min="3860" max="3860" width="12.85546875" style="80" customWidth="1"/>
    <col min="3861" max="3861" width="23.42578125" style="80" customWidth="1"/>
    <col min="3862" max="3863" width="9.140625" style="80" customWidth="1"/>
    <col min="3864" max="3864" width="10.5703125" style="80" bestFit="1" customWidth="1"/>
    <col min="3865" max="3865" width="11.28515625" style="80" customWidth="1"/>
    <col min="3866" max="4096" width="9.140625" style="80"/>
    <col min="4097" max="4097" width="95.140625" style="80" customWidth="1"/>
    <col min="4098" max="4098" width="17" style="80" customWidth="1"/>
    <col min="4099" max="4099" width="16.7109375" style="80" customWidth="1"/>
    <col min="4100" max="4100" width="17" style="80" customWidth="1"/>
    <col min="4101" max="4101" width="16.7109375" style="80" customWidth="1"/>
    <col min="4102" max="4102" width="17" style="80" customWidth="1"/>
    <col min="4103" max="4103" width="16.7109375" style="80" customWidth="1"/>
    <col min="4104" max="4104" width="17" style="80" customWidth="1"/>
    <col min="4105" max="4111" width="16.7109375" style="80" customWidth="1"/>
    <col min="4112" max="4112" width="18" style="80" customWidth="1"/>
    <col min="4113" max="4114" width="10.7109375" style="80" customWidth="1"/>
    <col min="4115" max="4115" width="9.140625" style="80" customWidth="1"/>
    <col min="4116" max="4116" width="12.85546875" style="80" customWidth="1"/>
    <col min="4117" max="4117" width="23.42578125" style="80" customWidth="1"/>
    <col min="4118" max="4119" width="9.140625" style="80" customWidth="1"/>
    <col min="4120" max="4120" width="10.5703125" style="80" bestFit="1" customWidth="1"/>
    <col min="4121" max="4121" width="11.28515625" style="80" customWidth="1"/>
    <col min="4122" max="4352" width="9.140625" style="80"/>
    <col min="4353" max="4353" width="95.140625" style="80" customWidth="1"/>
    <col min="4354" max="4354" width="17" style="80" customWidth="1"/>
    <col min="4355" max="4355" width="16.7109375" style="80" customWidth="1"/>
    <col min="4356" max="4356" width="17" style="80" customWidth="1"/>
    <col min="4357" max="4357" width="16.7109375" style="80" customWidth="1"/>
    <col min="4358" max="4358" width="17" style="80" customWidth="1"/>
    <col min="4359" max="4359" width="16.7109375" style="80" customWidth="1"/>
    <col min="4360" max="4360" width="17" style="80" customWidth="1"/>
    <col min="4361" max="4367" width="16.7109375" style="80" customWidth="1"/>
    <col min="4368" max="4368" width="18" style="80" customWidth="1"/>
    <col min="4369" max="4370" width="10.7109375" style="80" customWidth="1"/>
    <col min="4371" max="4371" width="9.140625" style="80" customWidth="1"/>
    <col min="4372" max="4372" width="12.85546875" style="80" customWidth="1"/>
    <col min="4373" max="4373" width="23.42578125" style="80" customWidth="1"/>
    <col min="4374" max="4375" width="9.140625" style="80" customWidth="1"/>
    <col min="4376" max="4376" width="10.5703125" style="80" bestFit="1" customWidth="1"/>
    <col min="4377" max="4377" width="11.28515625" style="80" customWidth="1"/>
    <col min="4378" max="4608" width="9.140625" style="80"/>
    <col min="4609" max="4609" width="95.140625" style="80" customWidth="1"/>
    <col min="4610" max="4610" width="17" style="80" customWidth="1"/>
    <col min="4611" max="4611" width="16.7109375" style="80" customWidth="1"/>
    <col min="4612" max="4612" width="17" style="80" customWidth="1"/>
    <col min="4613" max="4613" width="16.7109375" style="80" customWidth="1"/>
    <col min="4614" max="4614" width="17" style="80" customWidth="1"/>
    <col min="4615" max="4615" width="16.7109375" style="80" customWidth="1"/>
    <col min="4616" max="4616" width="17" style="80" customWidth="1"/>
    <col min="4617" max="4623" width="16.7109375" style="80" customWidth="1"/>
    <col min="4624" max="4624" width="18" style="80" customWidth="1"/>
    <col min="4625" max="4626" width="10.7109375" style="80" customWidth="1"/>
    <col min="4627" max="4627" width="9.140625" style="80" customWidth="1"/>
    <col min="4628" max="4628" width="12.85546875" style="80" customWidth="1"/>
    <col min="4629" max="4629" width="23.42578125" style="80" customWidth="1"/>
    <col min="4630" max="4631" width="9.140625" style="80" customWidth="1"/>
    <col min="4632" max="4632" width="10.5703125" style="80" bestFit="1" customWidth="1"/>
    <col min="4633" max="4633" width="11.28515625" style="80" customWidth="1"/>
    <col min="4634" max="4864" width="9.140625" style="80"/>
    <col min="4865" max="4865" width="95.140625" style="80" customWidth="1"/>
    <col min="4866" max="4866" width="17" style="80" customWidth="1"/>
    <col min="4867" max="4867" width="16.7109375" style="80" customWidth="1"/>
    <col min="4868" max="4868" width="17" style="80" customWidth="1"/>
    <col min="4869" max="4869" width="16.7109375" style="80" customWidth="1"/>
    <col min="4870" max="4870" width="17" style="80" customWidth="1"/>
    <col min="4871" max="4871" width="16.7109375" style="80" customWidth="1"/>
    <col min="4872" max="4872" width="17" style="80" customWidth="1"/>
    <col min="4873" max="4879" width="16.7109375" style="80" customWidth="1"/>
    <col min="4880" max="4880" width="18" style="80" customWidth="1"/>
    <col min="4881" max="4882" width="10.7109375" style="80" customWidth="1"/>
    <col min="4883" max="4883" width="9.140625" style="80" customWidth="1"/>
    <col min="4884" max="4884" width="12.85546875" style="80" customWidth="1"/>
    <col min="4885" max="4885" width="23.42578125" style="80" customWidth="1"/>
    <col min="4886" max="4887" width="9.140625" style="80" customWidth="1"/>
    <col min="4888" max="4888" width="10.5703125" style="80" bestFit="1" customWidth="1"/>
    <col min="4889" max="4889" width="11.28515625" style="80" customWidth="1"/>
    <col min="4890" max="5120" width="9.140625" style="80"/>
    <col min="5121" max="5121" width="95.140625" style="80" customWidth="1"/>
    <col min="5122" max="5122" width="17" style="80" customWidth="1"/>
    <col min="5123" max="5123" width="16.7109375" style="80" customWidth="1"/>
    <col min="5124" max="5124" width="17" style="80" customWidth="1"/>
    <col min="5125" max="5125" width="16.7109375" style="80" customWidth="1"/>
    <col min="5126" max="5126" width="17" style="80" customWidth="1"/>
    <col min="5127" max="5127" width="16.7109375" style="80" customWidth="1"/>
    <col min="5128" max="5128" width="17" style="80" customWidth="1"/>
    <col min="5129" max="5135" width="16.7109375" style="80" customWidth="1"/>
    <col min="5136" max="5136" width="18" style="80" customWidth="1"/>
    <col min="5137" max="5138" width="10.7109375" style="80" customWidth="1"/>
    <col min="5139" max="5139" width="9.140625" style="80" customWidth="1"/>
    <col min="5140" max="5140" width="12.85546875" style="80" customWidth="1"/>
    <col min="5141" max="5141" width="23.42578125" style="80" customWidth="1"/>
    <col min="5142" max="5143" width="9.140625" style="80" customWidth="1"/>
    <col min="5144" max="5144" width="10.5703125" style="80" bestFit="1" customWidth="1"/>
    <col min="5145" max="5145" width="11.28515625" style="80" customWidth="1"/>
    <col min="5146" max="5376" width="9.140625" style="80"/>
    <col min="5377" max="5377" width="95.140625" style="80" customWidth="1"/>
    <col min="5378" max="5378" width="17" style="80" customWidth="1"/>
    <col min="5379" max="5379" width="16.7109375" style="80" customWidth="1"/>
    <col min="5380" max="5380" width="17" style="80" customWidth="1"/>
    <col min="5381" max="5381" width="16.7109375" style="80" customWidth="1"/>
    <col min="5382" max="5382" width="17" style="80" customWidth="1"/>
    <col min="5383" max="5383" width="16.7109375" style="80" customWidth="1"/>
    <col min="5384" max="5384" width="17" style="80" customWidth="1"/>
    <col min="5385" max="5391" width="16.7109375" style="80" customWidth="1"/>
    <col min="5392" max="5392" width="18" style="80" customWidth="1"/>
    <col min="5393" max="5394" width="10.7109375" style="80" customWidth="1"/>
    <col min="5395" max="5395" width="9.140625" style="80" customWidth="1"/>
    <col min="5396" max="5396" width="12.85546875" style="80" customWidth="1"/>
    <col min="5397" max="5397" width="23.42578125" style="80" customWidth="1"/>
    <col min="5398" max="5399" width="9.140625" style="80" customWidth="1"/>
    <col min="5400" max="5400" width="10.5703125" style="80" bestFit="1" customWidth="1"/>
    <col min="5401" max="5401" width="11.28515625" style="80" customWidth="1"/>
    <col min="5402" max="5632" width="9.140625" style="80"/>
    <col min="5633" max="5633" width="95.140625" style="80" customWidth="1"/>
    <col min="5634" max="5634" width="17" style="80" customWidth="1"/>
    <col min="5635" max="5635" width="16.7109375" style="80" customWidth="1"/>
    <col min="5636" max="5636" width="17" style="80" customWidth="1"/>
    <col min="5637" max="5637" width="16.7109375" style="80" customWidth="1"/>
    <col min="5638" max="5638" width="17" style="80" customWidth="1"/>
    <col min="5639" max="5639" width="16.7109375" style="80" customWidth="1"/>
    <col min="5640" max="5640" width="17" style="80" customWidth="1"/>
    <col min="5641" max="5647" width="16.7109375" style="80" customWidth="1"/>
    <col min="5648" max="5648" width="18" style="80" customWidth="1"/>
    <col min="5649" max="5650" width="10.7109375" style="80" customWidth="1"/>
    <col min="5651" max="5651" width="9.140625" style="80" customWidth="1"/>
    <col min="5652" max="5652" width="12.85546875" style="80" customWidth="1"/>
    <col min="5653" max="5653" width="23.42578125" style="80" customWidth="1"/>
    <col min="5654" max="5655" width="9.140625" style="80" customWidth="1"/>
    <col min="5656" max="5656" width="10.5703125" style="80" bestFit="1" customWidth="1"/>
    <col min="5657" max="5657" width="11.28515625" style="80" customWidth="1"/>
    <col min="5658" max="5888" width="9.140625" style="80"/>
    <col min="5889" max="5889" width="95.140625" style="80" customWidth="1"/>
    <col min="5890" max="5890" width="17" style="80" customWidth="1"/>
    <col min="5891" max="5891" width="16.7109375" style="80" customWidth="1"/>
    <col min="5892" max="5892" width="17" style="80" customWidth="1"/>
    <col min="5893" max="5893" width="16.7109375" style="80" customWidth="1"/>
    <col min="5894" max="5894" width="17" style="80" customWidth="1"/>
    <col min="5895" max="5895" width="16.7109375" style="80" customWidth="1"/>
    <col min="5896" max="5896" width="17" style="80" customWidth="1"/>
    <col min="5897" max="5903" width="16.7109375" style="80" customWidth="1"/>
    <col min="5904" max="5904" width="18" style="80" customWidth="1"/>
    <col min="5905" max="5906" width="10.7109375" style="80" customWidth="1"/>
    <col min="5907" max="5907" width="9.140625" style="80" customWidth="1"/>
    <col min="5908" max="5908" width="12.85546875" style="80" customWidth="1"/>
    <col min="5909" max="5909" width="23.42578125" style="80" customWidth="1"/>
    <col min="5910" max="5911" width="9.140625" style="80" customWidth="1"/>
    <col min="5912" max="5912" width="10.5703125" style="80" bestFit="1" customWidth="1"/>
    <col min="5913" max="5913" width="11.28515625" style="80" customWidth="1"/>
    <col min="5914" max="6144" width="9.140625" style="80"/>
    <col min="6145" max="6145" width="95.140625" style="80" customWidth="1"/>
    <col min="6146" max="6146" width="17" style="80" customWidth="1"/>
    <col min="6147" max="6147" width="16.7109375" style="80" customWidth="1"/>
    <col min="6148" max="6148" width="17" style="80" customWidth="1"/>
    <col min="6149" max="6149" width="16.7109375" style="80" customWidth="1"/>
    <col min="6150" max="6150" width="17" style="80" customWidth="1"/>
    <col min="6151" max="6151" width="16.7109375" style="80" customWidth="1"/>
    <col min="6152" max="6152" width="17" style="80" customWidth="1"/>
    <col min="6153" max="6159" width="16.7109375" style="80" customWidth="1"/>
    <col min="6160" max="6160" width="18" style="80" customWidth="1"/>
    <col min="6161" max="6162" width="10.7109375" style="80" customWidth="1"/>
    <col min="6163" max="6163" width="9.140625" style="80" customWidth="1"/>
    <col min="6164" max="6164" width="12.85546875" style="80" customWidth="1"/>
    <col min="6165" max="6165" width="23.42578125" style="80" customWidth="1"/>
    <col min="6166" max="6167" width="9.140625" style="80" customWidth="1"/>
    <col min="6168" max="6168" width="10.5703125" style="80" bestFit="1" customWidth="1"/>
    <col min="6169" max="6169" width="11.28515625" style="80" customWidth="1"/>
    <col min="6170" max="6400" width="9.140625" style="80"/>
    <col min="6401" max="6401" width="95.140625" style="80" customWidth="1"/>
    <col min="6402" max="6402" width="17" style="80" customWidth="1"/>
    <col min="6403" max="6403" width="16.7109375" style="80" customWidth="1"/>
    <col min="6404" max="6404" width="17" style="80" customWidth="1"/>
    <col min="6405" max="6405" width="16.7109375" style="80" customWidth="1"/>
    <col min="6406" max="6406" width="17" style="80" customWidth="1"/>
    <col min="6407" max="6407" width="16.7109375" style="80" customWidth="1"/>
    <col min="6408" max="6408" width="17" style="80" customWidth="1"/>
    <col min="6409" max="6415" width="16.7109375" style="80" customWidth="1"/>
    <col min="6416" max="6416" width="18" style="80" customWidth="1"/>
    <col min="6417" max="6418" width="10.7109375" style="80" customWidth="1"/>
    <col min="6419" max="6419" width="9.140625" style="80" customWidth="1"/>
    <col min="6420" max="6420" width="12.85546875" style="80" customWidth="1"/>
    <col min="6421" max="6421" width="23.42578125" style="80" customWidth="1"/>
    <col min="6422" max="6423" width="9.140625" style="80" customWidth="1"/>
    <col min="6424" max="6424" width="10.5703125" style="80" bestFit="1" customWidth="1"/>
    <col min="6425" max="6425" width="11.28515625" style="80" customWidth="1"/>
    <col min="6426" max="6656" width="9.140625" style="80"/>
    <col min="6657" max="6657" width="95.140625" style="80" customWidth="1"/>
    <col min="6658" max="6658" width="17" style="80" customWidth="1"/>
    <col min="6659" max="6659" width="16.7109375" style="80" customWidth="1"/>
    <col min="6660" max="6660" width="17" style="80" customWidth="1"/>
    <col min="6661" max="6661" width="16.7109375" style="80" customWidth="1"/>
    <col min="6662" max="6662" width="17" style="80" customWidth="1"/>
    <col min="6663" max="6663" width="16.7109375" style="80" customWidth="1"/>
    <col min="6664" max="6664" width="17" style="80" customWidth="1"/>
    <col min="6665" max="6671" width="16.7109375" style="80" customWidth="1"/>
    <col min="6672" max="6672" width="18" style="80" customWidth="1"/>
    <col min="6673" max="6674" width="10.7109375" style="80" customWidth="1"/>
    <col min="6675" max="6675" width="9.140625" style="80" customWidth="1"/>
    <col min="6676" max="6676" width="12.85546875" style="80" customWidth="1"/>
    <col min="6677" max="6677" width="23.42578125" style="80" customWidth="1"/>
    <col min="6678" max="6679" width="9.140625" style="80" customWidth="1"/>
    <col min="6680" max="6680" width="10.5703125" style="80" bestFit="1" customWidth="1"/>
    <col min="6681" max="6681" width="11.28515625" style="80" customWidth="1"/>
    <col min="6682" max="6912" width="9.140625" style="80"/>
    <col min="6913" max="6913" width="95.140625" style="80" customWidth="1"/>
    <col min="6914" max="6914" width="17" style="80" customWidth="1"/>
    <col min="6915" max="6915" width="16.7109375" style="80" customWidth="1"/>
    <col min="6916" max="6916" width="17" style="80" customWidth="1"/>
    <col min="6917" max="6917" width="16.7109375" style="80" customWidth="1"/>
    <col min="6918" max="6918" width="17" style="80" customWidth="1"/>
    <col min="6919" max="6919" width="16.7109375" style="80" customWidth="1"/>
    <col min="6920" max="6920" width="17" style="80" customWidth="1"/>
    <col min="6921" max="6927" width="16.7109375" style="80" customWidth="1"/>
    <col min="6928" max="6928" width="18" style="80" customWidth="1"/>
    <col min="6929" max="6930" width="10.7109375" style="80" customWidth="1"/>
    <col min="6931" max="6931" width="9.140625" style="80" customWidth="1"/>
    <col min="6932" max="6932" width="12.85546875" style="80" customWidth="1"/>
    <col min="6933" max="6933" width="23.42578125" style="80" customWidth="1"/>
    <col min="6934" max="6935" width="9.140625" style="80" customWidth="1"/>
    <col min="6936" max="6936" width="10.5703125" style="80" bestFit="1" customWidth="1"/>
    <col min="6937" max="6937" width="11.28515625" style="80" customWidth="1"/>
    <col min="6938" max="7168" width="9.140625" style="80"/>
    <col min="7169" max="7169" width="95.140625" style="80" customWidth="1"/>
    <col min="7170" max="7170" width="17" style="80" customWidth="1"/>
    <col min="7171" max="7171" width="16.7109375" style="80" customWidth="1"/>
    <col min="7172" max="7172" width="17" style="80" customWidth="1"/>
    <col min="7173" max="7173" width="16.7109375" style="80" customWidth="1"/>
    <col min="7174" max="7174" width="17" style="80" customWidth="1"/>
    <col min="7175" max="7175" width="16.7109375" style="80" customWidth="1"/>
    <col min="7176" max="7176" width="17" style="80" customWidth="1"/>
    <col min="7177" max="7183" width="16.7109375" style="80" customWidth="1"/>
    <col min="7184" max="7184" width="18" style="80" customWidth="1"/>
    <col min="7185" max="7186" width="10.7109375" style="80" customWidth="1"/>
    <col min="7187" max="7187" width="9.140625" style="80" customWidth="1"/>
    <col min="7188" max="7188" width="12.85546875" style="80" customWidth="1"/>
    <col min="7189" max="7189" width="23.42578125" style="80" customWidth="1"/>
    <col min="7190" max="7191" width="9.140625" style="80" customWidth="1"/>
    <col min="7192" max="7192" width="10.5703125" style="80" bestFit="1" customWidth="1"/>
    <col min="7193" max="7193" width="11.28515625" style="80" customWidth="1"/>
    <col min="7194" max="7424" width="9.140625" style="80"/>
    <col min="7425" max="7425" width="95.140625" style="80" customWidth="1"/>
    <col min="7426" max="7426" width="17" style="80" customWidth="1"/>
    <col min="7427" max="7427" width="16.7109375" style="80" customWidth="1"/>
    <col min="7428" max="7428" width="17" style="80" customWidth="1"/>
    <col min="7429" max="7429" width="16.7109375" style="80" customWidth="1"/>
    <col min="7430" max="7430" width="17" style="80" customWidth="1"/>
    <col min="7431" max="7431" width="16.7109375" style="80" customWidth="1"/>
    <col min="7432" max="7432" width="17" style="80" customWidth="1"/>
    <col min="7433" max="7439" width="16.7109375" style="80" customWidth="1"/>
    <col min="7440" max="7440" width="18" style="80" customWidth="1"/>
    <col min="7441" max="7442" width="10.7109375" style="80" customWidth="1"/>
    <col min="7443" max="7443" width="9.140625" style="80" customWidth="1"/>
    <col min="7444" max="7444" width="12.85546875" style="80" customWidth="1"/>
    <col min="7445" max="7445" width="23.42578125" style="80" customWidth="1"/>
    <col min="7446" max="7447" width="9.140625" style="80" customWidth="1"/>
    <col min="7448" max="7448" width="10.5703125" style="80" bestFit="1" customWidth="1"/>
    <col min="7449" max="7449" width="11.28515625" style="80" customWidth="1"/>
    <col min="7450" max="7680" width="9.140625" style="80"/>
    <col min="7681" max="7681" width="95.140625" style="80" customWidth="1"/>
    <col min="7682" max="7682" width="17" style="80" customWidth="1"/>
    <col min="7683" max="7683" width="16.7109375" style="80" customWidth="1"/>
    <col min="7684" max="7684" width="17" style="80" customWidth="1"/>
    <col min="7685" max="7685" width="16.7109375" style="80" customWidth="1"/>
    <col min="7686" max="7686" width="17" style="80" customWidth="1"/>
    <col min="7687" max="7687" width="16.7109375" style="80" customWidth="1"/>
    <col min="7688" max="7688" width="17" style="80" customWidth="1"/>
    <col min="7689" max="7695" width="16.7109375" style="80" customWidth="1"/>
    <col min="7696" max="7696" width="18" style="80" customWidth="1"/>
    <col min="7697" max="7698" width="10.7109375" style="80" customWidth="1"/>
    <col min="7699" max="7699" width="9.140625" style="80" customWidth="1"/>
    <col min="7700" max="7700" width="12.85546875" style="80" customWidth="1"/>
    <col min="7701" max="7701" width="23.42578125" style="80" customWidth="1"/>
    <col min="7702" max="7703" width="9.140625" style="80" customWidth="1"/>
    <col min="7704" max="7704" width="10.5703125" style="80" bestFit="1" customWidth="1"/>
    <col min="7705" max="7705" width="11.28515625" style="80" customWidth="1"/>
    <col min="7706" max="7936" width="9.140625" style="80"/>
    <col min="7937" max="7937" width="95.140625" style="80" customWidth="1"/>
    <col min="7938" max="7938" width="17" style="80" customWidth="1"/>
    <col min="7939" max="7939" width="16.7109375" style="80" customWidth="1"/>
    <col min="7940" max="7940" width="17" style="80" customWidth="1"/>
    <col min="7941" max="7941" width="16.7109375" style="80" customWidth="1"/>
    <col min="7942" max="7942" width="17" style="80" customWidth="1"/>
    <col min="7943" max="7943" width="16.7109375" style="80" customWidth="1"/>
    <col min="7944" max="7944" width="17" style="80" customWidth="1"/>
    <col min="7945" max="7951" width="16.7109375" style="80" customWidth="1"/>
    <col min="7952" max="7952" width="18" style="80" customWidth="1"/>
    <col min="7953" max="7954" width="10.7109375" style="80" customWidth="1"/>
    <col min="7955" max="7955" width="9.140625" style="80" customWidth="1"/>
    <col min="7956" max="7956" width="12.85546875" style="80" customWidth="1"/>
    <col min="7957" max="7957" width="23.42578125" style="80" customWidth="1"/>
    <col min="7958" max="7959" width="9.140625" style="80" customWidth="1"/>
    <col min="7960" max="7960" width="10.5703125" style="80" bestFit="1" customWidth="1"/>
    <col min="7961" max="7961" width="11.28515625" style="80" customWidth="1"/>
    <col min="7962" max="8192" width="9.140625" style="80"/>
    <col min="8193" max="8193" width="95.140625" style="80" customWidth="1"/>
    <col min="8194" max="8194" width="17" style="80" customWidth="1"/>
    <col min="8195" max="8195" width="16.7109375" style="80" customWidth="1"/>
    <col min="8196" max="8196" width="17" style="80" customWidth="1"/>
    <col min="8197" max="8197" width="16.7109375" style="80" customWidth="1"/>
    <col min="8198" max="8198" width="17" style="80" customWidth="1"/>
    <col min="8199" max="8199" width="16.7109375" style="80" customWidth="1"/>
    <col min="8200" max="8200" width="17" style="80" customWidth="1"/>
    <col min="8201" max="8207" width="16.7109375" style="80" customWidth="1"/>
    <col min="8208" max="8208" width="18" style="80" customWidth="1"/>
    <col min="8209" max="8210" width="10.7109375" style="80" customWidth="1"/>
    <col min="8211" max="8211" width="9.140625" style="80" customWidth="1"/>
    <col min="8212" max="8212" width="12.85546875" style="80" customWidth="1"/>
    <col min="8213" max="8213" width="23.42578125" style="80" customWidth="1"/>
    <col min="8214" max="8215" width="9.140625" style="80" customWidth="1"/>
    <col min="8216" max="8216" width="10.5703125" style="80" bestFit="1" customWidth="1"/>
    <col min="8217" max="8217" width="11.28515625" style="80" customWidth="1"/>
    <col min="8218" max="8448" width="9.140625" style="80"/>
    <col min="8449" max="8449" width="95.140625" style="80" customWidth="1"/>
    <col min="8450" max="8450" width="17" style="80" customWidth="1"/>
    <col min="8451" max="8451" width="16.7109375" style="80" customWidth="1"/>
    <col min="8452" max="8452" width="17" style="80" customWidth="1"/>
    <col min="8453" max="8453" width="16.7109375" style="80" customWidth="1"/>
    <col min="8454" max="8454" width="17" style="80" customWidth="1"/>
    <col min="8455" max="8455" width="16.7109375" style="80" customWidth="1"/>
    <col min="8456" max="8456" width="17" style="80" customWidth="1"/>
    <col min="8457" max="8463" width="16.7109375" style="80" customWidth="1"/>
    <col min="8464" max="8464" width="18" style="80" customWidth="1"/>
    <col min="8465" max="8466" width="10.7109375" style="80" customWidth="1"/>
    <col min="8467" max="8467" width="9.140625" style="80" customWidth="1"/>
    <col min="8468" max="8468" width="12.85546875" style="80" customWidth="1"/>
    <col min="8469" max="8469" width="23.42578125" style="80" customWidth="1"/>
    <col min="8470" max="8471" width="9.140625" style="80" customWidth="1"/>
    <col min="8472" max="8472" width="10.5703125" style="80" bestFit="1" customWidth="1"/>
    <col min="8473" max="8473" width="11.28515625" style="80" customWidth="1"/>
    <col min="8474" max="8704" width="9.140625" style="80"/>
    <col min="8705" max="8705" width="95.140625" style="80" customWidth="1"/>
    <col min="8706" max="8706" width="17" style="80" customWidth="1"/>
    <col min="8707" max="8707" width="16.7109375" style="80" customWidth="1"/>
    <col min="8708" max="8708" width="17" style="80" customWidth="1"/>
    <col min="8709" max="8709" width="16.7109375" style="80" customWidth="1"/>
    <col min="8710" max="8710" width="17" style="80" customWidth="1"/>
    <col min="8711" max="8711" width="16.7109375" style="80" customWidth="1"/>
    <col min="8712" max="8712" width="17" style="80" customWidth="1"/>
    <col min="8713" max="8719" width="16.7109375" style="80" customWidth="1"/>
    <col min="8720" max="8720" width="18" style="80" customWidth="1"/>
    <col min="8721" max="8722" width="10.7109375" style="80" customWidth="1"/>
    <col min="8723" max="8723" width="9.140625" style="80" customWidth="1"/>
    <col min="8724" max="8724" width="12.85546875" style="80" customWidth="1"/>
    <col min="8725" max="8725" width="23.42578125" style="80" customWidth="1"/>
    <col min="8726" max="8727" width="9.140625" style="80" customWidth="1"/>
    <col min="8728" max="8728" width="10.5703125" style="80" bestFit="1" customWidth="1"/>
    <col min="8729" max="8729" width="11.28515625" style="80" customWidth="1"/>
    <col min="8730" max="8960" width="9.140625" style="80"/>
    <col min="8961" max="8961" width="95.140625" style="80" customWidth="1"/>
    <col min="8962" max="8962" width="17" style="80" customWidth="1"/>
    <col min="8963" max="8963" width="16.7109375" style="80" customWidth="1"/>
    <col min="8964" max="8964" width="17" style="80" customWidth="1"/>
    <col min="8965" max="8965" width="16.7109375" style="80" customWidth="1"/>
    <col min="8966" max="8966" width="17" style="80" customWidth="1"/>
    <col min="8967" max="8967" width="16.7109375" style="80" customWidth="1"/>
    <col min="8968" max="8968" width="17" style="80" customWidth="1"/>
    <col min="8969" max="8975" width="16.7109375" style="80" customWidth="1"/>
    <col min="8976" max="8976" width="18" style="80" customWidth="1"/>
    <col min="8977" max="8978" width="10.7109375" style="80" customWidth="1"/>
    <col min="8979" max="8979" width="9.140625" style="80" customWidth="1"/>
    <col min="8980" max="8980" width="12.85546875" style="80" customWidth="1"/>
    <col min="8981" max="8981" width="23.42578125" style="80" customWidth="1"/>
    <col min="8982" max="8983" width="9.140625" style="80" customWidth="1"/>
    <col min="8984" max="8984" width="10.5703125" style="80" bestFit="1" customWidth="1"/>
    <col min="8985" max="8985" width="11.28515625" style="80" customWidth="1"/>
    <col min="8986" max="9216" width="9.140625" style="80"/>
    <col min="9217" max="9217" width="95.140625" style="80" customWidth="1"/>
    <col min="9218" max="9218" width="17" style="80" customWidth="1"/>
    <col min="9219" max="9219" width="16.7109375" style="80" customWidth="1"/>
    <col min="9220" max="9220" width="17" style="80" customWidth="1"/>
    <col min="9221" max="9221" width="16.7109375" style="80" customWidth="1"/>
    <col min="9222" max="9222" width="17" style="80" customWidth="1"/>
    <col min="9223" max="9223" width="16.7109375" style="80" customWidth="1"/>
    <col min="9224" max="9224" width="17" style="80" customWidth="1"/>
    <col min="9225" max="9231" width="16.7109375" style="80" customWidth="1"/>
    <col min="9232" max="9232" width="18" style="80" customWidth="1"/>
    <col min="9233" max="9234" width="10.7109375" style="80" customWidth="1"/>
    <col min="9235" max="9235" width="9.140625" style="80" customWidth="1"/>
    <col min="9236" max="9236" width="12.85546875" style="80" customWidth="1"/>
    <col min="9237" max="9237" width="23.42578125" style="80" customWidth="1"/>
    <col min="9238" max="9239" width="9.140625" style="80" customWidth="1"/>
    <col min="9240" max="9240" width="10.5703125" style="80" bestFit="1" customWidth="1"/>
    <col min="9241" max="9241" width="11.28515625" style="80" customWidth="1"/>
    <col min="9242" max="9472" width="9.140625" style="80"/>
    <col min="9473" max="9473" width="95.140625" style="80" customWidth="1"/>
    <col min="9474" max="9474" width="17" style="80" customWidth="1"/>
    <col min="9475" max="9475" width="16.7109375" style="80" customWidth="1"/>
    <col min="9476" max="9476" width="17" style="80" customWidth="1"/>
    <col min="9477" max="9477" width="16.7109375" style="80" customWidth="1"/>
    <col min="9478" max="9478" width="17" style="80" customWidth="1"/>
    <col min="9479" max="9479" width="16.7109375" style="80" customWidth="1"/>
    <col min="9480" max="9480" width="17" style="80" customWidth="1"/>
    <col min="9481" max="9487" width="16.7109375" style="80" customWidth="1"/>
    <col min="9488" max="9488" width="18" style="80" customWidth="1"/>
    <col min="9489" max="9490" width="10.7109375" style="80" customWidth="1"/>
    <col min="9491" max="9491" width="9.140625" style="80" customWidth="1"/>
    <col min="9492" max="9492" width="12.85546875" style="80" customWidth="1"/>
    <col min="9493" max="9493" width="23.42578125" style="80" customWidth="1"/>
    <col min="9494" max="9495" width="9.140625" style="80" customWidth="1"/>
    <col min="9496" max="9496" width="10.5703125" style="80" bestFit="1" customWidth="1"/>
    <col min="9497" max="9497" width="11.28515625" style="80" customWidth="1"/>
    <col min="9498" max="9728" width="9.140625" style="80"/>
    <col min="9729" max="9729" width="95.140625" style="80" customWidth="1"/>
    <col min="9730" max="9730" width="17" style="80" customWidth="1"/>
    <col min="9731" max="9731" width="16.7109375" style="80" customWidth="1"/>
    <col min="9732" max="9732" width="17" style="80" customWidth="1"/>
    <col min="9733" max="9733" width="16.7109375" style="80" customWidth="1"/>
    <col min="9734" max="9734" width="17" style="80" customWidth="1"/>
    <col min="9735" max="9735" width="16.7109375" style="80" customWidth="1"/>
    <col min="9736" max="9736" width="17" style="80" customWidth="1"/>
    <col min="9737" max="9743" width="16.7109375" style="80" customWidth="1"/>
    <col min="9744" max="9744" width="18" style="80" customWidth="1"/>
    <col min="9745" max="9746" width="10.7109375" style="80" customWidth="1"/>
    <col min="9747" max="9747" width="9.140625" style="80" customWidth="1"/>
    <col min="9748" max="9748" width="12.85546875" style="80" customWidth="1"/>
    <col min="9749" max="9749" width="23.42578125" style="80" customWidth="1"/>
    <col min="9750" max="9751" width="9.140625" style="80" customWidth="1"/>
    <col min="9752" max="9752" width="10.5703125" style="80" bestFit="1" customWidth="1"/>
    <col min="9753" max="9753" width="11.28515625" style="80" customWidth="1"/>
    <col min="9754" max="9984" width="9.140625" style="80"/>
    <col min="9985" max="9985" width="95.140625" style="80" customWidth="1"/>
    <col min="9986" max="9986" width="17" style="80" customWidth="1"/>
    <col min="9987" max="9987" width="16.7109375" style="80" customWidth="1"/>
    <col min="9988" max="9988" width="17" style="80" customWidth="1"/>
    <col min="9989" max="9989" width="16.7109375" style="80" customWidth="1"/>
    <col min="9990" max="9990" width="17" style="80" customWidth="1"/>
    <col min="9991" max="9991" width="16.7109375" style="80" customWidth="1"/>
    <col min="9992" max="9992" width="17" style="80" customWidth="1"/>
    <col min="9993" max="9999" width="16.7109375" style="80" customWidth="1"/>
    <col min="10000" max="10000" width="18" style="80" customWidth="1"/>
    <col min="10001" max="10002" width="10.7109375" style="80" customWidth="1"/>
    <col min="10003" max="10003" width="9.140625" style="80" customWidth="1"/>
    <col min="10004" max="10004" width="12.85546875" style="80" customWidth="1"/>
    <col min="10005" max="10005" width="23.42578125" style="80" customWidth="1"/>
    <col min="10006" max="10007" width="9.140625" style="80" customWidth="1"/>
    <col min="10008" max="10008" width="10.5703125" style="80" bestFit="1" customWidth="1"/>
    <col min="10009" max="10009" width="11.28515625" style="80" customWidth="1"/>
    <col min="10010" max="10240" width="9.140625" style="80"/>
    <col min="10241" max="10241" width="95.140625" style="80" customWidth="1"/>
    <col min="10242" max="10242" width="17" style="80" customWidth="1"/>
    <col min="10243" max="10243" width="16.7109375" style="80" customWidth="1"/>
    <col min="10244" max="10244" width="17" style="80" customWidth="1"/>
    <col min="10245" max="10245" width="16.7109375" style="80" customWidth="1"/>
    <col min="10246" max="10246" width="17" style="80" customWidth="1"/>
    <col min="10247" max="10247" width="16.7109375" style="80" customWidth="1"/>
    <col min="10248" max="10248" width="17" style="80" customWidth="1"/>
    <col min="10249" max="10255" width="16.7109375" style="80" customWidth="1"/>
    <col min="10256" max="10256" width="18" style="80" customWidth="1"/>
    <col min="10257" max="10258" width="10.7109375" style="80" customWidth="1"/>
    <col min="10259" max="10259" width="9.140625" style="80" customWidth="1"/>
    <col min="10260" max="10260" width="12.85546875" style="80" customWidth="1"/>
    <col min="10261" max="10261" width="23.42578125" style="80" customWidth="1"/>
    <col min="10262" max="10263" width="9.140625" style="80" customWidth="1"/>
    <col min="10264" max="10264" width="10.5703125" style="80" bestFit="1" customWidth="1"/>
    <col min="10265" max="10265" width="11.28515625" style="80" customWidth="1"/>
    <col min="10266" max="10496" width="9.140625" style="80"/>
    <col min="10497" max="10497" width="95.140625" style="80" customWidth="1"/>
    <col min="10498" max="10498" width="17" style="80" customWidth="1"/>
    <col min="10499" max="10499" width="16.7109375" style="80" customWidth="1"/>
    <col min="10500" max="10500" width="17" style="80" customWidth="1"/>
    <col min="10501" max="10501" width="16.7109375" style="80" customWidth="1"/>
    <col min="10502" max="10502" width="17" style="80" customWidth="1"/>
    <col min="10503" max="10503" width="16.7109375" style="80" customWidth="1"/>
    <col min="10504" max="10504" width="17" style="80" customWidth="1"/>
    <col min="10505" max="10511" width="16.7109375" style="80" customWidth="1"/>
    <col min="10512" max="10512" width="18" style="80" customWidth="1"/>
    <col min="10513" max="10514" width="10.7109375" style="80" customWidth="1"/>
    <col min="10515" max="10515" width="9.140625" style="80" customWidth="1"/>
    <col min="10516" max="10516" width="12.85546875" style="80" customWidth="1"/>
    <col min="10517" max="10517" width="23.42578125" style="80" customWidth="1"/>
    <col min="10518" max="10519" width="9.140625" style="80" customWidth="1"/>
    <col min="10520" max="10520" width="10.5703125" style="80" bestFit="1" customWidth="1"/>
    <col min="10521" max="10521" width="11.28515625" style="80" customWidth="1"/>
    <col min="10522" max="10752" width="9.140625" style="80"/>
    <col min="10753" max="10753" width="95.140625" style="80" customWidth="1"/>
    <col min="10754" max="10754" width="17" style="80" customWidth="1"/>
    <col min="10755" max="10755" width="16.7109375" style="80" customWidth="1"/>
    <col min="10756" max="10756" width="17" style="80" customWidth="1"/>
    <col min="10757" max="10757" width="16.7109375" style="80" customWidth="1"/>
    <col min="10758" max="10758" width="17" style="80" customWidth="1"/>
    <col min="10759" max="10759" width="16.7109375" style="80" customWidth="1"/>
    <col min="10760" max="10760" width="17" style="80" customWidth="1"/>
    <col min="10761" max="10767" width="16.7109375" style="80" customWidth="1"/>
    <col min="10768" max="10768" width="18" style="80" customWidth="1"/>
    <col min="10769" max="10770" width="10.7109375" style="80" customWidth="1"/>
    <col min="10771" max="10771" width="9.140625" style="80" customWidth="1"/>
    <col min="10772" max="10772" width="12.85546875" style="80" customWidth="1"/>
    <col min="10773" max="10773" width="23.42578125" style="80" customWidth="1"/>
    <col min="10774" max="10775" width="9.140625" style="80" customWidth="1"/>
    <col min="10776" max="10776" width="10.5703125" style="80" bestFit="1" customWidth="1"/>
    <col min="10777" max="10777" width="11.28515625" style="80" customWidth="1"/>
    <col min="10778" max="11008" width="9.140625" style="80"/>
    <col min="11009" max="11009" width="95.140625" style="80" customWidth="1"/>
    <col min="11010" max="11010" width="17" style="80" customWidth="1"/>
    <col min="11011" max="11011" width="16.7109375" style="80" customWidth="1"/>
    <col min="11012" max="11012" width="17" style="80" customWidth="1"/>
    <col min="11013" max="11013" width="16.7109375" style="80" customWidth="1"/>
    <col min="11014" max="11014" width="17" style="80" customWidth="1"/>
    <col min="11015" max="11015" width="16.7109375" style="80" customWidth="1"/>
    <col min="11016" max="11016" width="17" style="80" customWidth="1"/>
    <col min="11017" max="11023" width="16.7109375" style="80" customWidth="1"/>
    <col min="11024" max="11024" width="18" style="80" customWidth="1"/>
    <col min="11025" max="11026" width="10.7109375" style="80" customWidth="1"/>
    <col min="11027" max="11027" width="9.140625" style="80" customWidth="1"/>
    <col min="11028" max="11028" width="12.85546875" style="80" customWidth="1"/>
    <col min="11029" max="11029" width="23.42578125" style="80" customWidth="1"/>
    <col min="11030" max="11031" width="9.140625" style="80" customWidth="1"/>
    <col min="11032" max="11032" width="10.5703125" style="80" bestFit="1" customWidth="1"/>
    <col min="11033" max="11033" width="11.28515625" style="80" customWidth="1"/>
    <col min="11034" max="11264" width="9.140625" style="80"/>
    <col min="11265" max="11265" width="95.140625" style="80" customWidth="1"/>
    <col min="11266" max="11266" width="17" style="80" customWidth="1"/>
    <col min="11267" max="11267" width="16.7109375" style="80" customWidth="1"/>
    <col min="11268" max="11268" width="17" style="80" customWidth="1"/>
    <col min="11269" max="11269" width="16.7109375" style="80" customWidth="1"/>
    <col min="11270" max="11270" width="17" style="80" customWidth="1"/>
    <col min="11271" max="11271" width="16.7109375" style="80" customWidth="1"/>
    <col min="11272" max="11272" width="17" style="80" customWidth="1"/>
    <col min="11273" max="11279" width="16.7109375" style="80" customWidth="1"/>
    <col min="11280" max="11280" width="18" style="80" customWidth="1"/>
    <col min="11281" max="11282" width="10.7109375" style="80" customWidth="1"/>
    <col min="11283" max="11283" width="9.140625" style="80" customWidth="1"/>
    <col min="11284" max="11284" width="12.85546875" style="80" customWidth="1"/>
    <col min="11285" max="11285" width="23.42578125" style="80" customWidth="1"/>
    <col min="11286" max="11287" width="9.140625" style="80" customWidth="1"/>
    <col min="11288" max="11288" width="10.5703125" style="80" bestFit="1" customWidth="1"/>
    <col min="11289" max="11289" width="11.28515625" style="80" customWidth="1"/>
    <col min="11290" max="11520" width="9.140625" style="80"/>
    <col min="11521" max="11521" width="95.140625" style="80" customWidth="1"/>
    <col min="11522" max="11522" width="17" style="80" customWidth="1"/>
    <col min="11523" max="11523" width="16.7109375" style="80" customWidth="1"/>
    <col min="11524" max="11524" width="17" style="80" customWidth="1"/>
    <col min="11525" max="11525" width="16.7109375" style="80" customWidth="1"/>
    <col min="11526" max="11526" width="17" style="80" customWidth="1"/>
    <col min="11527" max="11527" width="16.7109375" style="80" customWidth="1"/>
    <col min="11528" max="11528" width="17" style="80" customWidth="1"/>
    <col min="11529" max="11535" width="16.7109375" style="80" customWidth="1"/>
    <col min="11536" max="11536" width="18" style="80" customWidth="1"/>
    <col min="11537" max="11538" width="10.7109375" style="80" customWidth="1"/>
    <col min="11539" max="11539" width="9.140625" style="80" customWidth="1"/>
    <col min="11540" max="11540" width="12.85546875" style="80" customWidth="1"/>
    <col min="11541" max="11541" width="23.42578125" style="80" customWidth="1"/>
    <col min="11542" max="11543" width="9.140625" style="80" customWidth="1"/>
    <col min="11544" max="11544" width="10.5703125" style="80" bestFit="1" customWidth="1"/>
    <col min="11545" max="11545" width="11.28515625" style="80" customWidth="1"/>
    <col min="11546" max="11776" width="9.140625" style="80"/>
    <col min="11777" max="11777" width="95.140625" style="80" customWidth="1"/>
    <col min="11778" max="11778" width="17" style="80" customWidth="1"/>
    <col min="11779" max="11779" width="16.7109375" style="80" customWidth="1"/>
    <col min="11780" max="11780" width="17" style="80" customWidth="1"/>
    <col min="11781" max="11781" width="16.7109375" style="80" customWidth="1"/>
    <col min="11782" max="11782" width="17" style="80" customWidth="1"/>
    <col min="11783" max="11783" width="16.7109375" style="80" customWidth="1"/>
    <col min="11784" max="11784" width="17" style="80" customWidth="1"/>
    <col min="11785" max="11791" width="16.7109375" style="80" customWidth="1"/>
    <col min="11792" max="11792" width="18" style="80" customWidth="1"/>
    <col min="11793" max="11794" width="10.7109375" style="80" customWidth="1"/>
    <col min="11795" max="11795" width="9.140625" style="80" customWidth="1"/>
    <col min="11796" max="11796" width="12.85546875" style="80" customWidth="1"/>
    <col min="11797" max="11797" width="23.42578125" style="80" customWidth="1"/>
    <col min="11798" max="11799" width="9.140625" style="80" customWidth="1"/>
    <col min="11800" max="11800" width="10.5703125" style="80" bestFit="1" customWidth="1"/>
    <col min="11801" max="11801" width="11.28515625" style="80" customWidth="1"/>
    <col min="11802" max="12032" width="9.140625" style="80"/>
    <col min="12033" max="12033" width="95.140625" style="80" customWidth="1"/>
    <col min="12034" max="12034" width="17" style="80" customWidth="1"/>
    <col min="12035" max="12035" width="16.7109375" style="80" customWidth="1"/>
    <col min="12036" max="12036" width="17" style="80" customWidth="1"/>
    <col min="12037" max="12037" width="16.7109375" style="80" customWidth="1"/>
    <col min="12038" max="12038" width="17" style="80" customWidth="1"/>
    <col min="12039" max="12039" width="16.7109375" style="80" customWidth="1"/>
    <col min="12040" max="12040" width="17" style="80" customWidth="1"/>
    <col min="12041" max="12047" width="16.7109375" style="80" customWidth="1"/>
    <col min="12048" max="12048" width="18" style="80" customWidth="1"/>
    <col min="12049" max="12050" width="10.7109375" style="80" customWidth="1"/>
    <col min="12051" max="12051" width="9.140625" style="80" customWidth="1"/>
    <col min="12052" max="12052" width="12.85546875" style="80" customWidth="1"/>
    <col min="12053" max="12053" width="23.42578125" style="80" customWidth="1"/>
    <col min="12054" max="12055" width="9.140625" style="80" customWidth="1"/>
    <col min="12056" max="12056" width="10.5703125" style="80" bestFit="1" customWidth="1"/>
    <col min="12057" max="12057" width="11.28515625" style="80" customWidth="1"/>
    <col min="12058" max="12288" width="9.140625" style="80"/>
    <col min="12289" max="12289" width="95.140625" style="80" customWidth="1"/>
    <col min="12290" max="12290" width="17" style="80" customWidth="1"/>
    <col min="12291" max="12291" width="16.7109375" style="80" customWidth="1"/>
    <col min="12292" max="12292" width="17" style="80" customWidth="1"/>
    <col min="12293" max="12293" width="16.7109375" style="80" customWidth="1"/>
    <col min="12294" max="12294" width="17" style="80" customWidth="1"/>
    <col min="12295" max="12295" width="16.7109375" style="80" customWidth="1"/>
    <col min="12296" max="12296" width="17" style="80" customWidth="1"/>
    <col min="12297" max="12303" width="16.7109375" style="80" customWidth="1"/>
    <col min="12304" max="12304" width="18" style="80" customWidth="1"/>
    <col min="12305" max="12306" width="10.7109375" style="80" customWidth="1"/>
    <col min="12307" max="12307" width="9.140625" style="80" customWidth="1"/>
    <col min="12308" max="12308" width="12.85546875" style="80" customWidth="1"/>
    <col min="12309" max="12309" width="23.42578125" style="80" customWidth="1"/>
    <col min="12310" max="12311" width="9.140625" style="80" customWidth="1"/>
    <col min="12312" max="12312" width="10.5703125" style="80" bestFit="1" customWidth="1"/>
    <col min="12313" max="12313" width="11.28515625" style="80" customWidth="1"/>
    <col min="12314" max="12544" width="9.140625" style="80"/>
    <col min="12545" max="12545" width="95.140625" style="80" customWidth="1"/>
    <col min="12546" max="12546" width="17" style="80" customWidth="1"/>
    <col min="12547" max="12547" width="16.7109375" style="80" customWidth="1"/>
    <col min="12548" max="12548" width="17" style="80" customWidth="1"/>
    <col min="12549" max="12549" width="16.7109375" style="80" customWidth="1"/>
    <col min="12550" max="12550" width="17" style="80" customWidth="1"/>
    <col min="12551" max="12551" width="16.7109375" style="80" customWidth="1"/>
    <col min="12552" max="12552" width="17" style="80" customWidth="1"/>
    <col min="12553" max="12559" width="16.7109375" style="80" customWidth="1"/>
    <col min="12560" max="12560" width="18" style="80" customWidth="1"/>
    <col min="12561" max="12562" width="10.7109375" style="80" customWidth="1"/>
    <col min="12563" max="12563" width="9.140625" style="80" customWidth="1"/>
    <col min="12564" max="12564" width="12.85546875" style="80" customWidth="1"/>
    <col min="12565" max="12565" width="23.42578125" style="80" customWidth="1"/>
    <col min="12566" max="12567" width="9.140625" style="80" customWidth="1"/>
    <col min="12568" max="12568" width="10.5703125" style="80" bestFit="1" customWidth="1"/>
    <col min="12569" max="12569" width="11.28515625" style="80" customWidth="1"/>
    <col min="12570" max="12800" width="9.140625" style="80"/>
    <col min="12801" max="12801" width="95.140625" style="80" customWidth="1"/>
    <col min="12802" max="12802" width="17" style="80" customWidth="1"/>
    <col min="12803" max="12803" width="16.7109375" style="80" customWidth="1"/>
    <col min="12804" max="12804" width="17" style="80" customWidth="1"/>
    <col min="12805" max="12805" width="16.7109375" style="80" customWidth="1"/>
    <col min="12806" max="12806" width="17" style="80" customWidth="1"/>
    <col min="12807" max="12807" width="16.7109375" style="80" customWidth="1"/>
    <col min="12808" max="12808" width="17" style="80" customWidth="1"/>
    <col min="12809" max="12815" width="16.7109375" style="80" customWidth="1"/>
    <col min="12816" max="12816" width="18" style="80" customWidth="1"/>
    <col min="12817" max="12818" width="10.7109375" style="80" customWidth="1"/>
    <col min="12819" max="12819" width="9.140625" style="80" customWidth="1"/>
    <col min="12820" max="12820" width="12.85546875" style="80" customWidth="1"/>
    <col min="12821" max="12821" width="23.42578125" style="80" customWidth="1"/>
    <col min="12822" max="12823" width="9.140625" style="80" customWidth="1"/>
    <col min="12824" max="12824" width="10.5703125" style="80" bestFit="1" customWidth="1"/>
    <col min="12825" max="12825" width="11.28515625" style="80" customWidth="1"/>
    <col min="12826" max="13056" width="9.140625" style="80"/>
    <col min="13057" max="13057" width="95.140625" style="80" customWidth="1"/>
    <col min="13058" max="13058" width="17" style="80" customWidth="1"/>
    <col min="13059" max="13059" width="16.7109375" style="80" customWidth="1"/>
    <col min="13060" max="13060" width="17" style="80" customWidth="1"/>
    <col min="13061" max="13061" width="16.7109375" style="80" customWidth="1"/>
    <col min="13062" max="13062" width="17" style="80" customWidth="1"/>
    <col min="13063" max="13063" width="16.7109375" style="80" customWidth="1"/>
    <col min="13064" max="13064" width="17" style="80" customWidth="1"/>
    <col min="13065" max="13071" width="16.7109375" style="80" customWidth="1"/>
    <col min="13072" max="13072" width="18" style="80" customWidth="1"/>
    <col min="13073" max="13074" width="10.7109375" style="80" customWidth="1"/>
    <col min="13075" max="13075" width="9.140625" style="80" customWidth="1"/>
    <col min="13076" max="13076" width="12.85546875" style="80" customWidth="1"/>
    <col min="13077" max="13077" width="23.42578125" style="80" customWidth="1"/>
    <col min="13078" max="13079" width="9.140625" style="80" customWidth="1"/>
    <col min="13080" max="13080" width="10.5703125" style="80" bestFit="1" customWidth="1"/>
    <col min="13081" max="13081" width="11.28515625" style="80" customWidth="1"/>
    <col min="13082" max="13312" width="9.140625" style="80"/>
    <col min="13313" max="13313" width="95.140625" style="80" customWidth="1"/>
    <col min="13314" max="13314" width="17" style="80" customWidth="1"/>
    <col min="13315" max="13315" width="16.7109375" style="80" customWidth="1"/>
    <col min="13316" max="13316" width="17" style="80" customWidth="1"/>
    <col min="13317" max="13317" width="16.7109375" style="80" customWidth="1"/>
    <col min="13318" max="13318" width="17" style="80" customWidth="1"/>
    <col min="13319" max="13319" width="16.7109375" style="80" customWidth="1"/>
    <col min="13320" max="13320" width="17" style="80" customWidth="1"/>
    <col min="13321" max="13327" width="16.7109375" style="80" customWidth="1"/>
    <col min="13328" max="13328" width="18" style="80" customWidth="1"/>
    <col min="13329" max="13330" width="10.7109375" style="80" customWidth="1"/>
    <col min="13331" max="13331" width="9.140625" style="80" customWidth="1"/>
    <col min="13332" max="13332" width="12.85546875" style="80" customWidth="1"/>
    <col min="13333" max="13333" width="23.42578125" style="80" customWidth="1"/>
    <col min="13334" max="13335" width="9.140625" style="80" customWidth="1"/>
    <col min="13336" max="13336" width="10.5703125" style="80" bestFit="1" customWidth="1"/>
    <col min="13337" max="13337" width="11.28515625" style="80" customWidth="1"/>
    <col min="13338" max="13568" width="9.140625" style="80"/>
    <col min="13569" max="13569" width="95.140625" style="80" customWidth="1"/>
    <col min="13570" max="13570" width="17" style="80" customWidth="1"/>
    <col min="13571" max="13571" width="16.7109375" style="80" customWidth="1"/>
    <col min="13572" max="13572" width="17" style="80" customWidth="1"/>
    <col min="13573" max="13573" width="16.7109375" style="80" customWidth="1"/>
    <col min="13574" max="13574" width="17" style="80" customWidth="1"/>
    <col min="13575" max="13575" width="16.7109375" style="80" customWidth="1"/>
    <col min="13576" max="13576" width="17" style="80" customWidth="1"/>
    <col min="13577" max="13583" width="16.7109375" style="80" customWidth="1"/>
    <col min="13584" max="13584" width="18" style="80" customWidth="1"/>
    <col min="13585" max="13586" width="10.7109375" style="80" customWidth="1"/>
    <col min="13587" max="13587" width="9.140625" style="80" customWidth="1"/>
    <col min="13588" max="13588" width="12.85546875" style="80" customWidth="1"/>
    <col min="13589" max="13589" width="23.42578125" style="80" customWidth="1"/>
    <col min="13590" max="13591" width="9.140625" style="80" customWidth="1"/>
    <col min="13592" max="13592" width="10.5703125" style="80" bestFit="1" customWidth="1"/>
    <col min="13593" max="13593" width="11.28515625" style="80" customWidth="1"/>
    <col min="13594" max="13824" width="9.140625" style="80"/>
    <col min="13825" max="13825" width="95.140625" style="80" customWidth="1"/>
    <col min="13826" max="13826" width="17" style="80" customWidth="1"/>
    <col min="13827" max="13827" width="16.7109375" style="80" customWidth="1"/>
    <col min="13828" max="13828" width="17" style="80" customWidth="1"/>
    <col min="13829" max="13829" width="16.7109375" style="80" customWidth="1"/>
    <col min="13830" max="13830" width="17" style="80" customWidth="1"/>
    <col min="13831" max="13831" width="16.7109375" style="80" customWidth="1"/>
    <col min="13832" max="13832" width="17" style="80" customWidth="1"/>
    <col min="13833" max="13839" width="16.7109375" style="80" customWidth="1"/>
    <col min="13840" max="13840" width="18" style="80" customWidth="1"/>
    <col min="13841" max="13842" width="10.7109375" style="80" customWidth="1"/>
    <col min="13843" max="13843" width="9.140625" style="80" customWidth="1"/>
    <col min="13844" max="13844" width="12.85546875" style="80" customWidth="1"/>
    <col min="13845" max="13845" width="23.42578125" style="80" customWidth="1"/>
    <col min="13846" max="13847" width="9.140625" style="80" customWidth="1"/>
    <col min="13848" max="13848" width="10.5703125" style="80" bestFit="1" customWidth="1"/>
    <col min="13849" max="13849" width="11.28515625" style="80" customWidth="1"/>
    <col min="13850" max="14080" width="9.140625" style="80"/>
    <col min="14081" max="14081" width="95.140625" style="80" customWidth="1"/>
    <col min="14082" max="14082" width="17" style="80" customWidth="1"/>
    <col min="14083" max="14083" width="16.7109375" style="80" customWidth="1"/>
    <col min="14084" max="14084" width="17" style="80" customWidth="1"/>
    <col min="14085" max="14085" width="16.7109375" style="80" customWidth="1"/>
    <col min="14086" max="14086" width="17" style="80" customWidth="1"/>
    <col min="14087" max="14087" width="16.7109375" style="80" customWidth="1"/>
    <col min="14088" max="14088" width="17" style="80" customWidth="1"/>
    <col min="14089" max="14095" width="16.7109375" style="80" customWidth="1"/>
    <col min="14096" max="14096" width="18" style="80" customWidth="1"/>
    <col min="14097" max="14098" width="10.7109375" style="80" customWidth="1"/>
    <col min="14099" max="14099" width="9.140625" style="80" customWidth="1"/>
    <col min="14100" max="14100" width="12.85546875" style="80" customWidth="1"/>
    <col min="14101" max="14101" width="23.42578125" style="80" customWidth="1"/>
    <col min="14102" max="14103" width="9.140625" style="80" customWidth="1"/>
    <col min="14104" max="14104" width="10.5703125" style="80" bestFit="1" customWidth="1"/>
    <col min="14105" max="14105" width="11.28515625" style="80" customWidth="1"/>
    <col min="14106" max="14336" width="9.140625" style="80"/>
    <col min="14337" max="14337" width="95.140625" style="80" customWidth="1"/>
    <col min="14338" max="14338" width="17" style="80" customWidth="1"/>
    <col min="14339" max="14339" width="16.7109375" style="80" customWidth="1"/>
    <col min="14340" max="14340" width="17" style="80" customWidth="1"/>
    <col min="14341" max="14341" width="16.7109375" style="80" customWidth="1"/>
    <col min="14342" max="14342" width="17" style="80" customWidth="1"/>
    <col min="14343" max="14343" width="16.7109375" style="80" customWidth="1"/>
    <col min="14344" max="14344" width="17" style="80" customWidth="1"/>
    <col min="14345" max="14351" width="16.7109375" style="80" customWidth="1"/>
    <col min="14352" max="14352" width="18" style="80" customWidth="1"/>
    <col min="14353" max="14354" width="10.7109375" style="80" customWidth="1"/>
    <col min="14355" max="14355" width="9.140625" style="80" customWidth="1"/>
    <col min="14356" max="14356" width="12.85546875" style="80" customWidth="1"/>
    <col min="14357" max="14357" width="23.42578125" style="80" customWidth="1"/>
    <col min="14358" max="14359" width="9.140625" style="80" customWidth="1"/>
    <col min="14360" max="14360" width="10.5703125" style="80" bestFit="1" customWidth="1"/>
    <col min="14361" max="14361" width="11.28515625" style="80" customWidth="1"/>
    <col min="14362" max="14592" width="9.140625" style="80"/>
    <col min="14593" max="14593" width="95.140625" style="80" customWidth="1"/>
    <col min="14594" max="14594" width="17" style="80" customWidth="1"/>
    <col min="14595" max="14595" width="16.7109375" style="80" customWidth="1"/>
    <col min="14596" max="14596" width="17" style="80" customWidth="1"/>
    <col min="14597" max="14597" width="16.7109375" style="80" customWidth="1"/>
    <col min="14598" max="14598" width="17" style="80" customWidth="1"/>
    <col min="14599" max="14599" width="16.7109375" style="80" customWidth="1"/>
    <col min="14600" max="14600" width="17" style="80" customWidth="1"/>
    <col min="14601" max="14607" width="16.7109375" style="80" customWidth="1"/>
    <col min="14608" max="14608" width="18" style="80" customWidth="1"/>
    <col min="14609" max="14610" width="10.7109375" style="80" customWidth="1"/>
    <col min="14611" max="14611" width="9.140625" style="80" customWidth="1"/>
    <col min="14612" max="14612" width="12.85546875" style="80" customWidth="1"/>
    <col min="14613" max="14613" width="23.42578125" style="80" customWidth="1"/>
    <col min="14614" max="14615" width="9.140625" style="80" customWidth="1"/>
    <col min="14616" max="14616" width="10.5703125" style="80" bestFit="1" customWidth="1"/>
    <col min="14617" max="14617" width="11.28515625" style="80" customWidth="1"/>
    <col min="14618" max="14848" width="9.140625" style="80"/>
    <col min="14849" max="14849" width="95.140625" style="80" customWidth="1"/>
    <col min="14850" max="14850" width="17" style="80" customWidth="1"/>
    <col min="14851" max="14851" width="16.7109375" style="80" customWidth="1"/>
    <col min="14852" max="14852" width="17" style="80" customWidth="1"/>
    <col min="14853" max="14853" width="16.7109375" style="80" customWidth="1"/>
    <col min="14854" max="14854" width="17" style="80" customWidth="1"/>
    <col min="14855" max="14855" width="16.7109375" style="80" customWidth="1"/>
    <col min="14856" max="14856" width="17" style="80" customWidth="1"/>
    <col min="14857" max="14863" width="16.7109375" style="80" customWidth="1"/>
    <col min="14864" max="14864" width="18" style="80" customWidth="1"/>
    <col min="14865" max="14866" width="10.7109375" style="80" customWidth="1"/>
    <col min="14867" max="14867" width="9.140625" style="80" customWidth="1"/>
    <col min="14868" max="14868" width="12.85546875" style="80" customWidth="1"/>
    <col min="14869" max="14869" width="23.42578125" style="80" customWidth="1"/>
    <col min="14870" max="14871" width="9.140625" style="80" customWidth="1"/>
    <col min="14872" max="14872" width="10.5703125" style="80" bestFit="1" customWidth="1"/>
    <col min="14873" max="14873" width="11.28515625" style="80" customWidth="1"/>
    <col min="14874" max="15104" width="9.140625" style="80"/>
    <col min="15105" max="15105" width="95.140625" style="80" customWidth="1"/>
    <col min="15106" max="15106" width="17" style="80" customWidth="1"/>
    <col min="15107" max="15107" width="16.7109375" style="80" customWidth="1"/>
    <col min="15108" max="15108" width="17" style="80" customWidth="1"/>
    <col min="15109" max="15109" width="16.7109375" style="80" customWidth="1"/>
    <col min="15110" max="15110" width="17" style="80" customWidth="1"/>
    <col min="15111" max="15111" width="16.7109375" style="80" customWidth="1"/>
    <col min="15112" max="15112" width="17" style="80" customWidth="1"/>
    <col min="15113" max="15119" width="16.7109375" style="80" customWidth="1"/>
    <col min="15120" max="15120" width="18" style="80" customWidth="1"/>
    <col min="15121" max="15122" width="10.7109375" style="80" customWidth="1"/>
    <col min="15123" max="15123" width="9.140625" style="80" customWidth="1"/>
    <col min="15124" max="15124" width="12.85546875" style="80" customWidth="1"/>
    <col min="15125" max="15125" width="23.42578125" style="80" customWidth="1"/>
    <col min="15126" max="15127" width="9.140625" style="80" customWidth="1"/>
    <col min="15128" max="15128" width="10.5703125" style="80" bestFit="1" customWidth="1"/>
    <col min="15129" max="15129" width="11.28515625" style="80" customWidth="1"/>
    <col min="15130" max="15360" width="9.140625" style="80"/>
    <col min="15361" max="15361" width="95.140625" style="80" customWidth="1"/>
    <col min="15362" max="15362" width="17" style="80" customWidth="1"/>
    <col min="15363" max="15363" width="16.7109375" style="80" customWidth="1"/>
    <col min="15364" max="15364" width="17" style="80" customWidth="1"/>
    <col min="15365" max="15365" width="16.7109375" style="80" customWidth="1"/>
    <col min="15366" max="15366" width="17" style="80" customWidth="1"/>
    <col min="15367" max="15367" width="16.7109375" style="80" customWidth="1"/>
    <col min="15368" max="15368" width="17" style="80" customWidth="1"/>
    <col min="15369" max="15375" width="16.7109375" style="80" customWidth="1"/>
    <col min="15376" max="15376" width="18" style="80" customWidth="1"/>
    <col min="15377" max="15378" width="10.7109375" style="80" customWidth="1"/>
    <col min="15379" max="15379" width="9.140625" style="80" customWidth="1"/>
    <col min="15380" max="15380" width="12.85546875" style="80" customWidth="1"/>
    <col min="15381" max="15381" width="23.42578125" style="80" customWidth="1"/>
    <col min="15382" max="15383" width="9.140625" style="80" customWidth="1"/>
    <col min="15384" max="15384" width="10.5703125" style="80" bestFit="1" customWidth="1"/>
    <col min="15385" max="15385" width="11.28515625" style="80" customWidth="1"/>
    <col min="15386" max="15616" width="9.140625" style="80"/>
    <col min="15617" max="15617" width="95.140625" style="80" customWidth="1"/>
    <col min="15618" max="15618" width="17" style="80" customWidth="1"/>
    <col min="15619" max="15619" width="16.7109375" style="80" customWidth="1"/>
    <col min="15620" max="15620" width="17" style="80" customWidth="1"/>
    <col min="15621" max="15621" width="16.7109375" style="80" customWidth="1"/>
    <col min="15622" max="15622" width="17" style="80" customWidth="1"/>
    <col min="15623" max="15623" width="16.7109375" style="80" customWidth="1"/>
    <col min="15624" max="15624" width="17" style="80" customWidth="1"/>
    <col min="15625" max="15631" width="16.7109375" style="80" customWidth="1"/>
    <col min="15632" max="15632" width="18" style="80" customWidth="1"/>
    <col min="15633" max="15634" width="10.7109375" style="80" customWidth="1"/>
    <col min="15635" max="15635" width="9.140625" style="80" customWidth="1"/>
    <col min="15636" max="15636" width="12.85546875" style="80" customWidth="1"/>
    <col min="15637" max="15637" width="23.42578125" style="80" customWidth="1"/>
    <col min="15638" max="15639" width="9.140625" style="80" customWidth="1"/>
    <col min="15640" max="15640" width="10.5703125" style="80" bestFit="1" customWidth="1"/>
    <col min="15641" max="15641" width="11.28515625" style="80" customWidth="1"/>
    <col min="15642" max="15872" width="9.140625" style="80"/>
    <col min="15873" max="15873" width="95.140625" style="80" customWidth="1"/>
    <col min="15874" max="15874" width="17" style="80" customWidth="1"/>
    <col min="15875" max="15875" width="16.7109375" style="80" customWidth="1"/>
    <col min="15876" max="15876" width="17" style="80" customWidth="1"/>
    <col min="15877" max="15877" width="16.7109375" style="80" customWidth="1"/>
    <col min="15878" max="15878" width="17" style="80" customWidth="1"/>
    <col min="15879" max="15879" width="16.7109375" style="80" customWidth="1"/>
    <col min="15880" max="15880" width="17" style="80" customWidth="1"/>
    <col min="15881" max="15887" width="16.7109375" style="80" customWidth="1"/>
    <col min="15888" max="15888" width="18" style="80" customWidth="1"/>
    <col min="15889" max="15890" width="10.7109375" style="80" customWidth="1"/>
    <col min="15891" max="15891" width="9.140625" style="80" customWidth="1"/>
    <col min="15892" max="15892" width="12.85546875" style="80" customWidth="1"/>
    <col min="15893" max="15893" width="23.42578125" style="80" customWidth="1"/>
    <col min="15894" max="15895" width="9.140625" style="80" customWidth="1"/>
    <col min="15896" max="15896" width="10.5703125" style="80" bestFit="1" customWidth="1"/>
    <col min="15897" max="15897" width="11.28515625" style="80" customWidth="1"/>
    <col min="15898" max="16128" width="9.140625" style="80"/>
    <col min="16129" max="16129" width="95.140625" style="80" customWidth="1"/>
    <col min="16130" max="16130" width="17" style="80" customWidth="1"/>
    <col min="16131" max="16131" width="16.7109375" style="80" customWidth="1"/>
    <col min="16132" max="16132" width="17" style="80" customWidth="1"/>
    <col min="16133" max="16133" width="16.7109375" style="80" customWidth="1"/>
    <col min="16134" max="16134" width="17" style="80" customWidth="1"/>
    <col min="16135" max="16135" width="16.7109375" style="80" customWidth="1"/>
    <col min="16136" max="16136" width="17" style="80" customWidth="1"/>
    <col min="16137" max="16143" width="16.7109375" style="80" customWidth="1"/>
    <col min="16144" max="16144" width="18" style="80" customWidth="1"/>
    <col min="16145" max="16146" width="10.7109375" style="80" customWidth="1"/>
    <col min="16147" max="16147" width="9.140625" style="80" customWidth="1"/>
    <col min="16148" max="16148" width="12.85546875" style="80" customWidth="1"/>
    <col min="16149" max="16149" width="23.42578125" style="80" customWidth="1"/>
    <col min="16150" max="16151" width="9.140625" style="80" customWidth="1"/>
    <col min="16152" max="16152" width="10.5703125" style="80" bestFit="1" customWidth="1"/>
    <col min="16153" max="16153" width="11.28515625" style="80" customWidth="1"/>
    <col min="16154" max="16384" width="9.140625" style="80"/>
  </cols>
  <sheetData>
    <row r="1" spans="1:20" ht="25.5" customHeight="1">
      <c r="A1" s="5663" t="s">
        <v>278</v>
      </c>
      <c r="B1" s="5663"/>
      <c r="C1" s="5663"/>
      <c r="D1" s="5663"/>
      <c r="E1" s="5663"/>
      <c r="F1" s="5663"/>
      <c r="G1" s="5663"/>
      <c r="H1" s="5663"/>
      <c r="I1" s="5663"/>
      <c r="J1" s="5663"/>
      <c r="K1" s="5663"/>
      <c r="L1" s="5663"/>
      <c r="M1" s="5663"/>
      <c r="N1" s="5663"/>
      <c r="O1" s="5663"/>
      <c r="P1" s="5663"/>
      <c r="Q1" s="754"/>
      <c r="R1" s="754"/>
      <c r="S1" s="754"/>
      <c r="T1" s="754"/>
    </row>
    <row r="2" spans="1:20">
      <c r="A2" s="5664" t="s">
        <v>195</v>
      </c>
      <c r="B2" s="5664"/>
      <c r="C2" s="5664"/>
      <c r="D2" s="5664"/>
      <c r="E2" s="5664"/>
      <c r="F2" s="5664"/>
      <c r="G2" s="5664"/>
      <c r="H2" s="5664"/>
      <c r="I2" s="5664"/>
      <c r="J2" s="5664"/>
      <c r="K2" s="5664"/>
      <c r="L2" s="5664"/>
      <c r="M2" s="5664"/>
      <c r="N2" s="5664"/>
      <c r="O2" s="5664"/>
      <c r="P2" s="5664"/>
    </row>
    <row r="3" spans="1:20" ht="25.5" customHeight="1">
      <c r="A3" s="5663" t="s">
        <v>382</v>
      </c>
      <c r="B3" s="5663"/>
      <c r="C3" s="5663"/>
      <c r="D3" s="5663"/>
      <c r="E3" s="5663"/>
      <c r="F3" s="5663"/>
      <c r="G3" s="5663"/>
      <c r="H3" s="5663"/>
      <c r="I3" s="5663"/>
      <c r="J3" s="5663"/>
      <c r="K3" s="5663"/>
      <c r="L3" s="5663"/>
      <c r="M3" s="5663"/>
      <c r="N3" s="5663"/>
      <c r="O3" s="5663"/>
      <c r="P3" s="5663"/>
      <c r="Q3" s="1937"/>
      <c r="R3" s="1937"/>
    </row>
    <row r="4" spans="1:20" ht="26.25" thickBot="1">
      <c r="A4" s="612"/>
    </row>
    <row r="5" spans="1:20" ht="26.25" customHeight="1">
      <c r="A5" s="6265" t="s">
        <v>1</v>
      </c>
      <c r="B5" s="6267" t="s">
        <v>2</v>
      </c>
      <c r="C5" s="6268"/>
      <c r="D5" s="6269"/>
      <c r="E5" s="6267" t="s">
        <v>3</v>
      </c>
      <c r="F5" s="6268"/>
      <c r="G5" s="6269"/>
      <c r="H5" s="6267" t="s">
        <v>4</v>
      </c>
      <c r="I5" s="6268"/>
      <c r="J5" s="6269"/>
      <c r="K5" s="6267" t="s">
        <v>5</v>
      </c>
      <c r="L5" s="6268"/>
      <c r="M5" s="6269"/>
      <c r="N5" s="6270" t="s">
        <v>22</v>
      </c>
      <c r="O5" s="6271"/>
      <c r="P5" s="6272"/>
      <c r="Q5" s="756"/>
      <c r="R5" s="756"/>
    </row>
    <row r="6" spans="1:20" ht="16.5" customHeight="1" thickBot="1">
      <c r="A6" s="6001"/>
      <c r="B6" s="6188"/>
      <c r="C6" s="6189"/>
      <c r="D6" s="6190"/>
      <c r="E6" s="6188"/>
      <c r="F6" s="6189"/>
      <c r="G6" s="6190"/>
      <c r="H6" s="6188"/>
      <c r="I6" s="6189"/>
      <c r="J6" s="6190"/>
      <c r="K6" s="6188"/>
      <c r="L6" s="6189"/>
      <c r="M6" s="6190"/>
      <c r="N6" s="6273"/>
      <c r="O6" s="6274"/>
      <c r="P6" s="6275"/>
      <c r="Q6" s="756"/>
      <c r="R6" s="756"/>
    </row>
    <row r="7" spans="1:20" ht="84" customHeight="1" thickBot="1">
      <c r="A7" s="6266"/>
      <c r="B7" s="3675" t="s">
        <v>7</v>
      </c>
      <c r="C7" s="3676" t="s">
        <v>8</v>
      </c>
      <c r="D7" s="3677" t="s">
        <v>9</v>
      </c>
      <c r="E7" s="1284" t="s">
        <v>7</v>
      </c>
      <c r="F7" s="1285" t="s">
        <v>8</v>
      </c>
      <c r="G7" s="1286" t="s">
        <v>9</v>
      </c>
      <c r="H7" s="1284" t="s">
        <v>196</v>
      </c>
      <c r="I7" s="1285" t="s">
        <v>8</v>
      </c>
      <c r="J7" s="1286" t="s">
        <v>9</v>
      </c>
      <c r="K7" s="1284" t="s">
        <v>196</v>
      </c>
      <c r="L7" s="1285" t="s">
        <v>8</v>
      </c>
      <c r="M7" s="1286" t="s">
        <v>9</v>
      </c>
      <c r="N7" s="1284" t="s">
        <v>7</v>
      </c>
      <c r="O7" s="1285" t="s">
        <v>8</v>
      </c>
      <c r="P7" s="1287" t="s">
        <v>9</v>
      </c>
      <c r="Q7" s="756"/>
      <c r="R7" s="756"/>
    </row>
    <row r="8" spans="1:20" ht="27" thickBot="1">
      <c r="A8" s="1288" t="s">
        <v>10</v>
      </c>
      <c r="B8" s="3678"/>
      <c r="C8" s="3678"/>
      <c r="D8" s="3678"/>
      <c r="E8" s="1289"/>
      <c r="F8" s="1289"/>
      <c r="G8" s="1290"/>
      <c r="H8" s="1291"/>
      <c r="I8" s="1289"/>
      <c r="J8" s="1289"/>
      <c r="K8" s="1289"/>
      <c r="L8" s="1289"/>
      <c r="M8" s="1290"/>
      <c r="N8" s="1289"/>
      <c r="O8" s="1289"/>
      <c r="P8" s="1290"/>
      <c r="Q8" s="756"/>
      <c r="R8" s="756"/>
    </row>
    <row r="9" spans="1:20" ht="35.25" customHeight="1">
      <c r="A9" s="1342" t="s">
        <v>279</v>
      </c>
      <c r="B9" s="3679">
        <v>25</v>
      </c>
      <c r="C9" s="3679">
        <v>17</v>
      </c>
      <c r="D9" s="1200">
        <v>42</v>
      </c>
      <c r="E9" s="3647">
        <v>21</v>
      </c>
      <c r="F9" s="3647">
        <v>10</v>
      </c>
      <c r="G9" s="3697">
        <v>31</v>
      </c>
      <c r="H9" s="3703">
        <v>15</v>
      </c>
      <c r="I9" s="3704">
        <v>13</v>
      </c>
      <c r="J9" s="3705">
        <f>H9+I9</f>
        <v>28</v>
      </c>
      <c r="K9" s="3700">
        <v>14</v>
      </c>
      <c r="L9" s="3651">
        <v>16</v>
      </c>
      <c r="M9" s="3650">
        <v>30</v>
      </c>
      <c r="N9" s="1306">
        <f t="shared" ref="N9:O11" si="0">B9+E9+H9+K9</f>
        <v>75</v>
      </c>
      <c r="O9" s="1306">
        <f t="shared" si="0"/>
        <v>56</v>
      </c>
      <c r="P9" s="1308">
        <f>SUM(N9:O9)</f>
        <v>131</v>
      </c>
      <c r="Q9" s="756"/>
      <c r="R9" s="756"/>
    </row>
    <row r="10" spans="1:20" ht="41.25" customHeight="1">
      <c r="A10" s="1342" t="s">
        <v>280</v>
      </c>
      <c r="B10" s="3679">
        <v>0</v>
      </c>
      <c r="C10" s="3679">
        <v>0</v>
      </c>
      <c r="D10" s="1200">
        <v>0</v>
      </c>
      <c r="E10" s="3647">
        <v>0</v>
      </c>
      <c r="F10" s="3647">
        <v>0</v>
      </c>
      <c r="G10" s="3697">
        <v>0</v>
      </c>
      <c r="H10" s="3649">
        <v>13</v>
      </c>
      <c r="I10" s="3651">
        <v>0</v>
      </c>
      <c r="J10" s="3706">
        <v>13</v>
      </c>
      <c r="K10" s="3701">
        <v>16</v>
      </c>
      <c r="L10" s="3651">
        <v>0</v>
      </c>
      <c r="M10" s="3650">
        <v>16</v>
      </c>
      <c r="N10" s="1306">
        <f t="shared" si="0"/>
        <v>29</v>
      </c>
      <c r="O10" s="1306">
        <f t="shared" si="0"/>
        <v>0</v>
      </c>
      <c r="P10" s="1308">
        <f>SUM(N10:O10)</f>
        <v>29</v>
      </c>
      <c r="Q10" s="756"/>
      <c r="R10" s="756"/>
    </row>
    <row r="11" spans="1:20" ht="26.25">
      <c r="A11" s="1342" t="s">
        <v>281</v>
      </c>
      <c r="B11" s="3679">
        <v>15</v>
      </c>
      <c r="C11" s="3679">
        <v>0</v>
      </c>
      <c r="D11" s="1200">
        <v>15</v>
      </c>
      <c r="E11" s="3647">
        <v>18</v>
      </c>
      <c r="F11" s="3647">
        <v>0</v>
      </c>
      <c r="G11" s="3697">
        <v>18</v>
      </c>
      <c r="H11" s="3649">
        <v>17</v>
      </c>
      <c r="I11" s="3651">
        <v>0</v>
      </c>
      <c r="J11" s="3706">
        <v>17</v>
      </c>
      <c r="K11" s="3701">
        <v>13</v>
      </c>
      <c r="L11" s="3651">
        <v>0</v>
      </c>
      <c r="M11" s="3650">
        <v>13</v>
      </c>
      <c r="N11" s="1306">
        <f t="shared" si="0"/>
        <v>63</v>
      </c>
      <c r="O11" s="1306">
        <f t="shared" si="0"/>
        <v>0</v>
      </c>
      <c r="P11" s="1308">
        <f>SUM(N11:O11)</f>
        <v>63</v>
      </c>
      <c r="Q11" s="756"/>
      <c r="R11" s="756"/>
    </row>
    <row r="12" spans="1:20" ht="26.25">
      <c r="A12" s="1342" t="s">
        <v>282</v>
      </c>
      <c r="B12" s="3679">
        <v>22</v>
      </c>
      <c r="C12" s="3679">
        <v>3</v>
      </c>
      <c r="D12" s="1200">
        <v>25</v>
      </c>
      <c r="E12" s="3647">
        <v>23</v>
      </c>
      <c r="F12" s="3647">
        <v>14</v>
      </c>
      <c r="G12" s="3697">
        <v>37</v>
      </c>
      <c r="H12" s="3649">
        <v>30</v>
      </c>
      <c r="I12" s="3651">
        <v>16</v>
      </c>
      <c r="J12" s="3706">
        <v>46</v>
      </c>
      <c r="K12" s="3701">
        <v>32</v>
      </c>
      <c r="L12" s="3651">
        <v>11</v>
      </c>
      <c r="M12" s="3650">
        <v>43</v>
      </c>
      <c r="N12" s="1306">
        <f>B12+E12+H12+K12</f>
        <v>107</v>
      </c>
      <c r="O12" s="1306">
        <f>C12+F292+I12+L12+F12</f>
        <v>44</v>
      </c>
      <c r="P12" s="1308">
        <f>SUM(N12:O12)</f>
        <v>151</v>
      </c>
      <c r="Q12" s="756"/>
      <c r="R12" s="756"/>
    </row>
    <row r="13" spans="1:20" ht="27" thickBot="1">
      <c r="A13" s="1342" t="s">
        <v>283</v>
      </c>
      <c r="B13" s="3679">
        <v>22</v>
      </c>
      <c r="C13" s="3679">
        <v>0</v>
      </c>
      <c r="D13" s="1200">
        <v>22</v>
      </c>
      <c r="E13" s="3647">
        <v>18</v>
      </c>
      <c r="F13" s="3647">
        <v>1</v>
      </c>
      <c r="G13" s="3697">
        <v>19</v>
      </c>
      <c r="H13" s="3649">
        <v>19</v>
      </c>
      <c r="I13" s="3651">
        <v>0</v>
      </c>
      <c r="J13" s="3706">
        <v>19</v>
      </c>
      <c r="K13" s="3701">
        <v>21</v>
      </c>
      <c r="L13" s="3651">
        <v>0</v>
      </c>
      <c r="M13" s="3650">
        <v>21</v>
      </c>
      <c r="N13" s="1306">
        <f>B13+E13+H13+K13</f>
        <v>80</v>
      </c>
      <c r="O13" s="1306">
        <f>C13+I13+L13+F13</f>
        <v>1</v>
      </c>
      <c r="P13" s="1308">
        <f>SUM(N13:O13)</f>
        <v>81</v>
      </c>
      <c r="Q13" s="756"/>
      <c r="R13" s="756"/>
    </row>
    <row r="14" spans="1:20" ht="35.25" customHeight="1" thickBot="1">
      <c r="A14" s="1293" t="s">
        <v>27</v>
      </c>
      <c r="B14" s="3680">
        <f>SUM(B9:B13)</f>
        <v>84</v>
      </c>
      <c r="C14" s="3680">
        <f>SUM(C9:C13)</f>
        <v>20</v>
      </c>
      <c r="D14" s="3680">
        <f>SUM(D9:D13)</f>
        <v>104</v>
      </c>
      <c r="E14" s="3652">
        <f>SUM(E9:E13)</f>
        <v>80</v>
      </c>
      <c r="F14" s="3652">
        <f t="shared" ref="F14:M14" si="1">SUM(F9:F13)</f>
        <v>25</v>
      </c>
      <c r="G14" s="3698">
        <f t="shared" si="1"/>
        <v>105</v>
      </c>
      <c r="H14" s="3652">
        <f t="shared" si="1"/>
        <v>94</v>
      </c>
      <c r="I14" s="3652">
        <f t="shared" si="1"/>
        <v>29</v>
      </c>
      <c r="J14" s="3707">
        <f t="shared" si="1"/>
        <v>123</v>
      </c>
      <c r="K14" s="3672">
        <f t="shared" si="1"/>
        <v>96</v>
      </c>
      <c r="L14" s="3652">
        <f t="shared" si="1"/>
        <v>27</v>
      </c>
      <c r="M14" s="3652">
        <f t="shared" si="1"/>
        <v>123</v>
      </c>
      <c r="N14" s="1201">
        <f>SUM(N9:N13)</f>
        <v>354</v>
      </c>
      <c r="O14" s="1201">
        <f>SUM(O9:O13)</f>
        <v>101</v>
      </c>
      <c r="P14" s="1202">
        <f>SUM(P9:P13)</f>
        <v>455</v>
      </c>
      <c r="Q14" s="756"/>
      <c r="R14" s="756"/>
    </row>
    <row r="15" spans="1:20" ht="27" thickBot="1">
      <c r="A15" s="1293" t="s">
        <v>15</v>
      </c>
      <c r="B15" s="3681"/>
      <c r="C15" s="3682"/>
      <c r="D15" s="3683"/>
      <c r="E15" s="1192"/>
      <c r="F15" s="1192"/>
      <c r="G15" s="670"/>
      <c r="H15" s="3032"/>
      <c r="I15" s="1192"/>
      <c r="J15" s="1630"/>
      <c r="K15" s="1192"/>
      <c r="L15" s="1192"/>
      <c r="M15" s="1630"/>
      <c r="N15" s="1295"/>
      <c r="O15" s="186"/>
      <c r="P15" s="187"/>
      <c r="Q15" s="758"/>
      <c r="R15" s="758"/>
    </row>
    <row r="16" spans="1:20" ht="26.25">
      <c r="A16" s="1297" t="s">
        <v>16</v>
      </c>
      <c r="B16" s="3684"/>
      <c r="C16" s="3685"/>
      <c r="D16" s="3686"/>
      <c r="E16" s="3653"/>
      <c r="F16" s="3654"/>
      <c r="G16" s="3656"/>
      <c r="H16" s="3657"/>
      <c r="I16" s="3654" t="s">
        <v>28</v>
      </c>
      <c r="J16" s="3655"/>
      <c r="K16" s="3653"/>
      <c r="L16" s="3654"/>
      <c r="M16" s="3655"/>
      <c r="N16" s="1311"/>
      <c r="O16" s="1312"/>
      <c r="P16" s="1313"/>
      <c r="Q16" s="637"/>
      <c r="R16" s="637"/>
    </row>
    <row r="17" spans="1:18" ht="30.75" customHeight="1">
      <c r="A17" s="1342" t="s">
        <v>279</v>
      </c>
      <c r="B17" s="3687">
        <v>22</v>
      </c>
      <c r="C17" s="3688">
        <v>16</v>
      </c>
      <c r="D17" s="1238">
        <v>38</v>
      </c>
      <c r="E17" s="3658">
        <v>21</v>
      </c>
      <c r="F17" s="3659">
        <v>10</v>
      </c>
      <c r="G17" s="3699">
        <v>31</v>
      </c>
      <c r="H17" s="3658">
        <v>15</v>
      </c>
      <c r="I17" s="3659">
        <v>13</v>
      </c>
      <c r="J17" s="3708">
        <f>H17+I17</f>
        <v>28</v>
      </c>
      <c r="K17" s="3702">
        <v>14</v>
      </c>
      <c r="L17" s="3659">
        <v>15</v>
      </c>
      <c r="M17" s="3660">
        <v>29</v>
      </c>
      <c r="N17" s="1101">
        <f>K17+H17+E17+B17</f>
        <v>72</v>
      </c>
      <c r="O17" s="1102">
        <f>L17+I17+F17+C17</f>
        <v>54</v>
      </c>
      <c r="P17" s="1103">
        <f>N17+O17</f>
        <v>126</v>
      </c>
      <c r="Q17" s="637"/>
      <c r="R17" s="637"/>
    </row>
    <row r="18" spans="1:18" ht="41.25" customHeight="1">
      <c r="A18" s="1342" t="s">
        <v>280</v>
      </c>
      <c r="B18" s="3687">
        <v>0</v>
      </c>
      <c r="C18" s="3688">
        <v>0</v>
      </c>
      <c r="D18" s="1238">
        <v>0</v>
      </c>
      <c r="E18" s="3658">
        <v>0</v>
      </c>
      <c r="F18" s="3659">
        <v>0</v>
      </c>
      <c r="G18" s="3699">
        <v>0</v>
      </c>
      <c r="H18" s="3658">
        <v>13</v>
      </c>
      <c r="I18" s="3659">
        <v>0</v>
      </c>
      <c r="J18" s="3708">
        <v>13</v>
      </c>
      <c r="K18" s="3702">
        <v>16</v>
      </c>
      <c r="L18" s="3659">
        <v>0</v>
      </c>
      <c r="M18" s="3660">
        <v>16</v>
      </c>
      <c r="N18" s="1101">
        <f>K18+H18+E18</f>
        <v>29</v>
      </c>
      <c r="O18" s="1102">
        <f>L18+I18+F18+C18</f>
        <v>0</v>
      </c>
      <c r="P18" s="1103">
        <f>N18+O18</f>
        <v>29</v>
      </c>
      <c r="Q18" s="637"/>
      <c r="R18" s="637"/>
    </row>
    <row r="19" spans="1:18" ht="26.25">
      <c r="A19" s="1342" t="s">
        <v>281</v>
      </c>
      <c r="B19" s="3679">
        <v>15</v>
      </c>
      <c r="C19" s="1199">
        <v>0</v>
      </c>
      <c r="D19" s="1200">
        <v>15</v>
      </c>
      <c r="E19" s="3647">
        <v>18</v>
      </c>
      <c r="F19" s="3661">
        <v>0</v>
      </c>
      <c r="G19" s="3697">
        <f>SUM(E19:F19)</f>
        <v>18</v>
      </c>
      <c r="H19" s="3649">
        <v>17</v>
      </c>
      <c r="I19" s="3651">
        <v>0</v>
      </c>
      <c r="J19" s="3706">
        <v>17</v>
      </c>
      <c r="K19" s="3701">
        <v>13</v>
      </c>
      <c r="L19" s="3651">
        <v>0</v>
      </c>
      <c r="M19" s="3650">
        <v>13</v>
      </c>
      <c r="N19" s="1101">
        <f>SUM(B19+E19+H19+K19)</f>
        <v>63</v>
      </c>
      <c r="O19" s="1102">
        <f>L19+I19+F19+C19</f>
        <v>0</v>
      </c>
      <c r="P19" s="1103">
        <f>N19+O19</f>
        <v>63</v>
      </c>
      <c r="Q19" s="637"/>
      <c r="R19" s="637"/>
    </row>
    <row r="20" spans="1:18" ht="26.25">
      <c r="A20" s="1342" t="s">
        <v>282</v>
      </c>
      <c r="B20" s="3679">
        <v>22</v>
      </c>
      <c r="C20" s="1199">
        <v>3</v>
      </c>
      <c r="D20" s="1200">
        <v>25</v>
      </c>
      <c r="E20" s="3647">
        <v>23</v>
      </c>
      <c r="F20" s="3661">
        <v>14</v>
      </c>
      <c r="G20" s="3697">
        <f>F20+E20</f>
        <v>37</v>
      </c>
      <c r="H20" s="3649">
        <v>30</v>
      </c>
      <c r="I20" s="3651">
        <v>15</v>
      </c>
      <c r="J20" s="3706">
        <v>45</v>
      </c>
      <c r="K20" s="3701">
        <v>32</v>
      </c>
      <c r="L20" s="3651">
        <v>11</v>
      </c>
      <c r="M20" s="3650">
        <v>43</v>
      </c>
      <c r="N20" s="1306">
        <f>B20+E20+H20+K20</f>
        <v>107</v>
      </c>
      <c r="O20" s="1307">
        <f>C20+F20+I20+L20</f>
        <v>43</v>
      </c>
      <c r="P20" s="1308">
        <f t="shared" ref="P20:P28" si="2">SUM(N20:O20)</f>
        <v>150</v>
      </c>
      <c r="Q20" s="637"/>
      <c r="R20" s="637"/>
    </row>
    <row r="21" spans="1:18" ht="27" thickBot="1">
      <c r="A21" s="1342" t="s">
        <v>283</v>
      </c>
      <c r="B21" s="3679">
        <v>22</v>
      </c>
      <c r="C21" s="1199">
        <v>0</v>
      </c>
      <c r="D21" s="1200">
        <v>22</v>
      </c>
      <c r="E21" s="3647">
        <v>18</v>
      </c>
      <c r="F21" s="3661">
        <v>1</v>
      </c>
      <c r="G21" s="3697">
        <v>19</v>
      </c>
      <c r="H21" s="3649">
        <v>19</v>
      </c>
      <c r="I21" s="3651">
        <v>0</v>
      </c>
      <c r="J21" s="3706">
        <v>19</v>
      </c>
      <c r="K21" s="3701">
        <v>21</v>
      </c>
      <c r="L21" s="3651">
        <v>0</v>
      </c>
      <c r="M21" s="3650">
        <f>SUM(K21:L21)</f>
        <v>21</v>
      </c>
      <c r="N21" s="1306">
        <f>B21+E21+H21+K21</f>
        <v>80</v>
      </c>
      <c r="O21" s="1307">
        <f t="shared" ref="O21:O28" si="3">C21+F21+I21+L21</f>
        <v>1</v>
      </c>
      <c r="P21" s="1308">
        <f t="shared" si="2"/>
        <v>81</v>
      </c>
      <c r="Q21" s="637"/>
      <c r="R21" s="637"/>
    </row>
    <row r="22" spans="1:18" ht="30.75" customHeight="1" thickBot="1">
      <c r="A22" s="1299" t="s">
        <v>17</v>
      </c>
      <c r="B22" s="3680">
        <f>SUM(B17:B21)</f>
        <v>81</v>
      </c>
      <c r="C22" s="3680">
        <f>SUM(C17:C21)</f>
        <v>19</v>
      </c>
      <c r="D22" s="3680">
        <f>SUM(D17:D21)</f>
        <v>100</v>
      </c>
      <c r="E22" s="3652">
        <f t="shared" ref="E22:M22" si="4">SUM(E17:E21)</f>
        <v>80</v>
      </c>
      <c r="F22" s="3652">
        <f t="shared" si="4"/>
        <v>25</v>
      </c>
      <c r="G22" s="3698">
        <f t="shared" si="4"/>
        <v>105</v>
      </c>
      <c r="H22" s="3652">
        <f t="shared" si="4"/>
        <v>94</v>
      </c>
      <c r="I22" s="3652">
        <f t="shared" si="4"/>
        <v>28</v>
      </c>
      <c r="J22" s="3707">
        <f t="shared" si="4"/>
        <v>122</v>
      </c>
      <c r="K22" s="3672">
        <f t="shared" si="4"/>
        <v>96</v>
      </c>
      <c r="L22" s="3652">
        <f t="shared" si="4"/>
        <v>26</v>
      </c>
      <c r="M22" s="3652">
        <f t="shared" si="4"/>
        <v>122</v>
      </c>
      <c r="N22" s="1343">
        <f>N17+N18+N19+N20+N21</f>
        <v>351</v>
      </c>
      <c r="O22" s="1344">
        <f>O21+O20+O19+O18+O17</f>
        <v>98</v>
      </c>
      <c r="P22" s="1345">
        <f t="shared" si="2"/>
        <v>449</v>
      </c>
      <c r="Q22" s="637"/>
      <c r="R22" s="637"/>
    </row>
    <row r="23" spans="1:18" ht="27" customHeight="1">
      <c r="A23" s="1300" t="s">
        <v>18</v>
      </c>
      <c r="B23" s="3689"/>
      <c r="C23" s="3690"/>
      <c r="D23" s="3691"/>
      <c r="E23" s="3662"/>
      <c r="F23" s="1631"/>
      <c r="G23" s="3666"/>
      <c r="H23" s="3709"/>
      <c r="I23" s="3665"/>
      <c r="J23" s="3663"/>
      <c r="K23" s="3664"/>
      <c r="L23" s="3665"/>
      <c r="M23" s="3666"/>
      <c r="N23" s="1317">
        <f t="shared" ref="N23:N28" si="5">B23+E23+H23+K23</f>
        <v>0</v>
      </c>
      <c r="O23" s="1314">
        <f t="shared" si="3"/>
        <v>0</v>
      </c>
      <c r="P23" s="1318">
        <f t="shared" si="2"/>
        <v>0</v>
      </c>
      <c r="Q23" s="637"/>
      <c r="R23" s="637"/>
    </row>
    <row r="24" spans="1:18" ht="30.75" customHeight="1">
      <c r="A24" s="1342" t="s">
        <v>279</v>
      </c>
      <c r="B24" s="1213">
        <v>3</v>
      </c>
      <c r="C24" s="1199">
        <v>1</v>
      </c>
      <c r="D24" s="1200">
        <v>4</v>
      </c>
      <c r="E24" s="3667">
        <v>0</v>
      </c>
      <c r="F24" s="3661">
        <v>0</v>
      </c>
      <c r="G24" s="3697">
        <v>0</v>
      </c>
      <c r="H24" s="3667">
        <v>0</v>
      </c>
      <c r="I24" s="3661">
        <v>0</v>
      </c>
      <c r="J24" s="3648">
        <v>0</v>
      </c>
      <c r="K24" s="3668">
        <v>0</v>
      </c>
      <c r="L24" s="3661">
        <v>1</v>
      </c>
      <c r="M24" s="3648">
        <v>1</v>
      </c>
      <c r="N24" s="1306">
        <f t="shared" si="5"/>
        <v>3</v>
      </c>
      <c r="O24" s="1307">
        <f t="shared" si="3"/>
        <v>2</v>
      </c>
      <c r="P24" s="1308">
        <f t="shared" si="2"/>
        <v>5</v>
      </c>
      <c r="Q24" s="759"/>
      <c r="R24" s="759"/>
    </row>
    <row r="25" spans="1:18" ht="42.75" customHeight="1">
      <c r="A25" s="1342" t="s">
        <v>280</v>
      </c>
      <c r="B25" s="1213">
        <v>0</v>
      </c>
      <c r="C25" s="1199">
        <v>0</v>
      </c>
      <c r="D25" s="1200">
        <v>0</v>
      </c>
      <c r="E25" s="3667">
        <v>0</v>
      </c>
      <c r="F25" s="3661">
        <v>0</v>
      </c>
      <c r="G25" s="3697">
        <v>0</v>
      </c>
      <c r="H25" s="3667">
        <v>0</v>
      </c>
      <c r="I25" s="3661">
        <v>0</v>
      </c>
      <c r="J25" s="3648">
        <v>0</v>
      </c>
      <c r="K25" s="3668">
        <v>0</v>
      </c>
      <c r="L25" s="3661">
        <v>0</v>
      </c>
      <c r="M25" s="3648">
        <v>0</v>
      </c>
      <c r="N25" s="1306">
        <f t="shared" si="5"/>
        <v>0</v>
      </c>
      <c r="O25" s="1307">
        <f t="shared" si="3"/>
        <v>0</v>
      </c>
      <c r="P25" s="1308">
        <f t="shared" si="2"/>
        <v>0</v>
      </c>
      <c r="Q25" s="759"/>
      <c r="R25" s="759"/>
    </row>
    <row r="26" spans="1:18" ht="26.25">
      <c r="A26" s="1342" t="s">
        <v>281</v>
      </c>
      <c r="B26" s="1213">
        <v>0</v>
      </c>
      <c r="C26" s="1199">
        <v>0</v>
      </c>
      <c r="D26" s="1200">
        <v>0</v>
      </c>
      <c r="E26" s="3667">
        <v>0</v>
      </c>
      <c r="F26" s="3661">
        <v>0</v>
      </c>
      <c r="G26" s="3697">
        <v>0</v>
      </c>
      <c r="H26" s="3667">
        <v>0</v>
      </c>
      <c r="I26" s="3661">
        <v>0</v>
      </c>
      <c r="J26" s="3648">
        <v>0</v>
      </c>
      <c r="K26" s="3668">
        <v>0</v>
      </c>
      <c r="L26" s="3661">
        <v>0</v>
      </c>
      <c r="M26" s="3648">
        <v>0</v>
      </c>
      <c r="N26" s="1306">
        <f t="shared" si="5"/>
        <v>0</v>
      </c>
      <c r="O26" s="1307">
        <f t="shared" si="3"/>
        <v>0</v>
      </c>
      <c r="P26" s="1308">
        <f t="shared" si="2"/>
        <v>0</v>
      </c>
      <c r="Q26" s="759"/>
      <c r="R26" s="759"/>
    </row>
    <row r="27" spans="1:18" ht="26.25">
      <c r="A27" s="1342" t="s">
        <v>282</v>
      </c>
      <c r="B27" s="1213">
        <v>0</v>
      </c>
      <c r="C27" s="1199">
        <v>0</v>
      </c>
      <c r="D27" s="1200">
        <v>0</v>
      </c>
      <c r="E27" s="3667">
        <v>0</v>
      </c>
      <c r="F27" s="3661">
        <v>0</v>
      </c>
      <c r="G27" s="3648">
        <v>0</v>
      </c>
      <c r="H27" s="3668">
        <v>0</v>
      </c>
      <c r="I27" s="3661">
        <v>1</v>
      </c>
      <c r="J27" s="3648">
        <v>1</v>
      </c>
      <c r="K27" s="3668">
        <v>0</v>
      </c>
      <c r="L27" s="3661">
        <v>0</v>
      </c>
      <c r="M27" s="3648">
        <v>0</v>
      </c>
      <c r="N27" s="1306">
        <f t="shared" si="5"/>
        <v>0</v>
      </c>
      <c r="O27" s="1307">
        <f t="shared" si="3"/>
        <v>1</v>
      </c>
      <c r="P27" s="1308">
        <f t="shared" si="2"/>
        <v>1</v>
      </c>
      <c r="Q27" s="759"/>
      <c r="R27" s="759"/>
    </row>
    <row r="28" spans="1:18" ht="27" thickBot="1">
      <c r="A28" s="1342" t="s">
        <v>283</v>
      </c>
      <c r="B28" s="1213">
        <v>0</v>
      </c>
      <c r="C28" s="1199">
        <v>0</v>
      </c>
      <c r="D28" s="1200">
        <v>0</v>
      </c>
      <c r="E28" s="3667">
        <v>0</v>
      </c>
      <c r="F28" s="3661">
        <v>0</v>
      </c>
      <c r="G28" s="3648">
        <v>0</v>
      </c>
      <c r="H28" s="3668">
        <v>0</v>
      </c>
      <c r="I28" s="3661">
        <v>0</v>
      </c>
      <c r="J28" s="3648">
        <v>0</v>
      </c>
      <c r="K28" s="3668">
        <v>0</v>
      </c>
      <c r="L28" s="3661">
        <v>0</v>
      </c>
      <c r="M28" s="3648">
        <v>0</v>
      </c>
      <c r="N28" s="1306">
        <f t="shared" si="5"/>
        <v>0</v>
      </c>
      <c r="O28" s="1307">
        <f t="shared" si="3"/>
        <v>0</v>
      </c>
      <c r="P28" s="1308">
        <f t="shared" si="2"/>
        <v>0</v>
      </c>
      <c r="Q28" s="759"/>
      <c r="R28" s="759"/>
    </row>
    <row r="29" spans="1:18" ht="33.75" customHeight="1" thickBot="1">
      <c r="A29" s="1288" t="s">
        <v>19</v>
      </c>
      <c r="B29" s="3692">
        <f t="shared" ref="B29:D29" si="6">SUM(B24:B28)</f>
        <v>3</v>
      </c>
      <c r="C29" s="3692">
        <f t="shared" si="6"/>
        <v>1</v>
      </c>
      <c r="D29" s="3693">
        <f t="shared" si="6"/>
        <v>4</v>
      </c>
      <c r="E29" s="3669">
        <f t="shared" ref="E29:M29" si="7">SUM(E24:E28)</f>
        <v>0</v>
      </c>
      <c r="F29" s="3669">
        <f t="shared" si="7"/>
        <v>0</v>
      </c>
      <c r="G29" s="3670">
        <f t="shared" si="7"/>
        <v>0</v>
      </c>
      <c r="H29" s="3671">
        <f t="shared" si="7"/>
        <v>0</v>
      </c>
      <c r="I29" s="3669">
        <f t="shared" si="7"/>
        <v>1</v>
      </c>
      <c r="J29" s="3670">
        <f t="shared" si="7"/>
        <v>1</v>
      </c>
      <c r="K29" s="3671">
        <f t="shared" si="7"/>
        <v>0</v>
      </c>
      <c r="L29" s="3669">
        <f t="shared" si="7"/>
        <v>1</v>
      </c>
      <c r="M29" s="3670">
        <f t="shared" si="7"/>
        <v>1</v>
      </c>
      <c r="N29" s="1301">
        <f>N23+N24+N25+N26+N27+N28</f>
        <v>3</v>
      </c>
      <c r="O29" s="1301">
        <f>SUM(O24:O28)</f>
        <v>3</v>
      </c>
      <c r="P29" s="1328">
        <f>SUM(P23:P28)</f>
        <v>6</v>
      </c>
      <c r="Q29" s="109"/>
      <c r="R29" s="109"/>
    </row>
    <row r="30" spans="1:18" ht="30.75" customHeight="1" thickBot="1">
      <c r="A30" s="1302" t="s">
        <v>29</v>
      </c>
      <c r="B30" s="3680">
        <f t="shared" ref="B30:M30" si="8">B22</f>
        <v>81</v>
      </c>
      <c r="C30" s="3680">
        <f t="shared" si="8"/>
        <v>19</v>
      </c>
      <c r="D30" s="3694">
        <f t="shared" si="8"/>
        <v>100</v>
      </c>
      <c r="E30" s="3672">
        <f t="shared" si="8"/>
        <v>80</v>
      </c>
      <c r="F30" s="3652">
        <f t="shared" si="8"/>
        <v>25</v>
      </c>
      <c r="G30" s="3652">
        <f t="shared" si="8"/>
        <v>105</v>
      </c>
      <c r="H30" s="3652">
        <f t="shared" si="8"/>
        <v>94</v>
      </c>
      <c r="I30" s="3652">
        <f t="shared" si="8"/>
        <v>28</v>
      </c>
      <c r="J30" s="3652">
        <f t="shared" si="8"/>
        <v>122</v>
      </c>
      <c r="K30" s="3652">
        <f t="shared" si="8"/>
        <v>96</v>
      </c>
      <c r="L30" s="3652">
        <f t="shared" si="8"/>
        <v>26</v>
      </c>
      <c r="M30" s="3652">
        <f t="shared" si="8"/>
        <v>122</v>
      </c>
      <c r="N30" s="1201">
        <f>N22</f>
        <v>351</v>
      </c>
      <c r="O30" s="1201">
        <f>O22</f>
        <v>98</v>
      </c>
      <c r="P30" s="1202">
        <f>P22</f>
        <v>449</v>
      </c>
      <c r="Q30" s="109"/>
      <c r="R30" s="109"/>
    </row>
    <row r="31" spans="1:18" ht="26.25" thickBot="1">
      <c r="A31" s="1302" t="s">
        <v>30</v>
      </c>
      <c r="B31" s="3680">
        <f>B29</f>
        <v>3</v>
      </c>
      <c r="C31" s="3680">
        <f t="shared" ref="C31:K31" si="9">C29</f>
        <v>1</v>
      </c>
      <c r="D31" s="3694">
        <f t="shared" si="9"/>
        <v>4</v>
      </c>
      <c r="E31" s="3672">
        <f t="shared" si="9"/>
        <v>0</v>
      </c>
      <c r="F31" s="3652">
        <f>F29</f>
        <v>0</v>
      </c>
      <c r="G31" s="3652">
        <f>G29</f>
        <v>0</v>
      </c>
      <c r="H31" s="3652">
        <f t="shared" si="9"/>
        <v>0</v>
      </c>
      <c r="I31" s="3652">
        <f>I29</f>
        <v>1</v>
      </c>
      <c r="J31" s="3652">
        <f>J29</f>
        <v>1</v>
      </c>
      <c r="K31" s="3652">
        <f t="shared" si="9"/>
        <v>0</v>
      </c>
      <c r="L31" s="3652">
        <f>L29</f>
        <v>1</v>
      </c>
      <c r="M31" s="3652">
        <f>M29</f>
        <v>1</v>
      </c>
      <c r="N31" s="1201">
        <f>N29</f>
        <v>3</v>
      </c>
      <c r="O31" s="1201">
        <f>O29</f>
        <v>3</v>
      </c>
      <c r="P31" s="1202">
        <f>P29</f>
        <v>6</v>
      </c>
      <c r="Q31" s="110"/>
    </row>
    <row r="32" spans="1:18" ht="39.75" customHeight="1" thickBot="1">
      <c r="A32" s="1303" t="s">
        <v>31</v>
      </c>
      <c r="B32" s="3695">
        <f t="shared" ref="B32:M32" si="10">SUM(B30:B31)</f>
        <v>84</v>
      </c>
      <c r="C32" s="3695">
        <f t="shared" si="10"/>
        <v>20</v>
      </c>
      <c r="D32" s="3696">
        <f t="shared" si="10"/>
        <v>104</v>
      </c>
      <c r="E32" s="3732">
        <f t="shared" si="10"/>
        <v>80</v>
      </c>
      <c r="F32" s="3733">
        <f t="shared" si="10"/>
        <v>25</v>
      </c>
      <c r="G32" s="3733">
        <f t="shared" si="10"/>
        <v>105</v>
      </c>
      <c r="H32" s="3733">
        <f t="shared" si="10"/>
        <v>94</v>
      </c>
      <c r="I32" s="3733">
        <f>SUM(I30:I31)</f>
        <v>29</v>
      </c>
      <c r="J32" s="3733">
        <f t="shared" si="10"/>
        <v>123</v>
      </c>
      <c r="K32" s="3733">
        <f t="shared" si="10"/>
        <v>96</v>
      </c>
      <c r="L32" s="3733">
        <f t="shared" si="10"/>
        <v>27</v>
      </c>
      <c r="M32" s="3733">
        <f t="shared" si="10"/>
        <v>123</v>
      </c>
      <c r="N32" s="1320">
        <f>SUM(N30:N31)</f>
        <v>354</v>
      </c>
      <c r="O32" s="1320">
        <f>SUM(O30:O31)</f>
        <v>101</v>
      </c>
      <c r="P32" s="1321">
        <f>SUM(P30:P31)</f>
        <v>455</v>
      </c>
      <c r="Q32" s="109"/>
      <c r="R32" s="109"/>
    </row>
    <row r="33" spans="1:16">
      <c r="A33" s="6264"/>
      <c r="B33" s="6264"/>
      <c r="C33" s="6264"/>
      <c r="D33" s="6264"/>
      <c r="E33" s="6264"/>
      <c r="F33" s="6264"/>
      <c r="G33" s="6264"/>
      <c r="H33" s="6264"/>
      <c r="I33" s="6264"/>
      <c r="J33" s="6264"/>
      <c r="K33" s="6264"/>
      <c r="L33" s="6264"/>
      <c r="M33" s="6264"/>
      <c r="N33" s="6264"/>
      <c r="O33" s="6264"/>
      <c r="P33" s="6264"/>
    </row>
    <row r="34" spans="1:16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</row>
    <row r="35" spans="1:16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</sheetData>
  <mergeCells count="10">
    <mergeCell ref="A1:P1"/>
    <mergeCell ref="A2:P2"/>
    <mergeCell ref="A3:P3"/>
    <mergeCell ref="A33:P33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990"/>
  <sheetViews>
    <sheetView view="pageBreakPreview" zoomScale="50" zoomScaleNormal="50" workbookViewId="0">
      <selection activeCell="I23" sqref="I23"/>
    </sheetView>
  </sheetViews>
  <sheetFormatPr defaultColWidth="9" defaultRowHeight="15" customHeight="1"/>
  <cols>
    <col min="1" max="1" width="81.7109375" style="80" customWidth="1"/>
    <col min="2" max="2" width="15" style="80" customWidth="1"/>
    <col min="3" max="3" width="12.85546875" style="80" customWidth="1"/>
    <col min="4" max="4" width="12.28515625" style="80" customWidth="1"/>
    <col min="5" max="5" width="15" style="80" customWidth="1"/>
    <col min="6" max="6" width="14" style="80" customWidth="1"/>
    <col min="7" max="7" width="13" style="80" customWidth="1"/>
    <col min="8" max="8" width="15.7109375" style="80" customWidth="1"/>
    <col min="9" max="10" width="12.28515625" style="80" customWidth="1"/>
    <col min="11" max="11" width="15.28515625" style="80" customWidth="1"/>
    <col min="12" max="12" width="14.28515625" style="80" customWidth="1"/>
    <col min="13" max="13" width="12" style="80" customWidth="1"/>
    <col min="14" max="14" width="15.42578125" style="80" customWidth="1"/>
    <col min="15" max="15" width="13.85546875" style="80" customWidth="1"/>
    <col min="16" max="16" width="12" style="80" customWidth="1"/>
    <col min="17" max="17" width="14.85546875" style="80" customWidth="1"/>
    <col min="18" max="18" width="13.5703125" style="80" customWidth="1"/>
    <col min="19" max="19" width="13.7109375" style="80" customWidth="1"/>
    <col min="20" max="21" width="10.7109375" style="80" customWidth="1"/>
    <col min="22" max="22" width="9.140625" style="80"/>
    <col min="23" max="23" width="12.85546875" style="80" customWidth="1"/>
    <col min="24" max="24" width="23.42578125" style="80" customWidth="1"/>
    <col min="25" max="26" width="9.140625" style="80"/>
    <col min="27" max="27" width="10.5703125" style="80" customWidth="1"/>
    <col min="28" max="28" width="11.28515625" style="80" customWidth="1"/>
    <col min="29" max="256" width="9.140625" style="80"/>
    <col min="257" max="257" width="88.85546875" style="80" customWidth="1"/>
    <col min="258" max="258" width="15" style="80" customWidth="1"/>
    <col min="259" max="259" width="12.85546875" style="80" customWidth="1"/>
    <col min="260" max="260" width="12.28515625" style="80" customWidth="1"/>
    <col min="261" max="261" width="15" style="80" customWidth="1"/>
    <col min="262" max="262" width="14" style="80" customWidth="1"/>
    <col min="263" max="263" width="11" style="80" customWidth="1"/>
    <col min="264" max="264" width="15.7109375" style="80" customWidth="1"/>
    <col min="265" max="266" width="12.28515625" style="80" customWidth="1"/>
    <col min="267" max="267" width="15.28515625" style="80" customWidth="1"/>
    <col min="268" max="268" width="14.28515625" style="80" customWidth="1"/>
    <col min="269" max="269" width="12" style="80" customWidth="1"/>
    <col min="270" max="270" width="15.42578125" style="80" customWidth="1"/>
    <col min="271" max="271" width="13.85546875" style="80" customWidth="1"/>
    <col min="272" max="272" width="12" style="80" customWidth="1"/>
    <col min="273" max="273" width="14.85546875" style="80" customWidth="1"/>
    <col min="274" max="274" width="13.5703125" style="80" customWidth="1"/>
    <col min="275" max="275" width="13.7109375" style="80" customWidth="1"/>
    <col min="276" max="277" width="10.7109375" style="80" customWidth="1"/>
    <col min="278" max="278" width="9.140625" style="80"/>
    <col min="279" max="279" width="12.85546875" style="80" customWidth="1"/>
    <col min="280" max="280" width="23.42578125" style="80" customWidth="1"/>
    <col min="281" max="282" width="9.140625" style="80"/>
    <col min="283" max="283" width="10.5703125" style="80" customWidth="1"/>
    <col min="284" max="284" width="11.28515625" style="80" customWidth="1"/>
    <col min="285" max="512" width="9.140625" style="80"/>
    <col min="513" max="513" width="88.85546875" style="80" customWidth="1"/>
    <col min="514" max="514" width="15" style="80" customWidth="1"/>
    <col min="515" max="515" width="12.85546875" style="80" customWidth="1"/>
    <col min="516" max="516" width="12.28515625" style="80" customWidth="1"/>
    <col min="517" max="517" width="15" style="80" customWidth="1"/>
    <col min="518" max="518" width="14" style="80" customWidth="1"/>
    <col min="519" max="519" width="11" style="80" customWidth="1"/>
    <col min="520" max="520" width="15.7109375" style="80" customWidth="1"/>
    <col min="521" max="522" width="12.28515625" style="80" customWidth="1"/>
    <col min="523" max="523" width="15.28515625" style="80" customWidth="1"/>
    <col min="524" max="524" width="14.28515625" style="80" customWidth="1"/>
    <col min="525" max="525" width="12" style="80" customWidth="1"/>
    <col min="526" max="526" width="15.42578125" style="80" customWidth="1"/>
    <col min="527" max="527" width="13.85546875" style="80" customWidth="1"/>
    <col min="528" max="528" width="12" style="80" customWidth="1"/>
    <col min="529" max="529" width="14.85546875" style="80" customWidth="1"/>
    <col min="530" max="530" width="13.5703125" style="80" customWidth="1"/>
    <col min="531" max="531" width="13.7109375" style="80" customWidth="1"/>
    <col min="532" max="533" width="10.7109375" style="80" customWidth="1"/>
    <col min="534" max="534" width="9.140625" style="80"/>
    <col min="535" max="535" width="12.85546875" style="80" customWidth="1"/>
    <col min="536" max="536" width="23.42578125" style="80" customWidth="1"/>
    <col min="537" max="538" width="9.140625" style="80"/>
    <col min="539" max="539" width="10.5703125" style="80" customWidth="1"/>
    <col min="540" max="540" width="11.28515625" style="80" customWidth="1"/>
    <col min="541" max="768" width="9.140625" style="80"/>
    <col min="769" max="769" width="88.85546875" style="80" customWidth="1"/>
    <col min="770" max="770" width="15" style="80" customWidth="1"/>
    <col min="771" max="771" width="12.85546875" style="80" customWidth="1"/>
    <col min="772" max="772" width="12.28515625" style="80" customWidth="1"/>
    <col min="773" max="773" width="15" style="80" customWidth="1"/>
    <col min="774" max="774" width="14" style="80" customWidth="1"/>
    <col min="775" max="775" width="11" style="80" customWidth="1"/>
    <col min="776" max="776" width="15.7109375" style="80" customWidth="1"/>
    <col min="777" max="778" width="12.28515625" style="80" customWidth="1"/>
    <col min="779" max="779" width="15.28515625" style="80" customWidth="1"/>
    <col min="780" max="780" width="14.28515625" style="80" customWidth="1"/>
    <col min="781" max="781" width="12" style="80" customWidth="1"/>
    <col min="782" max="782" width="15.42578125" style="80" customWidth="1"/>
    <col min="783" max="783" width="13.85546875" style="80" customWidth="1"/>
    <col min="784" max="784" width="12" style="80" customWidth="1"/>
    <col min="785" max="785" width="14.85546875" style="80" customWidth="1"/>
    <col min="786" max="786" width="13.5703125" style="80" customWidth="1"/>
    <col min="787" max="787" width="13.7109375" style="80" customWidth="1"/>
    <col min="788" max="789" width="10.7109375" style="80" customWidth="1"/>
    <col min="790" max="790" width="9.140625" style="80"/>
    <col min="791" max="791" width="12.85546875" style="80" customWidth="1"/>
    <col min="792" max="792" width="23.42578125" style="80" customWidth="1"/>
    <col min="793" max="794" width="9.140625" style="80"/>
    <col min="795" max="795" width="10.5703125" style="80" customWidth="1"/>
    <col min="796" max="796" width="11.28515625" style="80" customWidth="1"/>
    <col min="797" max="1024" width="9.140625" style="80"/>
    <col min="1025" max="1025" width="88.85546875" style="80" customWidth="1"/>
    <col min="1026" max="1026" width="15" style="80" customWidth="1"/>
    <col min="1027" max="1027" width="12.85546875" style="80" customWidth="1"/>
    <col min="1028" max="1028" width="12.28515625" style="80" customWidth="1"/>
    <col min="1029" max="1029" width="15" style="80" customWidth="1"/>
    <col min="1030" max="1030" width="14" style="80" customWidth="1"/>
    <col min="1031" max="1031" width="11" style="80" customWidth="1"/>
    <col min="1032" max="1032" width="15.7109375" style="80" customWidth="1"/>
    <col min="1033" max="1034" width="12.28515625" style="80" customWidth="1"/>
    <col min="1035" max="1035" width="15.28515625" style="80" customWidth="1"/>
    <col min="1036" max="1036" width="14.28515625" style="80" customWidth="1"/>
    <col min="1037" max="1037" width="12" style="80" customWidth="1"/>
    <col min="1038" max="1038" width="15.42578125" style="80" customWidth="1"/>
    <col min="1039" max="1039" width="13.85546875" style="80" customWidth="1"/>
    <col min="1040" max="1040" width="12" style="80" customWidth="1"/>
    <col min="1041" max="1041" width="14.85546875" style="80" customWidth="1"/>
    <col min="1042" max="1042" width="13.5703125" style="80" customWidth="1"/>
    <col min="1043" max="1043" width="13.7109375" style="80" customWidth="1"/>
    <col min="1044" max="1045" width="10.7109375" style="80" customWidth="1"/>
    <col min="1046" max="1046" width="9.140625" style="80"/>
    <col min="1047" max="1047" width="12.85546875" style="80" customWidth="1"/>
    <col min="1048" max="1048" width="23.42578125" style="80" customWidth="1"/>
    <col min="1049" max="1050" width="9.140625" style="80"/>
    <col min="1051" max="1051" width="10.5703125" style="80" customWidth="1"/>
    <col min="1052" max="1052" width="11.28515625" style="80" customWidth="1"/>
    <col min="1053" max="1280" width="9.140625" style="80"/>
    <col min="1281" max="1281" width="88.85546875" style="80" customWidth="1"/>
    <col min="1282" max="1282" width="15" style="80" customWidth="1"/>
    <col min="1283" max="1283" width="12.85546875" style="80" customWidth="1"/>
    <col min="1284" max="1284" width="12.28515625" style="80" customWidth="1"/>
    <col min="1285" max="1285" width="15" style="80" customWidth="1"/>
    <col min="1286" max="1286" width="14" style="80" customWidth="1"/>
    <col min="1287" max="1287" width="11" style="80" customWidth="1"/>
    <col min="1288" max="1288" width="15.7109375" style="80" customWidth="1"/>
    <col min="1289" max="1290" width="12.28515625" style="80" customWidth="1"/>
    <col min="1291" max="1291" width="15.28515625" style="80" customWidth="1"/>
    <col min="1292" max="1292" width="14.28515625" style="80" customWidth="1"/>
    <col min="1293" max="1293" width="12" style="80" customWidth="1"/>
    <col min="1294" max="1294" width="15.42578125" style="80" customWidth="1"/>
    <col min="1295" max="1295" width="13.85546875" style="80" customWidth="1"/>
    <col min="1296" max="1296" width="12" style="80" customWidth="1"/>
    <col min="1297" max="1297" width="14.85546875" style="80" customWidth="1"/>
    <col min="1298" max="1298" width="13.5703125" style="80" customWidth="1"/>
    <col min="1299" max="1299" width="13.7109375" style="80" customWidth="1"/>
    <col min="1300" max="1301" width="10.7109375" style="80" customWidth="1"/>
    <col min="1302" max="1302" width="9.140625" style="80"/>
    <col min="1303" max="1303" width="12.85546875" style="80" customWidth="1"/>
    <col min="1304" max="1304" width="23.42578125" style="80" customWidth="1"/>
    <col min="1305" max="1306" width="9.140625" style="80"/>
    <col min="1307" max="1307" width="10.5703125" style="80" customWidth="1"/>
    <col min="1308" max="1308" width="11.28515625" style="80" customWidth="1"/>
    <col min="1309" max="1536" width="9.140625" style="80"/>
    <col min="1537" max="1537" width="88.85546875" style="80" customWidth="1"/>
    <col min="1538" max="1538" width="15" style="80" customWidth="1"/>
    <col min="1539" max="1539" width="12.85546875" style="80" customWidth="1"/>
    <col min="1540" max="1540" width="12.28515625" style="80" customWidth="1"/>
    <col min="1541" max="1541" width="15" style="80" customWidth="1"/>
    <col min="1542" max="1542" width="14" style="80" customWidth="1"/>
    <col min="1543" max="1543" width="11" style="80" customWidth="1"/>
    <col min="1544" max="1544" width="15.7109375" style="80" customWidth="1"/>
    <col min="1545" max="1546" width="12.28515625" style="80" customWidth="1"/>
    <col min="1547" max="1547" width="15.28515625" style="80" customWidth="1"/>
    <col min="1548" max="1548" width="14.28515625" style="80" customWidth="1"/>
    <col min="1549" max="1549" width="12" style="80" customWidth="1"/>
    <col min="1550" max="1550" width="15.42578125" style="80" customWidth="1"/>
    <col min="1551" max="1551" width="13.85546875" style="80" customWidth="1"/>
    <col min="1552" max="1552" width="12" style="80" customWidth="1"/>
    <col min="1553" max="1553" width="14.85546875" style="80" customWidth="1"/>
    <col min="1554" max="1554" width="13.5703125" style="80" customWidth="1"/>
    <col min="1555" max="1555" width="13.7109375" style="80" customWidth="1"/>
    <col min="1556" max="1557" width="10.7109375" style="80" customWidth="1"/>
    <col min="1558" max="1558" width="9.140625" style="80"/>
    <col min="1559" max="1559" width="12.85546875" style="80" customWidth="1"/>
    <col min="1560" max="1560" width="23.42578125" style="80" customWidth="1"/>
    <col min="1561" max="1562" width="9.140625" style="80"/>
    <col min="1563" max="1563" width="10.5703125" style="80" customWidth="1"/>
    <col min="1564" max="1564" width="11.28515625" style="80" customWidth="1"/>
    <col min="1565" max="1792" width="9.140625" style="80"/>
    <col min="1793" max="1793" width="88.85546875" style="80" customWidth="1"/>
    <col min="1794" max="1794" width="15" style="80" customWidth="1"/>
    <col min="1795" max="1795" width="12.85546875" style="80" customWidth="1"/>
    <col min="1796" max="1796" width="12.28515625" style="80" customWidth="1"/>
    <col min="1797" max="1797" width="15" style="80" customWidth="1"/>
    <col min="1798" max="1798" width="14" style="80" customWidth="1"/>
    <col min="1799" max="1799" width="11" style="80" customWidth="1"/>
    <col min="1800" max="1800" width="15.7109375" style="80" customWidth="1"/>
    <col min="1801" max="1802" width="12.28515625" style="80" customWidth="1"/>
    <col min="1803" max="1803" width="15.28515625" style="80" customWidth="1"/>
    <col min="1804" max="1804" width="14.28515625" style="80" customWidth="1"/>
    <col min="1805" max="1805" width="12" style="80" customWidth="1"/>
    <col min="1806" max="1806" width="15.42578125" style="80" customWidth="1"/>
    <col min="1807" max="1807" width="13.85546875" style="80" customWidth="1"/>
    <col min="1808" max="1808" width="12" style="80" customWidth="1"/>
    <col min="1809" max="1809" width="14.85546875" style="80" customWidth="1"/>
    <col min="1810" max="1810" width="13.5703125" style="80" customWidth="1"/>
    <col min="1811" max="1811" width="13.7109375" style="80" customWidth="1"/>
    <col min="1812" max="1813" width="10.7109375" style="80" customWidth="1"/>
    <col min="1814" max="1814" width="9.140625" style="80"/>
    <col min="1815" max="1815" width="12.85546875" style="80" customWidth="1"/>
    <col min="1816" max="1816" width="23.42578125" style="80" customWidth="1"/>
    <col min="1817" max="1818" width="9.140625" style="80"/>
    <col min="1819" max="1819" width="10.5703125" style="80" customWidth="1"/>
    <col min="1820" max="1820" width="11.28515625" style="80" customWidth="1"/>
    <col min="1821" max="2048" width="9.140625" style="80"/>
    <col min="2049" max="2049" width="88.85546875" style="80" customWidth="1"/>
    <col min="2050" max="2050" width="15" style="80" customWidth="1"/>
    <col min="2051" max="2051" width="12.85546875" style="80" customWidth="1"/>
    <col min="2052" max="2052" width="12.28515625" style="80" customWidth="1"/>
    <col min="2053" max="2053" width="15" style="80" customWidth="1"/>
    <col min="2054" max="2054" width="14" style="80" customWidth="1"/>
    <col min="2055" max="2055" width="11" style="80" customWidth="1"/>
    <col min="2056" max="2056" width="15.7109375" style="80" customWidth="1"/>
    <col min="2057" max="2058" width="12.28515625" style="80" customWidth="1"/>
    <col min="2059" max="2059" width="15.28515625" style="80" customWidth="1"/>
    <col min="2060" max="2060" width="14.28515625" style="80" customWidth="1"/>
    <col min="2061" max="2061" width="12" style="80" customWidth="1"/>
    <col min="2062" max="2062" width="15.42578125" style="80" customWidth="1"/>
    <col min="2063" max="2063" width="13.85546875" style="80" customWidth="1"/>
    <col min="2064" max="2064" width="12" style="80" customWidth="1"/>
    <col min="2065" max="2065" width="14.85546875" style="80" customWidth="1"/>
    <col min="2066" max="2066" width="13.5703125" style="80" customWidth="1"/>
    <col min="2067" max="2067" width="13.7109375" style="80" customWidth="1"/>
    <col min="2068" max="2069" width="10.7109375" style="80" customWidth="1"/>
    <col min="2070" max="2070" width="9.140625" style="80"/>
    <col min="2071" max="2071" width="12.85546875" style="80" customWidth="1"/>
    <col min="2072" max="2072" width="23.42578125" style="80" customWidth="1"/>
    <col min="2073" max="2074" width="9.140625" style="80"/>
    <col min="2075" max="2075" width="10.5703125" style="80" customWidth="1"/>
    <col min="2076" max="2076" width="11.28515625" style="80" customWidth="1"/>
    <col min="2077" max="2304" width="9.140625" style="80"/>
    <col min="2305" max="2305" width="88.85546875" style="80" customWidth="1"/>
    <col min="2306" max="2306" width="15" style="80" customWidth="1"/>
    <col min="2307" max="2307" width="12.85546875" style="80" customWidth="1"/>
    <col min="2308" max="2308" width="12.28515625" style="80" customWidth="1"/>
    <col min="2309" max="2309" width="15" style="80" customWidth="1"/>
    <col min="2310" max="2310" width="14" style="80" customWidth="1"/>
    <col min="2311" max="2311" width="11" style="80" customWidth="1"/>
    <col min="2312" max="2312" width="15.7109375" style="80" customWidth="1"/>
    <col min="2313" max="2314" width="12.28515625" style="80" customWidth="1"/>
    <col min="2315" max="2315" width="15.28515625" style="80" customWidth="1"/>
    <col min="2316" max="2316" width="14.28515625" style="80" customWidth="1"/>
    <col min="2317" max="2317" width="12" style="80" customWidth="1"/>
    <col min="2318" max="2318" width="15.42578125" style="80" customWidth="1"/>
    <col min="2319" max="2319" width="13.85546875" style="80" customWidth="1"/>
    <col min="2320" max="2320" width="12" style="80" customWidth="1"/>
    <col min="2321" max="2321" width="14.85546875" style="80" customWidth="1"/>
    <col min="2322" max="2322" width="13.5703125" style="80" customWidth="1"/>
    <col min="2323" max="2323" width="13.7109375" style="80" customWidth="1"/>
    <col min="2324" max="2325" width="10.7109375" style="80" customWidth="1"/>
    <col min="2326" max="2326" width="9.140625" style="80"/>
    <col min="2327" max="2327" width="12.85546875" style="80" customWidth="1"/>
    <col min="2328" max="2328" width="23.42578125" style="80" customWidth="1"/>
    <col min="2329" max="2330" width="9.140625" style="80"/>
    <col min="2331" max="2331" width="10.5703125" style="80" customWidth="1"/>
    <col min="2332" max="2332" width="11.28515625" style="80" customWidth="1"/>
    <col min="2333" max="2560" width="9.140625" style="80"/>
    <col min="2561" max="2561" width="88.85546875" style="80" customWidth="1"/>
    <col min="2562" max="2562" width="15" style="80" customWidth="1"/>
    <col min="2563" max="2563" width="12.85546875" style="80" customWidth="1"/>
    <col min="2564" max="2564" width="12.28515625" style="80" customWidth="1"/>
    <col min="2565" max="2565" width="15" style="80" customWidth="1"/>
    <col min="2566" max="2566" width="14" style="80" customWidth="1"/>
    <col min="2567" max="2567" width="11" style="80" customWidth="1"/>
    <col min="2568" max="2568" width="15.7109375" style="80" customWidth="1"/>
    <col min="2569" max="2570" width="12.28515625" style="80" customWidth="1"/>
    <col min="2571" max="2571" width="15.28515625" style="80" customWidth="1"/>
    <col min="2572" max="2572" width="14.28515625" style="80" customWidth="1"/>
    <col min="2573" max="2573" width="12" style="80" customWidth="1"/>
    <col min="2574" max="2574" width="15.42578125" style="80" customWidth="1"/>
    <col min="2575" max="2575" width="13.85546875" style="80" customWidth="1"/>
    <col min="2576" max="2576" width="12" style="80" customWidth="1"/>
    <col min="2577" max="2577" width="14.85546875" style="80" customWidth="1"/>
    <col min="2578" max="2578" width="13.5703125" style="80" customWidth="1"/>
    <col min="2579" max="2579" width="13.7109375" style="80" customWidth="1"/>
    <col min="2580" max="2581" width="10.7109375" style="80" customWidth="1"/>
    <col min="2582" max="2582" width="9.140625" style="80"/>
    <col min="2583" max="2583" width="12.85546875" style="80" customWidth="1"/>
    <col min="2584" max="2584" width="23.42578125" style="80" customWidth="1"/>
    <col min="2585" max="2586" width="9.140625" style="80"/>
    <col min="2587" max="2587" width="10.5703125" style="80" customWidth="1"/>
    <col min="2588" max="2588" width="11.28515625" style="80" customWidth="1"/>
    <col min="2589" max="2816" width="9.140625" style="80"/>
    <col min="2817" max="2817" width="88.85546875" style="80" customWidth="1"/>
    <col min="2818" max="2818" width="15" style="80" customWidth="1"/>
    <col min="2819" max="2819" width="12.85546875" style="80" customWidth="1"/>
    <col min="2820" max="2820" width="12.28515625" style="80" customWidth="1"/>
    <col min="2821" max="2821" width="15" style="80" customWidth="1"/>
    <col min="2822" max="2822" width="14" style="80" customWidth="1"/>
    <col min="2823" max="2823" width="11" style="80" customWidth="1"/>
    <col min="2824" max="2824" width="15.7109375" style="80" customWidth="1"/>
    <col min="2825" max="2826" width="12.28515625" style="80" customWidth="1"/>
    <col min="2827" max="2827" width="15.28515625" style="80" customWidth="1"/>
    <col min="2828" max="2828" width="14.28515625" style="80" customWidth="1"/>
    <col min="2829" max="2829" width="12" style="80" customWidth="1"/>
    <col min="2830" max="2830" width="15.42578125" style="80" customWidth="1"/>
    <col min="2831" max="2831" width="13.85546875" style="80" customWidth="1"/>
    <col min="2832" max="2832" width="12" style="80" customWidth="1"/>
    <col min="2833" max="2833" width="14.85546875" style="80" customWidth="1"/>
    <col min="2834" max="2834" width="13.5703125" style="80" customWidth="1"/>
    <col min="2835" max="2835" width="13.7109375" style="80" customWidth="1"/>
    <col min="2836" max="2837" width="10.7109375" style="80" customWidth="1"/>
    <col min="2838" max="2838" width="9.140625" style="80"/>
    <col min="2839" max="2839" width="12.85546875" style="80" customWidth="1"/>
    <col min="2840" max="2840" width="23.42578125" style="80" customWidth="1"/>
    <col min="2841" max="2842" width="9.140625" style="80"/>
    <col min="2843" max="2843" width="10.5703125" style="80" customWidth="1"/>
    <col min="2844" max="2844" width="11.28515625" style="80" customWidth="1"/>
    <col min="2845" max="3072" width="9.140625" style="80"/>
    <col min="3073" max="3073" width="88.85546875" style="80" customWidth="1"/>
    <col min="3074" max="3074" width="15" style="80" customWidth="1"/>
    <col min="3075" max="3075" width="12.85546875" style="80" customWidth="1"/>
    <col min="3076" max="3076" width="12.28515625" style="80" customWidth="1"/>
    <col min="3077" max="3077" width="15" style="80" customWidth="1"/>
    <col min="3078" max="3078" width="14" style="80" customWidth="1"/>
    <col min="3079" max="3079" width="11" style="80" customWidth="1"/>
    <col min="3080" max="3080" width="15.7109375" style="80" customWidth="1"/>
    <col min="3081" max="3082" width="12.28515625" style="80" customWidth="1"/>
    <col min="3083" max="3083" width="15.28515625" style="80" customWidth="1"/>
    <col min="3084" max="3084" width="14.28515625" style="80" customWidth="1"/>
    <col min="3085" max="3085" width="12" style="80" customWidth="1"/>
    <col min="3086" max="3086" width="15.42578125" style="80" customWidth="1"/>
    <col min="3087" max="3087" width="13.85546875" style="80" customWidth="1"/>
    <col min="3088" max="3088" width="12" style="80" customWidth="1"/>
    <col min="3089" max="3089" width="14.85546875" style="80" customWidth="1"/>
    <col min="3090" max="3090" width="13.5703125" style="80" customWidth="1"/>
    <col min="3091" max="3091" width="13.7109375" style="80" customWidth="1"/>
    <col min="3092" max="3093" width="10.7109375" style="80" customWidth="1"/>
    <col min="3094" max="3094" width="9.140625" style="80"/>
    <col min="3095" max="3095" width="12.85546875" style="80" customWidth="1"/>
    <col min="3096" max="3096" width="23.42578125" style="80" customWidth="1"/>
    <col min="3097" max="3098" width="9.140625" style="80"/>
    <col min="3099" max="3099" width="10.5703125" style="80" customWidth="1"/>
    <col min="3100" max="3100" width="11.28515625" style="80" customWidth="1"/>
    <col min="3101" max="3328" width="9.140625" style="80"/>
    <col min="3329" max="3329" width="88.85546875" style="80" customWidth="1"/>
    <col min="3330" max="3330" width="15" style="80" customWidth="1"/>
    <col min="3331" max="3331" width="12.85546875" style="80" customWidth="1"/>
    <col min="3332" max="3332" width="12.28515625" style="80" customWidth="1"/>
    <col min="3333" max="3333" width="15" style="80" customWidth="1"/>
    <col min="3334" max="3334" width="14" style="80" customWidth="1"/>
    <col min="3335" max="3335" width="11" style="80" customWidth="1"/>
    <col min="3336" max="3336" width="15.7109375" style="80" customWidth="1"/>
    <col min="3337" max="3338" width="12.28515625" style="80" customWidth="1"/>
    <col min="3339" max="3339" width="15.28515625" style="80" customWidth="1"/>
    <col min="3340" max="3340" width="14.28515625" style="80" customWidth="1"/>
    <col min="3341" max="3341" width="12" style="80" customWidth="1"/>
    <col min="3342" max="3342" width="15.42578125" style="80" customWidth="1"/>
    <col min="3343" max="3343" width="13.85546875" style="80" customWidth="1"/>
    <col min="3344" max="3344" width="12" style="80" customWidth="1"/>
    <col min="3345" max="3345" width="14.85546875" style="80" customWidth="1"/>
    <col min="3346" max="3346" width="13.5703125" style="80" customWidth="1"/>
    <col min="3347" max="3347" width="13.7109375" style="80" customWidth="1"/>
    <col min="3348" max="3349" width="10.7109375" style="80" customWidth="1"/>
    <col min="3350" max="3350" width="9.140625" style="80"/>
    <col min="3351" max="3351" width="12.85546875" style="80" customWidth="1"/>
    <col min="3352" max="3352" width="23.42578125" style="80" customWidth="1"/>
    <col min="3353" max="3354" width="9.140625" style="80"/>
    <col min="3355" max="3355" width="10.5703125" style="80" customWidth="1"/>
    <col min="3356" max="3356" width="11.28515625" style="80" customWidth="1"/>
    <col min="3357" max="3584" width="9.140625" style="80"/>
    <col min="3585" max="3585" width="88.85546875" style="80" customWidth="1"/>
    <col min="3586" max="3586" width="15" style="80" customWidth="1"/>
    <col min="3587" max="3587" width="12.85546875" style="80" customWidth="1"/>
    <col min="3588" max="3588" width="12.28515625" style="80" customWidth="1"/>
    <col min="3589" max="3589" width="15" style="80" customWidth="1"/>
    <col min="3590" max="3590" width="14" style="80" customWidth="1"/>
    <col min="3591" max="3591" width="11" style="80" customWidth="1"/>
    <col min="3592" max="3592" width="15.7109375" style="80" customWidth="1"/>
    <col min="3593" max="3594" width="12.28515625" style="80" customWidth="1"/>
    <col min="3595" max="3595" width="15.28515625" style="80" customWidth="1"/>
    <col min="3596" max="3596" width="14.28515625" style="80" customWidth="1"/>
    <col min="3597" max="3597" width="12" style="80" customWidth="1"/>
    <col min="3598" max="3598" width="15.42578125" style="80" customWidth="1"/>
    <col min="3599" max="3599" width="13.85546875" style="80" customWidth="1"/>
    <col min="3600" max="3600" width="12" style="80" customWidth="1"/>
    <col min="3601" max="3601" width="14.85546875" style="80" customWidth="1"/>
    <col min="3602" max="3602" width="13.5703125" style="80" customWidth="1"/>
    <col min="3603" max="3603" width="13.7109375" style="80" customWidth="1"/>
    <col min="3604" max="3605" width="10.7109375" style="80" customWidth="1"/>
    <col min="3606" max="3606" width="9.140625" style="80"/>
    <col min="3607" max="3607" width="12.85546875" style="80" customWidth="1"/>
    <col min="3608" max="3608" width="23.42578125" style="80" customWidth="1"/>
    <col min="3609" max="3610" width="9.140625" style="80"/>
    <col min="3611" max="3611" width="10.5703125" style="80" customWidth="1"/>
    <col min="3612" max="3612" width="11.28515625" style="80" customWidth="1"/>
    <col min="3613" max="3840" width="9.140625" style="80"/>
    <col min="3841" max="3841" width="88.85546875" style="80" customWidth="1"/>
    <col min="3842" max="3842" width="15" style="80" customWidth="1"/>
    <col min="3843" max="3843" width="12.85546875" style="80" customWidth="1"/>
    <col min="3844" max="3844" width="12.28515625" style="80" customWidth="1"/>
    <col min="3845" max="3845" width="15" style="80" customWidth="1"/>
    <col min="3846" max="3846" width="14" style="80" customWidth="1"/>
    <col min="3847" max="3847" width="11" style="80" customWidth="1"/>
    <col min="3848" max="3848" width="15.7109375" style="80" customWidth="1"/>
    <col min="3849" max="3850" width="12.28515625" style="80" customWidth="1"/>
    <col min="3851" max="3851" width="15.28515625" style="80" customWidth="1"/>
    <col min="3852" max="3852" width="14.28515625" style="80" customWidth="1"/>
    <col min="3853" max="3853" width="12" style="80" customWidth="1"/>
    <col min="3854" max="3854" width="15.42578125" style="80" customWidth="1"/>
    <col min="3855" max="3855" width="13.85546875" style="80" customWidth="1"/>
    <col min="3856" max="3856" width="12" style="80" customWidth="1"/>
    <col min="3857" max="3857" width="14.85546875" style="80" customWidth="1"/>
    <col min="3858" max="3858" width="13.5703125" style="80" customWidth="1"/>
    <col min="3859" max="3859" width="13.7109375" style="80" customWidth="1"/>
    <col min="3860" max="3861" width="10.7109375" style="80" customWidth="1"/>
    <col min="3862" max="3862" width="9.140625" style="80"/>
    <col min="3863" max="3863" width="12.85546875" style="80" customWidth="1"/>
    <col min="3864" max="3864" width="23.42578125" style="80" customWidth="1"/>
    <col min="3865" max="3866" width="9.140625" style="80"/>
    <col min="3867" max="3867" width="10.5703125" style="80" customWidth="1"/>
    <col min="3868" max="3868" width="11.28515625" style="80" customWidth="1"/>
    <col min="3869" max="4096" width="9.140625" style="80"/>
    <col min="4097" max="4097" width="88.85546875" style="80" customWidth="1"/>
    <col min="4098" max="4098" width="15" style="80" customWidth="1"/>
    <col min="4099" max="4099" width="12.85546875" style="80" customWidth="1"/>
    <col min="4100" max="4100" width="12.28515625" style="80" customWidth="1"/>
    <col min="4101" max="4101" width="15" style="80" customWidth="1"/>
    <col min="4102" max="4102" width="14" style="80" customWidth="1"/>
    <col min="4103" max="4103" width="11" style="80" customWidth="1"/>
    <col min="4104" max="4104" width="15.7109375" style="80" customWidth="1"/>
    <col min="4105" max="4106" width="12.28515625" style="80" customWidth="1"/>
    <col min="4107" max="4107" width="15.28515625" style="80" customWidth="1"/>
    <col min="4108" max="4108" width="14.28515625" style="80" customWidth="1"/>
    <col min="4109" max="4109" width="12" style="80" customWidth="1"/>
    <col min="4110" max="4110" width="15.42578125" style="80" customWidth="1"/>
    <col min="4111" max="4111" width="13.85546875" style="80" customWidth="1"/>
    <col min="4112" max="4112" width="12" style="80" customWidth="1"/>
    <col min="4113" max="4113" width="14.85546875" style="80" customWidth="1"/>
    <col min="4114" max="4114" width="13.5703125" style="80" customWidth="1"/>
    <col min="4115" max="4115" width="13.7109375" style="80" customWidth="1"/>
    <col min="4116" max="4117" width="10.7109375" style="80" customWidth="1"/>
    <col min="4118" max="4118" width="9.140625" style="80"/>
    <col min="4119" max="4119" width="12.85546875" style="80" customWidth="1"/>
    <col min="4120" max="4120" width="23.42578125" style="80" customWidth="1"/>
    <col min="4121" max="4122" width="9.140625" style="80"/>
    <col min="4123" max="4123" width="10.5703125" style="80" customWidth="1"/>
    <col min="4124" max="4124" width="11.28515625" style="80" customWidth="1"/>
    <col min="4125" max="4352" width="9.140625" style="80"/>
    <col min="4353" max="4353" width="88.85546875" style="80" customWidth="1"/>
    <col min="4354" max="4354" width="15" style="80" customWidth="1"/>
    <col min="4355" max="4355" width="12.85546875" style="80" customWidth="1"/>
    <col min="4356" max="4356" width="12.28515625" style="80" customWidth="1"/>
    <col min="4357" max="4357" width="15" style="80" customWidth="1"/>
    <col min="4358" max="4358" width="14" style="80" customWidth="1"/>
    <col min="4359" max="4359" width="11" style="80" customWidth="1"/>
    <col min="4360" max="4360" width="15.7109375" style="80" customWidth="1"/>
    <col min="4361" max="4362" width="12.28515625" style="80" customWidth="1"/>
    <col min="4363" max="4363" width="15.28515625" style="80" customWidth="1"/>
    <col min="4364" max="4364" width="14.28515625" style="80" customWidth="1"/>
    <col min="4365" max="4365" width="12" style="80" customWidth="1"/>
    <col min="4366" max="4366" width="15.42578125" style="80" customWidth="1"/>
    <col min="4367" max="4367" width="13.85546875" style="80" customWidth="1"/>
    <col min="4368" max="4368" width="12" style="80" customWidth="1"/>
    <col min="4369" max="4369" width="14.85546875" style="80" customWidth="1"/>
    <col min="4370" max="4370" width="13.5703125" style="80" customWidth="1"/>
    <col min="4371" max="4371" width="13.7109375" style="80" customWidth="1"/>
    <col min="4372" max="4373" width="10.7109375" style="80" customWidth="1"/>
    <col min="4374" max="4374" width="9.140625" style="80"/>
    <col min="4375" max="4375" width="12.85546875" style="80" customWidth="1"/>
    <col min="4376" max="4376" width="23.42578125" style="80" customWidth="1"/>
    <col min="4377" max="4378" width="9.140625" style="80"/>
    <col min="4379" max="4379" width="10.5703125" style="80" customWidth="1"/>
    <col min="4380" max="4380" width="11.28515625" style="80" customWidth="1"/>
    <col min="4381" max="4608" width="9.140625" style="80"/>
    <col min="4609" max="4609" width="88.85546875" style="80" customWidth="1"/>
    <col min="4610" max="4610" width="15" style="80" customWidth="1"/>
    <col min="4611" max="4611" width="12.85546875" style="80" customWidth="1"/>
    <col min="4612" max="4612" width="12.28515625" style="80" customWidth="1"/>
    <col min="4613" max="4613" width="15" style="80" customWidth="1"/>
    <col min="4614" max="4614" width="14" style="80" customWidth="1"/>
    <col min="4615" max="4615" width="11" style="80" customWidth="1"/>
    <col min="4616" max="4616" width="15.7109375" style="80" customWidth="1"/>
    <col min="4617" max="4618" width="12.28515625" style="80" customWidth="1"/>
    <col min="4619" max="4619" width="15.28515625" style="80" customWidth="1"/>
    <col min="4620" max="4620" width="14.28515625" style="80" customWidth="1"/>
    <col min="4621" max="4621" width="12" style="80" customWidth="1"/>
    <col min="4622" max="4622" width="15.42578125" style="80" customWidth="1"/>
    <col min="4623" max="4623" width="13.85546875" style="80" customWidth="1"/>
    <col min="4624" max="4624" width="12" style="80" customWidth="1"/>
    <col min="4625" max="4625" width="14.85546875" style="80" customWidth="1"/>
    <col min="4626" max="4626" width="13.5703125" style="80" customWidth="1"/>
    <col min="4627" max="4627" width="13.7109375" style="80" customWidth="1"/>
    <col min="4628" max="4629" width="10.7109375" style="80" customWidth="1"/>
    <col min="4630" max="4630" width="9.140625" style="80"/>
    <col min="4631" max="4631" width="12.85546875" style="80" customWidth="1"/>
    <col min="4632" max="4632" width="23.42578125" style="80" customWidth="1"/>
    <col min="4633" max="4634" width="9.140625" style="80"/>
    <col min="4635" max="4635" width="10.5703125" style="80" customWidth="1"/>
    <col min="4636" max="4636" width="11.28515625" style="80" customWidth="1"/>
    <col min="4637" max="4864" width="9.140625" style="80"/>
    <col min="4865" max="4865" width="88.85546875" style="80" customWidth="1"/>
    <col min="4866" max="4866" width="15" style="80" customWidth="1"/>
    <col min="4867" max="4867" width="12.85546875" style="80" customWidth="1"/>
    <col min="4868" max="4868" width="12.28515625" style="80" customWidth="1"/>
    <col min="4869" max="4869" width="15" style="80" customWidth="1"/>
    <col min="4870" max="4870" width="14" style="80" customWidth="1"/>
    <col min="4871" max="4871" width="11" style="80" customWidth="1"/>
    <col min="4872" max="4872" width="15.7109375" style="80" customWidth="1"/>
    <col min="4873" max="4874" width="12.28515625" style="80" customWidth="1"/>
    <col min="4875" max="4875" width="15.28515625" style="80" customWidth="1"/>
    <col min="4876" max="4876" width="14.28515625" style="80" customWidth="1"/>
    <col min="4877" max="4877" width="12" style="80" customWidth="1"/>
    <col min="4878" max="4878" width="15.42578125" style="80" customWidth="1"/>
    <col min="4879" max="4879" width="13.85546875" style="80" customWidth="1"/>
    <col min="4880" max="4880" width="12" style="80" customWidth="1"/>
    <col min="4881" max="4881" width="14.85546875" style="80" customWidth="1"/>
    <col min="4882" max="4882" width="13.5703125" style="80" customWidth="1"/>
    <col min="4883" max="4883" width="13.7109375" style="80" customWidth="1"/>
    <col min="4884" max="4885" width="10.7109375" style="80" customWidth="1"/>
    <col min="4886" max="4886" width="9.140625" style="80"/>
    <col min="4887" max="4887" width="12.85546875" style="80" customWidth="1"/>
    <col min="4888" max="4888" width="23.42578125" style="80" customWidth="1"/>
    <col min="4889" max="4890" width="9.140625" style="80"/>
    <col min="4891" max="4891" width="10.5703125" style="80" customWidth="1"/>
    <col min="4892" max="4892" width="11.28515625" style="80" customWidth="1"/>
    <col min="4893" max="5120" width="9.140625" style="80"/>
    <col min="5121" max="5121" width="88.85546875" style="80" customWidth="1"/>
    <col min="5122" max="5122" width="15" style="80" customWidth="1"/>
    <col min="5123" max="5123" width="12.85546875" style="80" customWidth="1"/>
    <col min="5124" max="5124" width="12.28515625" style="80" customWidth="1"/>
    <col min="5125" max="5125" width="15" style="80" customWidth="1"/>
    <col min="5126" max="5126" width="14" style="80" customWidth="1"/>
    <col min="5127" max="5127" width="11" style="80" customWidth="1"/>
    <col min="5128" max="5128" width="15.7109375" style="80" customWidth="1"/>
    <col min="5129" max="5130" width="12.28515625" style="80" customWidth="1"/>
    <col min="5131" max="5131" width="15.28515625" style="80" customWidth="1"/>
    <col min="5132" max="5132" width="14.28515625" style="80" customWidth="1"/>
    <col min="5133" max="5133" width="12" style="80" customWidth="1"/>
    <col min="5134" max="5134" width="15.42578125" style="80" customWidth="1"/>
    <col min="5135" max="5135" width="13.85546875" style="80" customWidth="1"/>
    <col min="5136" max="5136" width="12" style="80" customWidth="1"/>
    <col min="5137" max="5137" width="14.85546875" style="80" customWidth="1"/>
    <col min="5138" max="5138" width="13.5703125" style="80" customWidth="1"/>
    <col min="5139" max="5139" width="13.7109375" style="80" customWidth="1"/>
    <col min="5140" max="5141" width="10.7109375" style="80" customWidth="1"/>
    <col min="5142" max="5142" width="9.140625" style="80"/>
    <col min="5143" max="5143" width="12.85546875" style="80" customWidth="1"/>
    <col min="5144" max="5144" width="23.42578125" style="80" customWidth="1"/>
    <col min="5145" max="5146" width="9.140625" style="80"/>
    <col min="5147" max="5147" width="10.5703125" style="80" customWidth="1"/>
    <col min="5148" max="5148" width="11.28515625" style="80" customWidth="1"/>
    <col min="5149" max="5376" width="9.140625" style="80"/>
    <col min="5377" max="5377" width="88.85546875" style="80" customWidth="1"/>
    <col min="5378" max="5378" width="15" style="80" customWidth="1"/>
    <col min="5379" max="5379" width="12.85546875" style="80" customWidth="1"/>
    <col min="5380" max="5380" width="12.28515625" style="80" customWidth="1"/>
    <col min="5381" max="5381" width="15" style="80" customWidth="1"/>
    <col min="5382" max="5382" width="14" style="80" customWidth="1"/>
    <col min="5383" max="5383" width="11" style="80" customWidth="1"/>
    <col min="5384" max="5384" width="15.7109375" style="80" customWidth="1"/>
    <col min="5385" max="5386" width="12.28515625" style="80" customWidth="1"/>
    <col min="5387" max="5387" width="15.28515625" style="80" customWidth="1"/>
    <col min="5388" max="5388" width="14.28515625" style="80" customWidth="1"/>
    <col min="5389" max="5389" width="12" style="80" customWidth="1"/>
    <col min="5390" max="5390" width="15.42578125" style="80" customWidth="1"/>
    <col min="5391" max="5391" width="13.85546875" style="80" customWidth="1"/>
    <col min="5392" max="5392" width="12" style="80" customWidth="1"/>
    <col min="5393" max="5393" width="14.85546875" style="80" customWidth="1"/>
    <col min="5394" max="5394" width="13.5703125" style="80" customWidth="1"/>
    <col min="5395" max="5395" width="13.7109375" style="80" customWidth="1"/>
    <col min="5396" max="5397" width="10.7109375" style="80" customWidth="1"/>
    <col min="5398" max="5398" width="9.140625" style="80"/>
    <col min="5399" max="5399" width="12.85546875" style="80" customWidth="1"/>
    <col min="5400" max="5400" width="23.42578125" style="80" customWidth="1"/>
    <col min="5401" max="5402" width="9.140625" style="80"/>
    <col min="5403" max="5403" width="10.5703125" style="80" customWidth="1"/>
    <col min="5404" max="5404" width="11.28515625" style="80" customWidth="1"/>
    <col min="5405" max="5632" width="9.140625" style="80"/>
    <col min="5633" max="5633" width="88.85546875" style="80" customWidth="1"/>
    <col min="5634" max="5634" width="15" style="80" customWidth="1"/>
    <col min="5635" max="5635" width="12.85546875" style="80" customWidth="1"/>
    <col min="5636" max="5636" width="12.28515625" style="80" customWidth="1"/>
    <col min="5637" max="5637" width="15" style="80" customWidth="1"/>
    <col min="5638" max="5638" width="14" style="80" customWidth="1"/>
    <col min="5639" max="5639" width="11" style="80" customWidth="1"/>
    <col min="5640" max="5640" width="15.7109375" style="80" customWidth="1"/>
    <col min="5641" max="5642" width="12.28515625" style="80" customWidth="1"/>
    <col min="5643" max="5643" width="15.28515625" style="80" customWidth="1"/>
    <col min="5644" max="5644" width="14.28515625" style="80" customWidth="1"/>
    <col min="5645" max="5645" width="12" style="80" customWidth="1"/>
    <col min="5646" max="5646" width="15.42578125" style="80" customWidth="1"/>
    <col min="5647" max="5647" width="13.85546875" style="80" customWidth="1"/>
    <col min="5648" max="5648" width="12" style="80" customWidth="1"/>
    <col min="5649" max="5649" width="14.85546875" style="80" customWidth="1"/>
    <col min="5650" max="5650" width="13.5703125" style="80" customWidth="1"/>
    <col min="5651" max="5651" width="13.7109375" style="80" customWidth="1"/>
    <col min="5652" max="5653" width="10.7109375" style="80" customWidth="1"/>
    <col min="5654" max="5654" width="9.140625" style="80"/>
    <col min="5655" max="5655" width="12.85546875" style="80" customWidth="1"/>
    <col min="5656" max="5656" width="23.42578125" style="80" customWidth="1"/>
    <col min="5657" max="5658" width="9.140625" style="80"/>
    <col min="5659" max="5659" width="10.5703125" style="80" customWidth="1"/>
    <col min="5660" max="5660" width="11.28515625" style="80" customWidth="1"/>
    <col min="5661" max="5888" width="9.140625" style="80"/>
    <col min="5889" max="5889" width="88.85546875" style="80" customWidth="1"/>
    <col min="5890" max="5890" width="15" style="80" customWidth="1"/>
    <col min="5891" max="5891" width="12.85546875" style="80" customWidth="1"/>
    <col min="5892" max="5892" width="12.28515625" style="80" customWidth="1"/>
    <col min="5893" max="5893" width="15" style="80" customWidth="1"/>
    <col min="5894" max="5894" width="14" style="80" customWidth="1"/>
    <col min="5895" max="5895" width="11" style="80" customWidth="1"/>
    <col min="5896" max="5896" width="15.7109375" style="80" customWidth="1"/>
    <col min="5897" max="5898" width="12.28515625" style="80" customWidth="1"/>
    <col min="5899" max="5899" width="15.28515625" style="80" customWidth="1"/>
    <col min="5900" max="5900" width="14.28515625" style="80" customWidth="1"/>
    <col min="5901" max="5901" width="12" style="80" customWidth="1"/>
    <col min="5902" max="5902" width="15.42578125" style="80" customWidth="1"/>
    <col min="5903" max="5903" width="13.85546875" style="80" customWidth="1"/>
    <col min="5904" max="5904" width="12" style="80" customWidth="1"/>
    <col min="5905" max="5905" width="14.85546875" style="80" customWidth="1"/>
    <col min="5906" max="5906" width="13.5703125" style="80" customWidth="1"/>
    <col min="5907" max="5907" width="13.7109375" style="80" customWidth="1"/>
    <col min="5908" max="5909" width="10.7109375" style="80" customWidth="1"/>
    <col min="5910" max="5910" width="9.140625" style="80"/>
    <col min="5911" max="5911" width="12.85546875" style="80" customWidth="1"/>
    <col min="5912" max="5912" width="23.42578125" style="80" customWidth="1"/>
    <col min="5913" max="5914" width="9.140625" style="80"/>
    <col min="5915" max="5915" width="10.5703125" style="80" customWidth="1"/>
    <col min="5916" max="5916" width="11.28515625" style="80" customWidth="1"/>
    <col min="5917" max="6144" width="9.140625" style="80"/>
    <col min="6145" max="6145" width="88.85546875" style="80" customWidth="1"/>
    <col min="6146" max="6146" width="15" style="80" customWidth="1"/>
    <col min="6147" max="6147" width="12.85546875" style="80" customWidth="1"/>
    <col min="6148" max="6148" width="12.28515625" style="80" customWidth="1"/>
    <col min="6149" max="6149" width="15" style="80" customWidth="1"/>
    <col min="6150" max="6150" width="14" style="80" customWidth="1"/>
    <col min="6151" max="6151" width="11" style="80" customWidth="1"/>
    <col min="6152" max="6152" width="15.7109375" style="80" customWidth="1"/>
    <col min="6153" max="6154" width="12.28515625" style="80" customWidth="1"/>
    <col min="6155" max="6155" width="15.28515625" style="80" customWidth="1"/>
    <col min="6156" max="6156" width="14.28515625" style="80" customWidth="1"/>
    <col min="6157" max="6157" width="12" style="80" customWidth="1"/>
    <col min="6158" max="6158" width="15.42578125" style="80" customWidth="1"/>
    <col min="6159" max="6159" width="13.85546875" style="80" customWidth="1"/>
    <col min="6160" max="6160" width="12" style="80" customWidth="1"/>
    <col min="6161" max="6161" width="14.85546875" style="80" customWidth="1"/>
    <col min="6162" max="6162" width="13.5703125" style="80" customWidth="1"/>
    <col min="6163" max="6163" width="13.7109375" style="80" customWidth="1"/>
    <col min="6164" max="6165" width="10.7109375" style="80" customWidth="1"/>
    <col min="6166" max="6166" width="9.140625" style="80"/>
    <col min="6167" max="6167" width="12.85546875" style="80" customWidth="1"/>
    <col min="6168" max="6168" width="23.42578125" style="80" customWidth="1"/>
    <col min="6169" max="6170" width="9.140625" style="80"/>
    <col min="6171" max="6171" width="10.5703125" style="80" customWidth="1"/>
    <col min="6172" max="6172" width="11.28515625" style="80" customWidth="1"/>
    <col min="6173" max="6400" width="9.140625" style="80"/>
    <col min="6401" max="6401" width="88.85546875" style="80" customWidth="1"/>
    <col min="6402" max="6402" width="15" style="80" customWidth="1"/>
    <col min="6403" max="6403" width="12.85546875" style="80" customWidth="1"/>
    <col min="6404" max="6404" width="12.28515625" style="80" customWidth="1"/>
    <col min="6405" max="6405" width="15" style="80" customWidth="1"/>
    <col min="6406" max="6406" width="14" style="80" customWidth="1"/>
    <col min="6407" max="6407" width="11" style="80" customWidth="1"/>
    <col min="6408" max="6408" width="15.7109375" style="80" customWidth="1"/>
    <col min="6409" max="6410" width="12.28515625" style="80" customWidth="1"/>
    <col min="6411" max="6411" width="15.28515625" style="80" customWidth="1"/>
    <col min="6412" max="6412" width="14.28515625" style="80" customWidth="1"/>
    <col min="6413" max="6413" width="12" style="80" customWidth="1"/>
    <col min="6414" max="6414" width="15.42578125" style="80" customWidth="1"/>
    <col min="6415" max="6415" width="13.85546875" style="80" customWidth="1"/>
    <col min="6416" max="6416" width="12" style="80" customWidth="1"/>
    <col min="6417" max="6417" width="14.85546875" style="80" customWidth="1"/>
    <col min="6418" max="6418" width="13.5703125" style="80" customWidth="1"/>
    <col min="6419" max="6419" width="13.7109375" style="80" customWidth="1"/>
    <col min="6420" max="6421" width="10.7109375" style="80" customWidth="1"/>
    <col min="6422" max="6422" width="9.140625" style="80"/>
    <col min="6423" max="6423" width="12.85546875" style="80" customWidth="1"/>
    <col min="6424" max="6424" width="23.42578125" style="80" customWidth="1"/>
    <col min="6425" max="6426" width="9.140625" style="80"/>
    <col min="6427" max="6427" width="10.5703125" style="80" customWidth="1"/>
    <col min="6428" max="6428" width="11.28515625" style="80" customWidth="1"/>
    <col min="6429" max="6656" width="9.140625" style="80"/>
    <col min="6657" max="6657" width="88.85546875" style="80" customWidth="1"/>
    <col min="6658" max="6658" width="15" style="80" customWidth="1"/>
    <col min="6659" max="6659" width="12.85546875" style="80" customWidth="1"/>
    <col min="6660" max="6660" width="12.28515625" style="80" customWidth="1"/>
    <col min="6661" max="6661" width="15" style="80" customWidth="1"/>
    <col min="6662" max="6662" width="14" style="80" customWidth="1"/>
    <col min="6663" max="6663" width="11" style="80" customWidth="1"/>
    <col min="6664" max="6664" width="15.7109375" style="80" customWidth="1"/>
    <col min="6665" max="6666" width="12.28515625" style="80" customWidth="1"/>
    <col min="6667" max="6667" width="15.28515625" style="80" customWidth="1"/>
    <col min="6668" max="6668" width="14.28515625" style="80" customWidth="1"/>
    <col min="6669" max="6669" width="12" style="80" customWidth="1"/>
    <col min="6670" max="6670" width="15.42578125" style="80" customWidth="1"/>
    <col min="6671" max="6671" width="13.85546875" style="80" customWidth="1"/>
    <col min="6672" max="6672" width="12" style="80" customWidth="1"/>
    <col min="6673" max="6673" width="14.85546875" style="80" customWidth="1"/>
    <col min="6674" max="6674" width="13.5703125" style="80" customWidth="1"/>
    <col min="6675" max="6675" width="13.7109375" style="80" customWidth="1"/>
    <col min="6676" max="6677" width="10.7109375" style="80" customWidth="1"/>
    <col min="6678" max="6678" width="9.140625" style="80"/>
    <col min="6679" max="6679" width="12.85546875" style="80" customWidth="1"/>
    <col min="6680" max="6680" width="23.42578125" style="80" customWidth="1"/>
    <col min="6681" max="6682" width="9.140625" style="80"/>
    <col min="6683" max="6683" width="10.5703125" style="80" customWidth="1"/>
    <col min="6684" max="6684" width="11.28515625" style="80" customWidth="1"/>
    <col min="6685" max="6912" width="9.140625" style="80"/>
    <col min="6913" max="6913" width="88.85546875" style="80" customWidth="1"/>
    <col min="6914" max="6914" width="15" style="80" customWidth="1"/>
    <col min="6915" max="6915" width="12.85546875" style="80" customWidth="1"/>
    <col min="6916" max="6916" width="12.28515625" style="80" customWidth="1"/>
    <col min="6917" max="6917" width="15" style="80" customWidth="1"/>
    <col min="6918" max="6918" width="14" style="80" customWidth="1"/>
    <col min="6919" max="6919" width="11" style="80" customWidth="1"/>
    <col min="6920" max="6920" width="15.7109375" style="80" customWidth="1"/>
    <col min="6921" max="6922" width="12.28515625" style="80" customWidth="1"/>
    <col min="6923" max="6923" width="15.28515625" style="80" customWidth="1"/>
    <col min="6924" max="6924" width="14.28515625" style="80" customWidth="1"/>
    <col min="6925" max="6925" width="12" style="80" customWidth="1"/>
    <col min="6926" max="6926" width="15.42578125" style="80" customWidth="1"/>
    <col min="6927" max="6927" width="13.85546875" style="80" customWidth="1"/>
    <col min="6928" max="6928" width="12" style="80" customWidth="1"/>
    <col min="6929" max="6929" width="14.85546875" style="80" customWidth="1"/>
    <col min="6930" max="6930" width="13.5703125" style="80" customWidth="1"/>
    <col min="6931" max="6931" width="13.7109375" style="80" customWidth="1"/>
    <col min="6932" max="6933" width="10.7109375" style="80" customWidth="1"/>
    <col min="6934" max="6934" width="9.140625" style="80"/>
    <col min="6935" max="6935" width="12.85546875" style="80" customWidth="1"/>
    <col min="6936" max="6936" width="23.42578125" style="80" customWidth="1"/>
    <col min="6937" max="6938" width="9.140625" style="80"/>
    <col min="6939" max="6939" width="10.5703125" style="80" customWidth="1"/>
    <col min="6940" max="6940" width="11.28515625" style="80" customWidth="1"/>
    <col min="6941" max="7168" width="9.140625" style="80"/>
    <col min="7169" max="7169" width="88.85546875" style="80" customWidth="1"/>
    <col min="7170" max="7170" width="15" style="80" customWidth="1"/>
    <col min="7171" max="7171" width="12.85546875" style="80" customWidth="1"/>
    <col min="7172" max="7172" width="12.28515625" style="80" customWidth="1"/>
    <col min="7173" max="7173" width="15" style="80" customWidth="1"/>
    <col min="7174" max="7174" width="14" style="80" customWidth="1"/>
    <col min="7175" max="7175" width="11" style="80" customWidth="1"/>
    <col min="7176" max="7176" width="15.7109375" style="80" customWidth="1"/>
    <col min="7177" max="7178" width="12.28515625" style="80" customWidth="1"/>
    <col min="7179" max="7179" width="15.28515625" style="80" customWidth="1"/>
    <col min="7180" max="7180" width="14.28515625" style="80" customWidth="1"/>
    <col min="7181" max="7181" width="12" style="80" customWidth="1"/>
    <col min="7182" max="7182" width="15.42578125" style="80" customWidth="1"/>
    <col min="7183" max="7183" width="13.85546875" style="80" customWidth="1"/>
    <col min="7184" max="7184" width="12" style="80" customWidth="1"/>
    <col min="7185" max="7185" width="14.85546875" style="80" customWidth="1"/>
    <col min="7186" max="7186" width="13.5703125" style="80" customWidth="1"/>
    <col min="7187" max="7187" width="13.7109375" style="80" customWidth="1"/>
    <col min="7188" max="7189" width="10.7109375" style="80" customWidth="1"/>
    <col min="7190" max="7190" width="9.140625" style="80"/>
    <col min="7191" max="7191" width="12.85546875" style="80" customWidth="1"/>
    <col min="7192" max="7192" width="23.42578125" style="80" customWidth="1"/>
    <col min="7193" max="7194" width="9.140625" style="80"/>
    <col min="7195" max="7195" width="10.5703125" style="80" customWidth="1"/>
    <col min="7196" max="7196" width="11.28515625" style="80" customWidth="1"/>
    <col min="7197" max="7424" width="9.140625" style="80"/>
    <col min="7425" max="7425" width="88.85546875" style="80" customWidth="1"/>
    <col min="7426" max="7426" width="15" style="80" customWidth="1"/>
    <col min="7427" max="7427" width="12.85546875" style="80" customWidth="1"/>
    <col min="7428" max="7428" width="12.28515625" style="80" customWidth="1"/>
    <col min="7429" max="7429" width="15" style="80" customWidth="1"/>
    <col min="7430" max="7430" width="14" style="80" customWidth="1"/>
    <col min="7431" max="7431" width="11" style="80" customWidth="1"/>
    <col min="7432" max="7432" width="15.7109375" style="80" customWidth="1"/>
    <col min="7433" max="7434" width="12.28515625" style="80" customWidth="1"/>
    <col min="7435" max="7435" width="15.28515625" style="80" customWidth="1"/>
    <col min="7436" max="7436" width="14.28515625" style="80" customWidth="1"/>
    <col min="7437" max="7437" width="12" style="80" customWidth="1"/>
    <col min="7438" max="7438" width="15.42578125" style="80" customWidth="1"/>
    <col min="7439" max="7439" width="13.85546875" style="80" customWidth="1"/>
    <col min="7440" max="7440" width="12" style="80" customWidth="1"/>
    <col min="7441" max="7441" width="14.85546875" style="80" customWidth="1"/>
    <col min="7442" max="7442" width="13.5703125" style="80" customWidth="1"/>
    <col min="7443" max="7443" width="13.7109375" style="80" customWidth="1"/>
    <col min="7444" max="7445" width="10.7109375" style="80" customWidth="1"/>
    <col min="7446" max="7446" width="9.140625" style="80"/>
    <col min="7447" max="7447" width="12.85546875" style="80" customWidth="1"/>
    <col min="7448" max="7448" width="23.42578125" style="80" customWidth="1"/>
    <col min="7449" max="7450" width="9.140625" style="80"/>
    <col min="7451" max="7451" width="10.5703125" style="80" customWidth="1"/>
    <col min="7452" max="7452" width="11.28515625" style="80" customWidth="1"/>
    <col min="7453" max="7680" width="9.140625" style="80"/>
    <col min="7681" max="7681" width="88.85546875" style="80" customWidth="1"/>
    <col min="7682" max="7682" width="15" style="80" customWidth="1"/>
    <col min="7683" max="7683" width="12.85546875" style="80" customWidth="1"/>
    <col min="7684" max="7684" width="12.28515625" style="80" customWidth="1"/>
    <col min="7685" max="7685" width="15" style="80" customWidth="1"/>
    <col min="7686" max="7686" width="14" style="80" customWidth="1"/>
    <col min="7687" max="7687" width="11" style="80" customWidth="1"/>
    <col min="7688" max="7688" width="15.7109375" style="80" customWidth="1"/>
    <col min="7689" max="7690" width="12.28515625" style="80" customWidth="1"/>
    <col min="7691" max="7691" width="15.28515625" style="80" customWidth="1"/>
    <col min="7692" max="7692" width="14.28515625" style="80" customWidth="1"/>
    <col min="7693" max="7693" width="12" style="80" customWidth="1"/>
    <col min="7694" max="7694" width="15.42578125" style="80" customWidth="1"/>
    <col min="7695" max="7695" width="13.85546875" style="80" customWidth="1"/>
    <col min="7696" max="7696" width="12" style="80" customWidth="1"/>
    <col min="7697" max="7697" width="14.85546875" style="80" customWidth="1"/>
    <col min="7698" max="7698" width="13.5703125" style="80" customWidth="1"/>
    <col min="7699" max="7699" width="13.7109375" style="80" customWidth="1"/>
    <col min="7700" max="7701" width="10.7109375" style="80" customWidth="1"/>
    <col min="7702" max="7702" width="9.140625" style="80"/>
    <col min="7703" max="7703" width="12.85546875" style="80" customWidth="1"/>
    <col min="7704" max="7704" width="23.42578125" style="80" customWidth="1"/>
    <col min="7705" max="7706" width="9.140625" style="80"/>
    <col min="7707" max="7707" width="10.5703125" style="80" customWidth="1"/>
    <col min="7708" max="7708" width="11.28515625" style="80" customWidth="1"/>
    <col min="7709" max="7936" width="9.140625" style="80"/>
    <col min="7937" max="7937" width="88.85546875" style="80" customWidth="1"/>
    <col min="7938" max="7938" width="15" style="80" customWidth="1"/>
    <col min="7939" max="7939" width="12.85546875" style="80" customWidth="1"/>
    <col min="7940" max="7940" width="12.28515625" style="80" customWidth="1"/>
    <col min="7941" max="7941" width="15" style="80" customWidth="1"/>
    <col min="7942" max="7942" width="14" style="80" customWidth="1"/>
    <col min="7943" max="7943" width="11" style="80" customWidth="1"/>
    <col min="7944" max="7944" width="15.7109375" style="80" customWidth="1"/>
    <col min="7945" max="7946" width="12.28515625" style="80" customWidth="1"/>
    <col min="7947" max="7947" width="15.28515625" style="80" customWidth="1"/>
    <col min="7948" max="7948" width="14.28515625" style="80" customWidth="1"/>
    <col min="7949" max="7949" width="12" style="80" customWidth="1"/>
    <col min="7950" max="7950" width="15.42578125" style="80" customWidth="1"/>
    <col min="7951" max="7951" width="13.85546875" style="80" customWidth="1"/>
    <col min="7952" max="7952" width="12" style="80" customWidth="1"/>
    <col min="7953" max="7953" width="14.85546875" style="80" customWidth="1"/>
    <col min="7954" max="7954" width="13.5703125" style="80" customWidth="1"/>
    <col min="7955" max="7955" width="13.7109375" style="80" customWidth="1"/>
    <col min="7956" max="7957" width="10.7109375" style="80" customWidth="1"/>
    <col min="7958" max="7958" width="9.140625" style="80"/>
    <col min="7959" max="7959" width="12.85546875" style="80" customWidth="1"/>
    <col min="7960" max="7960" width="23.42578125" style="80" customWidth="1"/>
    <col min="7961" max="7962" width="9.140625" style="80"/>
    <col min="7963" max="7963" width="10.5703125" style="80" customWidth="1"/>
    <col min="7964" max="7964" width="11.28515625" style="80" customWidth="1"/>
    <col min="7965" max="8192" width="9.140625" style="80"/>
    <col min="8193" max="8193" width="88.85546875" style="80" customWidth="1"/>
    <col min="8194" max="8194" width="15" style="80" customWidth="1"/>
    <col min="8195" max="8195" width="12.85546875" style="80" customWidth="1"/>
    <col min="8196" max="8196" width="12.28515625" style="80" customWidth="1"/>
    <col min="8197" max="8197" width="15" style="80" customWidth="1"/>
    <col min="8198" max="8198" width="14" style="80" customWidth="1"/>
    <col min="8199" max="8199" width="11" style="80" customWidth="1"/>
    <col min="8200" max="8200" width="15.7109375" style="80" customWidth="1"/>
    <col min="8201" max="8202" width="12.28515625" style="80" customWidth="1"/>
    <col min="8203" max="8203" width="15.28515625" style="80" customWidth="1"/>
    <col min="8204" max="8204" width="14.28515625" style="80" customWidth="1"/>
    <col min="8205" max="8205" width="12" style="80" customWidth="1"/>
    <col min="8206" max="8206" width="15.42578125" style="80" customWidth="1"/>
    <col min="8207" max="8207" width="13.85546875" style="80" customWidth="1"/>
    <col min="8208" max="8208" width="12" style="80" customWidth="1"/>
    <col min="8209" max="8209" width="14.85546875" style="80" customWidth="1"/>
    <col min="8210" max="8210" width="13.5703125" style="80" customWidth="1"/>
    <col min="8211" max="8211" width="13.7109375" style="80" customWidth="1"/>
    <col min="8212" max="8213" width="10.7109375" style="80" customWidth="1"/>
    <col min="8214" max="8214" width="9.140625" style="80"/>
    <col min="8215" max="8215" width="12.85546875" style="80" customWidth="1"/>
    <col min="8216" max="8216" width="23.42578125" style="80" customWidth="1"/>
    <col min="8217" max="8218" width="9.140625" style="80"/>
    <col min="8219" max="8219" width="10.5703125" style="80" customWidth="1"/>
    <col min="8220" max="8220" width="11.28515625" style="80" customWidth="1"/>
    <col min="8221" max="8448" width="9.140625" style="80"/>
    <col min="8449" max="8449" width="88.85546875" style="80" customWidth="1"/>
    <col min="8450" max="8450" width="15" style="80" customWidth="1"/>
    <col min="8451" max="8451" width="12.85546875" style="80" customWidth="1"/>
    <col min="8452" max="8452" width="12.28515625" style="80" customWidth="1"/>
    <col min="8453" max="8453" width="15" style="80" customWidth="1"/>
    <col min="8454" max="8454" width="14" style="80" customWidth="1"/>
    <col min="8455" max="8455" width="11" style="80" customWidth="1"/>
    <col min="8456" max="8456" width="15.7109375" style="80" customWidth="1"/>
    <col min="8457" max="8458" width="12.28515625" style="80" customWidth="1"/>
    <col min="8459" max="8459" width="15.28515625" style="80" customWidth="1"/>
    <col min="8460" max="8460" width="14.28515625" style="80" customWidth="1"/>
    <col min="8461" max="8461" width="12" style="80" customWidth="1"/>
    <col min="8462" max="8462" width="15.42578125" style="80" customWidth="1"/>
    <col min="8463" max="8463" width="13.85546875" style="80" customWidth="1"/>
    <col min="8464" max="8464" width="12" style="80" customWidth="1"/>
    <col min="8465" max="8465" width="14.85546875" style="80" customWidth="1"/>
    <col min="8466" max="8466" width="13.5703125" style="80" customWidth="1"/>
    <col min="8467" max="8467" width="13.7109375" style="80" customWidth="1"/>
    <col min="8468" max="8469" width="10.7109375" style="80" customWidth="1"/>
    <col min="8470" max="8470" width="9.140625" style="80"/>
    <col min="8471" max="8471" width="12.85546875" style="80" customWidth="1"/>
    <col min="8472" max="8472" width="23.42578125" style="80" customWidth="1"/>
    <col min="8473" max="8474" width="9.140625" style="80"/>
    <col min="8475" max="8475" width="10.5703125" style="80" customWidth="1"/>
    <col min="8476" max="8476" width="11.28515625" style="80" customWidth="1"/>
    <col min="8477" max="8704" width="9.140625" style="80"/>
    <col min="8705" max="8705" width="88.85546875" style="80" customWidth="1"/>
    <col min="8706" max="8706" width="15" style="80" customWidth="1"/>
    <col min="8707" max="8707" width="12.85546875" style="80" customWidth="1"/>
    <col min="8708" max="8708" width="12.28515625" style="80" customWidth="1"/>
    <col min="8709" max="8709" width="15" style="80" customWidth="1"/>
    <col min="8710" max="8710" width="14" style="80" customWidth="1"/>
    <col min="8711" max="8711" width="11" style="80" customWidth="1"/>
    <col min="8712" max="8712" width="15.7109375" style="80" customWidth="1"/>
    <col min="8713" max="8714" width="12.28515625" style="80" customWidth="1"/>
    <col min="8715" max="8715" width="15.28515625" style="80" customWidth="1"/>
    <col min="8716" max="8716" width="14.28515625" style="80" customWidth="1"/>
    <col min="8717" max="8717" width="12" style="80" customWidth="1"/>
    <col min="8718" max="8718" width="15.42578125" style="80" customWidth="1"/>
    <col min="8719" max="8719" width="13.85546875" style="80" customWidth="1"/>
    <col min="8720" max="8720" width="12" style="80" customWidth="1"/>
    <col min="8721" max="8721" width="14.85546875" style="80" customWidth="1"/>
    <col min="8722" max="8722" width="13.5703125" style="80" customWidth="1"/>
    <col min="8723" max="8723" width="13.7109375" style="80" customWidth="1"/>
    <col min="8724" max="8725" width="10.7109375" style="80" customWidth="1"/>
    <col min="8726" max="8726" width="9.140625" style="80"/>
    <col min="8727" max="8727" width="12.85546875" style="80" customWidth="1"/>
    <col min="8728" max="8728" width="23.42578125" style="80" customWidth="1"/>
    <col min="8729" max="8730" width="9.140625" style="80"/>
    <col min="8731" max="8731" width="10.5703125" style="80" customWidth="1"/>
    <col min="8732" max="8732" width="11.28515625" style="80" customWidth="1"/>
    <col min="8733" max="8960" width="9.140625" style="80"/>
    <col min="8961" max="8961" width="88.85546875" style="80" customWidth="1"/>
    <col min="8962" max="8962" width="15" style="80" customWidth="1"/>
    <col min="8963" max="8963" width="12.85546875" style="80" customWidth="1"/>
    <col min="8964" max="8964" width="12.28515625" style="80" customWidth="1"/>
    <col min="8965" max="8965" width="15" style="80" customWidth="1"/>
    <col min="8966" max="8966" width="14" style="80" customWidth="1"/>
    <col min="8967" max="8967" width="11" style="80" customWidth="1"/>
    <col min="8968" max="8968" width="15.7109375" style="80" customWidth="1"/>
    <col min="8969" max="8970" width="12.28515625" style="80" customWidth="1"/>
    <col min="8971" max="8971" width="15.28515625" style="80" customWidth="1"/>
    <col min="8972" max="8972" width="14.28515625" style="80" customWidth="1"/>
    <col min="8973" max="8973" width="12" style="80" customWidth="1"/>
    <col min="8974" max="8974" width="15.42578125" style="80" customWidth="1"/>
    <col min="8975" max="8975" width="13.85546875" style="80" customWidth="1"/>
    <col min="8976" max="8976" width="12" style="80" customWidth="1"/>
    <col min="8977" max="8977" width="14.85546875" style="80" customWidth="1"/>
    <col min="8978" max="8978" width="13.5703125" style="80" customWidth="1"/>
    <col min="8979" max="8979" width="13.7109375" style="80" customWidth="1"/>
    <col min="8980" max="8981" width="10.7109375" style="80" customWidth="1"/>
    <col min="8982" max="8982" width="9.140625" style="80"/>
    <col min="8983" max="8983" width="12.85546875" style="80" customWidth="1"/>
    <col min="8984" max="8984" width="23.42578125" style="80" customWidth="1"/>
    <col min="8985" max="8986" width="9.140625" style="80"/>
    <col min="8987" max="8987" width="10.5703125" style="80" customWidth="1"/>
    <col min="8988" max="8988" width="11.28515625" style="80" customWidth="1"/>
    <col min="8989" max="9216" width="9.140625" style="80"/>
    <col min="9217" max="9217" width="88.85546875" style="80" customWidth="1"/>
    <col min="9218" max="9218" width="15" style="80" customWidth="1"/>
    <col min="9219" max="9219" width="12.85546875" style="80" customWidth="1"/>
    <col min="9220" max="9220" width="12.28515625" style="80" customWidth="1"/>
    <col min="9221" max="9221" width="15" style="80" customWidth="1"/>
    <col min="9222" max="9222" width="14" style="80" customWidth="1"/>
    <col min="9223" max="9223" width="11" style="80" customWidth="1"/>
    <col min="9224" max="9224" width="15.7109375" style="80" customWidth="1"/>
    <col min="9225" max="9226" width="12.28515625" style="80" customWidth="1"/>
    <col min="9227" max="9227" width="15.28515625" style="80" customWidth="1"/>
    <col min="9228" max="9228" width="14.28515625" style="80" customWidth="1"/>
    <col min="9229" max="9229" width="12" style="80" customWidth="1"/>
    <col min="9230" max="9230" width="15.42578125" style="80" customWidth="1"/>
    <col min="9231" max="9231" width="13.85546875" style="80" customWidth="1"/>
    <col min="9232" max="9232" width="12" style="80" customWidth="1"/>
    <col min="9233" max="9233" width="14.85546875" style="80" customWidth="1"/>
    <col min="9234" max="9234" width="13.5703125" style="80" customWidth="1"/>
    <col min="9235" max="9235" width="13.7109375" style="80" customWidth="1"/>
    <col min="9236" max="9237" width="10.7109375" style="80" customWidth="1"/>
    <col min="9238" max="9238" width="9.140625" style="80"/>
    <col min="9239" max="9239" width="12.85546875" style="80" customWidth="1"/>
    <col min="9240" max="9240" width="23.42578125" style="80" customWidth="1"/>
    <col min="9241" max="9242" width="9.140625" style="80"/>
    <col min="9243" max="9243" width="10.5703125" style="80" customWidth="1"/>
    <col min="9244" max="9244" width="11.28515625" style="80" customWidth="1"/>
    <col min="9245" max="9472" width="9.140625" style="80"/>
    <col min="9473" max="9473" width="88.85546875" style="80" customWidth="1"/>
    <col min="9474" max="9474" width="15" style="80" customWidth="1"/>
    <col min="9475" max="9475" width="12.85546875" style="80" customWidth="1"/>
    <col min="9476" max="9476" width="12.28515625" style="80" customWidth="1"/>
    <col min="9477" max="9477" width="15" style="80" customWidth="1"/>
    <col min="9478" max="9478" width="14" style="80" customWidth="1"/>
    <col min="9479" max="9479" width="11" style="80" customWidth="1"/>
    <col min="9480" max="9480" width="15.7109375" style="80" customWidth="1"/>
    <col min="9481" max="9482" width="12.28515625" style="80" customWidth="1"/>
    <col min="9483" max="9483" width="15.28515625" style="80" customWidth="1"/>
    <col min="9484" max="9484" width="14.28515625" style="80" customWidth="1"/>
    <col min="9485" max="9485" width="12" style="80" customWidth="1"/>
    <col min="9486" max="9486" width="15.42578125" style="80" customWidth="1"/>
    <col min="9487" max="9487" width="13.85546875" style="80" customWidth="1"/>
    <col min="9488" max="9488" width="12" style="80" customWidth="1"/>
    <col min="9489" max="9489" width="14.85546875" style="80" customWidth="1"/>
    <col min="9490" max="9490" width="13.5703125" style="80" customWidth="1"/>
    <col min="9491" max="9491" width="13.7109375" style="80" customWidth="1"/>
    <col min="9492" max="9493" width="10.7109375" style="80" customWidth="1"/>
    <col min="9494" max="9494" width="9.140625" style="80"/>
    <col min="9495" max="9495" width="12.85546875" style="80" customWidth="1"/>
    <col min="9496" max="9496" width="23.42578125" style="80" customWidth="1"/>
    <col min="9497" max="9498" width="9.140625" style="80"/>
    <col min="9499" max="9499" width="10.5703125" style="80" customWidth="1"/>
    <col min="9500" max="9500" width="11.28515625" style="80" customWidth="1"/>
    <col min="9501" max="9728" width="9.140625" style="80"/>
    <col min="9729" max="9729" width="88.85546875" style="80" customWidth="1"/>
    <col min="9730" max="9730" width="15" style="80" customWidth="1"/>
    <col min="9731" max="9731" width="12.85546875" style="80" customWidth="1"/>
    <col min="9732" max="9732" width="12.28515625" style="80" customWidth="1"/>
    <col min="9733" max="9733" width="15" style="80" customWidth="1"/>
    <col min="9734" max="9734" width="14" style="80" customWidth="1"/>
    <col min="9735" max="9735" width="11" style="80" customWidth="1"/>
    <col min="9736" max="9736" width="15.7109375" style="80" customWidth="1"/>
    <col min="9737" max="9738" width="12.28515625" style="80" customWidth="1"/>
    <col min="9739" max="9739" width="15.28515625" style="80" customWidth="1"/>
    <col min="9740" max="9740" width="14.28515625" style="80" customWidth="1"/>
    <col min="9741" max="9741" width="12" style="80" customWidth="1"/>
    <col min="9742" max="9742" width="15.42578125" style="80" customWidth="1"/>
    <col min="9743" max="9743" width="13.85546875" style="80" customWidth="1"/>
    <col min="9744" max="9744" width="12" style="80" customWidth="1"/>
    <col min="9745" max="9745" width="14.85546875" style="80" customWidth="1"/>
    <col min="9746" max="9746" width="13.5703125" style="80" customWidth="1"/>
    <col min="9747" max="9747" width="13.7109375" style="80" customWidth="1"/>
    <col min="9748" max="9749" width="10.7109375" style="80" customWidth="1"/>
    <col min="9750" max="9750" width="9.140625" style="80"/>
    <col min="9751" max="9751" width="12.85546875" style="80" customWidth="1"/>
    <col min="9752" max="9752" width="23.42578125" style="80" customWidth="1"/>
    <col min="9753" max="9754" width="9.140625" style="80"/>
    <col min="9755" max="9755" width="10.5703125" style="80" customWidth="1"/>
    <col min="9756" max="9756" width="11.28515625" style="80" customWidth="1"/>
    <col min="9757" max="9984" width="9.140625" style="80"/>
    <col min="9985" max="9985" width="88.85546875" style="80" customWidth="1"/>
    <col min="9986" max="9986" width="15" style="80" customWidth="1"/>
    <col min="9987" max="9987" width="12.85546875" style="80" customWidth="1"/>
    <col min="9988" max="9988" width="12.28515625" style="80" customWidth="1"/>
    <col min="9989" max="9989" width="15" style="80" customWidth="1"/>
    <col min="9990" max="9990" width="14" style="80" customWidth="1"/>
    <col min="9991" max="9991" width="11" style="80" customWidth="1"/>
    <col min="9992" max="9992" width="15.7109375" style="80" customWidth="1"/>
    <col min="9993" max="9994" width="12.28515625" style="80" customWidth="1"/>
    <col min="9995" max="9995" width="15.28515625" style="80" customWidth="1"/>
    <col min="9996" max="9996" width="14.28515625" style="80" customWidth="1"/>
    <col min="9997" max="9997" width="12" style="80" customWidth="1"/>
    <col min="9998" max="9998" width="15.42578125" style="80" customWidth="1"/>
    <col min="9999" max="9999" width="13.85546875" style="80" customWidth="1"/>
    <col min="10000" max="10000" width="12" style="80" customWidth="1"/>
    <col min="10001" max="10001" width="14.85546875" style="80" customWidth="1"/>
    <col min="10002" max="10002" width="13.5703125" style="80" customWidth="1"/>
    <col min="10003" max="10003" width="13.7109375" style="80" customWidth="1"/>
    <col min="10004" max="10005" width="10.7109375" style="80" customWidth="1"/>
    <col min="10006" max="10006" width="9.140625" style="80"/>
    <col min="10007" max="10007" width="12.85546875" style="80" customWidth="1"/>
    <col min="10008" max="10008" width="23.42578125" style="80" customWidth="1"/>
    <col min="10009" max="10010" width="9.140625" style="80"/>
    <col min="10011" max="10011" width="10.5703125" style="80" customWidth="1"/>
    <col min="10012" max="10012" width="11.28515625" style="80" customWidth="1"/>
    <col min="10013" max="10240" width="9.140625" style="80"/>
    <col min="10241" max="10241" width="88.85546875" style="80" customWidth="1"/>
    <col min="10242" max="10242" width="15" style="80" customWidth="1"/>
    <col min="10243" max="10243" width="12.85546875" style="80" customWidth="1"/>
    <col min="10244" max="10244" width="12.28515625" style="80" customWidth="1"/>
    <col min="10245" max="10245" width="15" style="80" customWidth="1"/>
    <col min="10246" max="10246" width="14" style="80" customWidth="1"/>
    <col min="10247" max="10247" width="11" style="80" customWidth="1"/>
    <col min="10248" max="10248" width="15.7109375" style="80" customWidth="1"/>
    <col min="10249" max="10250" width="12.28515625" style="80" customWidth="1"/>
    <col min="10251" max="10251" width="15.28515625" style="80" customWidth="1"/>
    <col min="10252" max="10252" width="14.28515625" style="80" customWidth="1"/>
    <col min="10253" max="10253" width="12" style="80" customWidth="1"/>
    <col min="10254" max="10254" width="15.42578125" style="80" customWidth="1"/>
    <col min="10255" max="10255" width="13.85546875" style="80" customWidth="1"/>
    <col min="10256" max="10256" width="12" style="80" customWidth="1"/>
    <col min="10257" max="10257" width="14.85546875" style="80" customWidth="1"/>
    <col min="10258" max="10258" width="13.5703125" style="80" customWidth="1"/>
    <col min="10259" max="10259" width="13.7109375" style="80" customWidth="1"/>
    <col min="10260" max="10261" width="10.7109375" style="80" customWidth="1"/>
    <col min="10262" max="10262" width="9.140625" style="80"/>
    <col min="10263" max="10263" width="12.85546875" style="80" customWidth="1"/>
    <col min="10264" max="10264" width="23.42578125" style="80" customWidth="1"/>
    <col min="10265" max="10266" width="9.140625" style="80"/>
    <col min="10267" max="10267" width="10.5703125" style="80" customWidth="1"/>
    <col min="10268" max="10268" width="11.28515625" style="80" customWidth="1"/>
    <col min="10269" max="10496" width="9.140625" style="80"/>
    <col min="10497" max="10497" width="88.85546875" style="80" customWidth="1"/>
    <col min="10498" max="10498" width="15" style="80" customWidth="1"/>
    <col min="10499" max="10499" width="12.85546875" style="80" customWidth="1"/>
    <col min="10500" max="10500" width="12.28515625" style="80" customWidth="1"/>
    <col min="10501" max="10501" width="15" style="80" customWidth="1"/>
    <col min="10502" max="10502" width="14" style="80" customWidth="1"/>
    <col min="10503" max="10503" width="11" style="80" customWidth="1"/>
    <col min="10504" max="10504" width="15.7109375" style="80" customWidth="1"/>
    <col min="10505" max="10506" width="12.28515625" style="80" customWidth="1"/>
    <col min="10507" max="10507" width="15.28515625" style="80" customWidth="1"/>
    <col min="10508" max="10508" width="14.28515625" style="80" customWidth="1"/>
    <col min="10509" max="10509" width="12" style="80" customWidth="1"/>
    <col min="10510" max="10510" width="15.42578125" style="80" customWidth="1"/>
    <col min="10511" max="10511" width="13.85546875" style="80" customWidth="1"/>
    <col min="10512" max="10512" width="12" style="80" customWidth="1"/>
    <col min="10513" max="10513" width="14.85546875" style="80" customWidth="1"/>
    <col min="10514" max="10514" width="13.5703125" style="80" customWidth="1"/>
    <col min="10515" max="10515" width="13.7109375" style="80" customWidth="1"/>
    <col min="10516" max="10517" width="10.7109375" style="80" customWidth="1"/>
    <col min="10518" max="10518" width="9.140625" style="80"/>
    <col min="10519" max="10519" width="12.85546875" style="80" customWidth="1"/>
    <col min="10520" max="10520" width="23.42578125" style="80" customWidth="1"/>
    <col min="10521" max="10522" width="9.140625" style="80"/>
    <col min="10523" max="10523" width="10.5703125" style="80" customWidth="1"/>
    <col min="10524" max="10524" width="11.28515625" style="80" customWidth="1"/>
    <col min="10525" max="10752" width="9.140625" style="80"/>
    <col min="10753" max="10753" width="88.85546875" style="80" customWidth="1"/>
    <col min="10754" max="10754" width="15" style="80" customWidth="1"/>
    <col min="10755" max="10755" width="12.85546875" style="80" customWidth="1"/>
    <col min="10756" max="10756" width="12.28515625" style="80" customWidth="1"/>
    <col min="10757" max="10757" width="15" style="80" customWidth="1"/>
    <col min="10758" max="10758" width="14" style="80" customWidth="1"/>
    <col min="10759" max="10759" width="11" style="80" customWidth="1"/>
    <col min="10760" max="10760" width="15.7109375" style="80" customWidth="1"/>
    <col min="10761" max="10762" width="12.28515625" style="80" customWidth="1"/>
    <col min="10763" max="10763" width="15.28515625" style="80" customWidth="1"/>
    <col min="10764" max="10764" width="14.28515625" style="80" customWidth="1"/>
    <col min="10765" max="10765" width="12" style="80" customWidth="1"/>
    <col min="10766" max="10766" width="15.42578125" style="80" customWidth="1"/>
    <col min="10767" max="10767" width="13.85546875" style="80" customWidth="1"/>
    <col min="10768" max="10768" width="12" style="80" customWidth="1"/>
    <col min="10769" max="10769" width="14.85546875" style="80" customWidth="1"/>
    <col min="10770" max="10770" width="13.5703125" style="80" customWidth="1"/>
    <col min="10771" max="10771" width="13.7109375" style="80" customWidth="1"/>
    <col min="10772" max="10773" width="10.7109375" style="80" customWidth="1"/>
    <col min="10774" max="10774" width="9.140625" style="80"/>
    <col min="10775" max="10775" width="12.85546875" style="80" customWidth="1"/>
    <col min="10776" max="10776" width="23.42578125" style="80" customWidth="1"/>
    <col min="10777" max="10778" width="9.140625" style="80"/>
    <col min="10779" max="10779" width="10.5703125" style="80" customWidth="1"/>
    <col min="10780" max="10780" width="11.28515625" style="80" customWidth="1"/>
    <col min="10781" max="11008" width="9.140625" style="80"/>
    <col min="11009" max="11009" width="88.85546875" style="80" customWidth="1"/>
    <col min="11010" max="11010" width="15" style="80" customWidth="1"/>
    <col min="11011" max="11011" width="12.85546875" style="80" customWidth="1"/>
    <col min="11012" max="11012" width="12.28515625" style="80" customWidth="1"/>
    <col min="11013" max="11013" width="15" style="80" customWidth="1"/>
    <col min="11014" max="11014" width="14" style="80" customWidth="1"/>
    <col min="11015" max="11015" width="11" style="80" customWidth="1"/>
    <col min="11016" max="11016" width="15.7109375" style="80" customWidth="1"/>
    <col min="11017" max="11018" width="12.28515625" style="80" customWidth="1"/>
    <col min="11019" max="11019" width="15.28515625" style="80" customWidth="1"/>
    <col min="11020" max="11020" width="14.28515625" style="80" customWidth="1"/>
    <col min="11021" max="11021" width="12" style="80" customWidth="1"/>
    <col min="11022" max="11022" width="15.42578125" style="80" customWidth="1"/>
    <col min="11023" max="11023" width="13.85546875" style="80" customWidth="1"/>
    <col min="11024" max="11024" width="12" style="80" customWidth="1"/>
    <col min="11025" max="11025" width="14.85546875" style="80" customWidth="1"/>
    <col min="11026" max="11026" width="13.5703125" style="80" customWidth="1"/>
    <col min="11027" max="11027" width="13.7109375" style="80" customWidth="1"/>
    <col min="11028" max="11029" width="10.7109375" style="80" customWidth="1"/>
    <col min="11030" max="11030" width="9.140625" style="80"/>
    <col min="11031" max="11031" width="12.85546875" style="80" customWidth="1"/>
    <col min="11032" max="11032" width="23.42578125" style="80" customWidth="1"/>
    <col min="11033" max="11034" width="9.140625" style="80"/>
    <col min="11035" max="11035" width="10.5703125" style="80" customWidth="1"/>
    <col min="11036" max="11036" width="11.28515625" style="80" customWidth="1"/>
    <col min="11037" max="11264" width="9.140625" style="80"/>
    <col min="11265" max="11265" width="88.85546875" style="80" customWidth="1"/>
    <col min="11266" max="11266" width="15" style="80" customWidth="1"/>
    <col min="11267" max="11267" width="12.85546875" style="80" customWidth="1"/>
    <col min="11268" max="11268" width="12.28515625" style="80" customWidth="1"/>
    <col min="11269" max="11269" width="15" style="80" customWidth="1"/>
    <col min="11270" max="11270" width="14" style="80" customWidth="1"/>
    <col min="11271" max="11271" width="11" style="80" customWidth="1"/>
    <col min="11272" max="11272" width="15.7109375" style="80" customWidth="1"/>
    <col min="11273" max="11274" width="12.28515625" style="80" customWidth="1"/>
    <col min="11275" max="11275" width="15.28515625" style="80" customWidth="1"/>
    <col min="11276" max="11276" width="14.28515625" style="80" customWidth="1"/>
    <col min="11277" max="11277" width="12" style="80" customWidth="1"/>
    <col min="11278" max="11278" width="15.42578125" style="80" customWidth="1"/>
    <col min="11279" max="11279" width="13.85546875" style="80" customWidth="1"/>
    <col min="11280" max="11280" width="12" style="80" customWidth="1"/>
    <col min="11281" max="11281" width="14.85546875" style="80" customWidth="1"/>
    <col min="11282" max="11282" width="13.5703125" style="80" customWidth="1"/>
    <col min="11283" max="11283" width="13.7109375" style="80" customWidth="1"/>
    <col min="11284" max="11285" width="10.7109375" style="80" customWidth="1"/>
    <col min="11286" max="11286" width="9.140625" style="80"/>
    <col min="11287" max="11287" width="12.85546875" style="80" customWidth="1"/>
    <col min="11288" max="11288" width="23.42578125" style="80" customWidth="1"/>
    <col min="11289" max="11290" width="9.140625" style="80"/>
    <col min="11291" max="11291" width="10.5703125" style="80" customWidth="1"/>
    <col min="11292" max="11292" width="11.28515625" style="80" customWidth="1"/>
    <col min="11293" max="11520" width="9.140625" style="80"/>
    <col min="11521" max="11521" width="88.85546875" style="80" customWidth="1"/>
    <col min="11522" max="11522" width="15" style="80" customWidth="1"/>
    <col min="11523" max="11523" width="12.85546875" style="80" customWidth="1"/>
    <col min="11524" max="11524" width="12.28515625" style="80" customWidth="1"/>
    <col min="11525" max="11525" width="15" style="80" customWidth="1"/>
    <col min="11526" max="11526" width="14" style="80" customWidth="1"/>
    <col min="11527" max="11527" width="11" style="80" customWidth="1"/>
    <col min="11528" max="11528" width="15.7109375" style="80" customWidth="1"/>
    <col min="11529" max="11530" width="12.28515625" style="80" customWidth="1"/>
    <col min="11531" max="11531" width="15.28515625" style="80" customWidth="1"/>
    <col min="11532" max="11532" width="14.28515625" style="80" customWidth="1"/>
    <col min="11533" max="11533" width="12" style="80" customWidth="1"/>
    <col min="11534" max="11534" width="15.42578125" style="80" customWidth="1"/>
    <col min="11535" max="11535" width="13.85546875" style="80" customWidth="1"/>
    <col min="11536" max="11536" width="12" style="80" customWidth="1"/>
    <col min="11537" max="11537" width="14.85546875" style="80" customWidth="1"/>
    <col min="11538" max="11538" width="13.5703125" style="80" customWidth="1"/>
    <col min="11539" max="11539" width="13.7109375" style="80" customWidth="1"/>
    <col min="11540" max="11541" width="10.7109375" style="80" customWidth="1"/>
    <col min="11542" max="11542" width="9.140625" style="80"/>
    <col min="11543" max="11543" width="12.85546875" style="80" customWidth="1"/>
    <col min="11544" max="11544" width="23.42578125" style="80" customWidth="1"/>
    <col min="11545" max="11546" width="9.140625" style="80"/>
    <col min="11547" max="11547" width="10.5703125" style="80" customWidth="1"/>
    <col min="11548" max="11548" width="11.28515625" style="80" customWidth="1"/>
    <col min="11549" max="11776" width="9.140625" style="80"/>
    <col min="11777" max="11777" width="88.85546875" style="80" customWidth="1"/>
    <col min="11778" max="11778" width="15" style="80" customWidth="1"/>
    <col min="11779" max="11779" width="12.85546875" style="80" customWidth="1"/>
    <col min="11780" max="11780" width="12.28515625" style="80" customWidth="1"/>
    <col min="11781" max="11781" width="15" style="80" customWidth="1"/>
    <col min="11782" max="11782" width="14" style="80" customWidth="1"/>
    <col min="11783" max="11783" width="11" style="80" customWidth="1"/>
    <col min="11784" max="11784" width="15.7109375" style="80" customWidth="1"/>
    <col min="11785" max="11786" width="12.28515625" style="80" customWidth="1"/>
    <col min="11787" max="11787" width="15.28515625" style="80" customWidth="1"/>
    <col min="11788" max="11788" width="14.28515625" style="80" customWidth="1"/>
    <col min="11789" max="11789" width="12" style="80" customWidth="1"/>
    <col min="11790" max="11790" width="15.42578125" style="80" customWidth="1"/>
    <col min="11791" max="11791" width="13.85546875" style="80" customWidth="1"/>
    <col min="11792" max="11792" width="12" style="80" customWidth="1"/>
    <col min="11793" max="11793" width="14.85546875" style="80" customWidth="1"/>
    <col min="11794" max="11794" width="13.5703125" style="80" customWidth="1"/>
    <col min="11795" max="11795" width="13.7109375" style="80" customWidth="1"/>
    <col min="11796" max="11797" width="10.7109375" style="80" customWidth="1"/>
    <col min="11798" max="11798" width="9.140625" style="80"/>
    <col min="11799" max="11799" width="12.85546875" style="80" customWidth="1"/>
    <col min="11800" max="11800" width="23.42578125" style="80" customWidth="1"/>
    <col min="11801" max="11802" width="9.140625" style="80"/>
    <col min="11803" max="11803" width="10.5703125" style="80" customWidth="1"/>
    <col min="11804" max="11804" width="11.28515625" style="80" customWidth="1"/>
    <col min="11805" max="12032" width="9.140625" style="80"/>
    <col min="12033" max="12033" width="88.85546875" style="80" customWidth="1"/>
    <col min="12034" max="12034" width="15" style="80" customWidth="1"/>
    <col min="12035" max="12035" width="12.85546875" style="80" customWidth="1"/>
    <col min="12036" max="12036" width="12.28515625" style="80" customWidth="1"/>
    <col min="12037" max="12037" width="15" style="80" customWidth="1"/>
    <col min="12038" max="12038" width="14" style="80" customWidth="1"/>
    <col min="12039" max="12039" width="11" style="80" customWidth="1"/>
    <col min="12040" max="12040" width="15.7109375" style="80" customWidth="1"/>
    <col min="12041" max="12042" width="12.28515625" style="80" customWidth="1"/>
    <col min="12043" max="12043" width="15.28515625" style="80" customWidth="1"/>
    <col min="12044" max="12044" width="14.28515625" style="80" customWidth="1"/>
    <col min="12045" max="12045" width="12" style="80" customWidth="1"/>
    <col min="12046" max="12046" width="15.42578125" style="80" customWidth="1"/>
    <col min="12047" max="12047" width="13.85546875" style="80" customWidth="1"/>
    <col min="12048" max="12048" width="12" style="80" customWidth="1"/>
    <col min="12049" max="12049" width="14.85546875" style="80" customWidth="1"/>
    <col min="12050" max="12050" width="13.5703125" style="80" customWidth="1"/>
    <col min="12051" max="12051" width="13.7109375" style="80" customWidth="1"/>
    <col min="12052" max="12053" width="10.7109375" style="80" customWidth="1"/>
    <col min="12054" max="12054" width="9.140625" style="80"/>
    <col min="12055" max="12055" width="12.85546875" style="80" customWidth="1"/>
    <col min="12056" max="12056" width="23.42578125" style="80" customWidth="1"/>
    <col min="12057" max="12058" width="9.140625" style="80"/>
    <col min="12059" max="12059" width="10.5703125" style="80" customWidth="1"/>
    <col min="12060" max="12060" width="11.28515625" style="80" customWidth="1"/>
    <col min="12061" max="12288" width="9.140625" style="80"/>
    <col min="12289" max="12289" width="88.85546875" style="80" customWidth="1"/>
    <col min="12290" max="12290" width="15" style="80" customWidth="1"/>
    <col min="12291" max="12291" width="12.85546875" style="80" customWidth="1"/>
    <col min="12292" max="12292" width="12.28515625" style="80" customWidth="1"/>
    <col min="12293" max="12293" width="15" style="80" customWidth="1"/>
    <col min="12294" max="12294" width="14" style="80" customWidth="1"/>
    <col min="12295" max="12295" width="11" style="80" customWidth="1"/>
    <col min="12296" max="12296" width="15.7109375" style="80" customWidth="1"/>
    <col min="12297" max="12298" width="12.28515625" style="80" customWidth="1"/>
    <col min="12299" max="12299" width="15.28515625" style="80" customWidth="1"/>
    <col min="12300" max="12300" width="14.28515625" style="80" customWidth="1"/>
    <col min="12301" max="12301" width="12" style="80" customWidth="1"/>
    <col min="12302" max="12302" width="15.42578125" style="80" customWidth="1"/>
    <col min="12303" max="12303" width="13.85546875" style="80" customWidth="1"/>
    <col min="12304" max="12304" width="12" style="80" customWidth="1"/>
    <col min="12305" max="12305" width="14.85546875" style="80" customWidth="1"/>
    <col min="12306" max="12306" width="13.5703125" style="80" customWidth="1"/>
    <col min="12307" max="12307" width="13.7109375" style="80" customWidth="1"/>
    <col min="12308" max="12309" width="10.7109375" style="80" customWidth="1"/>
    <col min="12310" max="12310" width="9.140625" style="80"/>
    <col min="12311" max="12311" width="12.85546875" style="80" customWidth="1"/>
    <col min="12312" max="12312" width="23.42578125" style="80" customWidth="1"/>
    <col min="12313" max="12314" width="9.140625" style="80"/>
    <col min="12315" max="12315" width="10.5703125" style="80" customWidth="1"/>
    <col min="12316" max="12316" width="11.28515625" style="80" customWidth="1"/>
    <col min="12317" max="12544" width="9.140625" style="80"/>
    <col min="12545" max="12545" width="88.85546875" style="80" customWidth="1"/>
    <col min="12546" max="12546" width="15" style="80" customWidth="1"/>
    <col min="12547" max="12547" width="12.85546875" style="80" customWidth="1"/>
    <col min="12548" max="12548" width="12.28515625" style="80" customWidth="1"/>
    <col min="12549" max="12549" width="15" style="80" customWidth="1"/>
    <col min="12550" max="12550" width="14" style="80" customWidth="1"/>
    <col min="12551" max="12551" width="11" style="80" customWidth="1"/>
    <col min="12552" max="12552" width="15.7109375" style="80" customWidth="1"/>
    <col min="12553" max="12554" width="12.28515625" style="80" customWidth="1"/>
    <col min="12555" max="12555" width="15.28515625" style="80" customWidth="1"/>
    <col min="12556" max="12556" width="14.28515625" style="80" customWidth="1"/>
    <col min="12557" max="12557" width="12" style="80" customWidth="1"/>
    <col min="12558" max="12558" width="15.42578125" style="80" customWidth="1"/>
    <col min="12559" max="12559" width="13.85546875" style="80" customWidth="1"/>
    <col min="12560" max="12560" width="12" style="80" customWidth="1"/>
    <col min="12561" max="12561" width="14.85546875" style="80" customWidth="1"/>
    <col min="12562" max="12562" width="13.5703125" style="80" customWidth="1"/>
    <col min="12563" max="12563" width="13.7109375" style="80" customWidth="1"/>
    <col min="12564" max="12565" width="10.7109375" style="80" customWidth="1"/>
    <col min="12566" max="12566" width="9.140625" style="80"/>
    <col min="12567" max="12567" width="12.85546875" style="80" customWidth="1"/>
    <col min="12568" max="12568" width="23.42578125" style="80" customWidth="1"/>
    <col min="12569" max="12570" width="9.140625" style="80"/>
    <col min="12571" max="12571" width="10.5703125" style="80" customWidth="1"/>
    <col min="12572" max="12572" width="11.28515625" style="80" customWidth="1"/>
    <col min="12573" max="12800" width="9.140625" style="80"/>
    <col min="12801" max="12801" width="88.85546875" style="80" customWidth="1"/>
    <col min="12802" max="12802" width="15" style="80" customWidth="1"/>
    <col min="12803" max="12803" width="12.85546875" style="80" customWidth="1"/>
    <col min="12804" max="12804" width="12.28515625" style="80" customWidth="1"/>
    <col min="12805" max="12805" width="15" style="80" customWidth="1"/>
    <col min="12806" max="12806" width="14" style="80" customWidth="1"/>
    <col min="12807" max="12807" width="11" style="80" customWidth="1"/>
    <col min="12808" max="12808" width="15.7109375" style="80" customWidth="1"/>
    <col min="12809" max="12810" width="12.28515625" style="80" customWidth="1"/>
    <col min="12811" max="12811" width="15.28515625" style="80" customWidth="1"/>
    <col min="12812" max="12812" width="14.28515625" style="80" customWidth="1"/>
    <col min="12813" max="12813" width="12" style="80" customWidth="1"/>
    <col min="12814" max="12814" width="15.42578125" style="80" customWidth="1"/>
    <col min="12815" max="12815" width="13.85546875" style="80" customWidth="1"/>
    <col min="12816" max="12816" width="12" style="80" customWidth="1"/>
    <col min="12817" max="12817" width="14.85546875" style="80" customWidth="1"/>
    <col min="12818" max="12818" width="13.5703125" style="80" customWidth="1"/>
    <col min="12819" max="12819" width="13.7109375" style="80" customWidth="1"/>
    <col min="12820" max="12821" width="10.7109375" style="80" customWidth="1"/>
    <col min="12822" max="12822" width="9.140625" style="80"/>
    <col min="12823" max="12823" width="12.85546875" style="80" customWidth="1"/>
    <col min="12824" max="12824" width="23.42578125" style="80" customWidth="1"/>
    <col min="12825" max="12826" width="9.140625" style="80"/>
    <col min="12827" max="12827" width="10.5703125" style="80" customWidth="1"/>
    <col min="12828" max="12828" width="11.28515625" style="80" customWidth="1"/>
    <col min="12829" max="13056" width="9.140625" style="80"/>
    <col min="13057" max="13057" width="88.85546875" style="80" customWidth="1"/>
    <col min="13058" max="13058" width="15" style="80" customWidth="1"/>
    <col min="13059" max="13059" width="12.85546875" style="80" customWidth="1"/>
    <col min="13060" max="13060" width="12.28515625" style="80" customWidth="1"/>
    <col min="13061" max="13061" width="15" style="80" customWidth="1"/>
    <col min="13062" max="13062" width="14" style="80" customWidth="1"/>
    <col min="13063" max="13063" width="11" style="80" customWidth="1"/>
    <col min="13064" max="13064" width="15.7109375" style="80" customWidth="1"/>
    <col min="13065" max="13066" width="12.28515625" style="80" customWidth="1"/>
    <col min="13067" max="13067" width="15.28515625" style="80" customWidth="1"/>
    <col min="13068" max="13068" width="14.28515625" style="80" customWidth="1"/>
    <col min="13069" max="13069" width="12" style="80" customWidth="1"/>
    <col min="13070" max="13070" width="15.42578125" style="80" customWidth="1"/>
    <col min="13071" max="13071" width="13.85546875" style="80" customWidth="1"/>
    <col min="13072" max="13072" width="12" style="80" customWidth="1"/>
    <col min="13073" max="13073" width="14.85546875" style="80" customWidth="1"/>
    <col min="13074" max="13074" width="13.5703125" style="80" customWidth="1"/>
    <col min="13075" max="13075" width="13.7109375" style="80" customWidth="1"/>
    <col min="13076" max="13077" width="10.7109375" style="80" customWidth="1"/>
    <col min="13078" max="13078" width="9.140625" style="80"/>
    <col min="13079" max="13079" width="12.85546875" style="80" customWidth="1"/>
    <col min="13080" max="13080" width="23.42578125" style="80" customWidth="1"/>
    <col min="13081" max="13082" width="9.140625" style="80"/>
    <col min="13083" max="13083" width="10.5703125" style="80" customWidth="1"/>
    <col min="13084" max="13084" width="11.28515625" style="80" customWidth="1"/>
    <col min="13085" max="13312" width="9.140625" style="80"/>
    <col min="13313" max="13313" width="88.85546875" style="80" customWidth="1"/>
    <col min="13314" max="13314" width="15" style="80" customWidth="1"/>
    <col min="13315" max="13315" width="12.85546875" style="80" customWidth="1"/>
    <col min="13316" max="13316" width="12.28515625" style="80" customWidth="1"/>
    <col min="13317" max="13317" width="15" style="80" customWidth="1"/>
    <col min="13318" max="13318" width="14" style="80" customWidth="1"/>
    <col min="13319" max="13319" width="11" style="80" customWidth="1"/>
    <col min="13320" max="13320" width="15.7109375" style="80" customWidth="1"/>
    <col min="13321" max="13322" width="12.28515625" style="80" customWidth="1"/>
    <col min="13323" max="13323" width="15.28515625" style="80" customWidth="1"/>
    <col min="13324" max="13324" width="14.28515625" style="80" customWidth="1"/>
    <col min="13325" max="13325" width="12" style="80" customWidth="1"/>
    <col min="13326" max="13326" width="15.42578125" style="80" customWidth="1"/>
    <col min="13327" max="13327" width="13.85546875" style="80" customWidth="1"/>
    <col min="13328" max="13328" width="12" style="80" customWidth="1"/>
    <col min="13329" max="13329" width="14.85546875" style="80" customWidth="1"/>
    <col min="13330" max="13330" width="13.5703125" style="80" customWidth="1"/>
    <col min="13331" max="13331" width="13.7109375" style="80" customWidth="1"/>
    <col min="13332" max="13333" width="10.7109375" style="80" customWidth="1"/>
    <col min="13334" max="13334" width="9.140625" style="80"/>
    <col min="13335" max="13335" width="12.85546875" style="80" customWidth="1"/>
    <col min="13336" max="13336" width="23.42578125" style="80" customWidth="1"/>
    <col min="13337" max="13338" width="9.140625" style="80"/>
    <col min="13339" max="13339" width="10.5703125" style="80" customWidth="1"/>
    <col min="13340" max="13340" width="11.28515625" style="80" customWidth="1"/>
    <col min="13341" max="13568" width="9.140625" style="80"/>
    <col min="13569" max="13569" width="88.85546875" style="80" customWidth="1"/>
    <col min="13570" max="13570" width="15" style="80" customWidth="1"/>
    <col min="13571" max="13571" width="12.85546875" style="80" customWidth="1"/>
    <col min="13572" max="13572" width="12.28515625" style="80" customWidth="1"/>
    <col min="13573" max="13573" width="15" style="80" customWidth="1"/>
    <col min="13574" max="13574" width="14" style="80" customWidth="1"/>
    <col min="13575" max="13575" width="11" style="80" customWidth="1"/>
    <col min="13576" max="13576" width="15.7109375" style="80" customWidth="1"/>
    <col min="13577" max="13578" width="12.28515625" style="80" customWidth="1"/>
    <col min="13579" max="13579" width="15.28515625" style="80" customWidth="1"/>
    <col min="13580" max="13580" width="14.28515625" style="80" customWidth="1"/>
    <col min="13581" max="13581" width="12" style="80" customWidth="1"/>
    <col min="13582" max="13582" width="15.42578125" style="80" customWidth="1"/>
    <col min="13583" max="13583" width="13.85546875" style="80" customWidth="1"/>
    <col min="13584" max="13584" width="12" style="80" customWidth="1"/>
    <col min="13585" max="13585" width="14.85546875" style="80" customWidth="1"/>
    <col min="13586" max="13586" width="13.5703125" style="80" customWidth="1"/>
    <col min="13587" max="13587" width="13.7109375" style="80" customWidth="1"/>
    <col min="13588" max="13589" width="10.7109375" style="80" customWidth="1"/>
    <col min="13590" max="13590" width="9.140625" style="80"/>
    <col min="13591" max="13591" width="12.85546875" style="80" customWidth="1"/>
    <col min="13592" max="13592" width="23.42578125" style="80" customWidth="1"/>
    <col min="13593" max="13594" width="9.140625" style="80"/>
    <col min="13595" max="13595" width="10.5703125" style="80" customWidth="1"/>
    <col min="13596" max="13596" width="11.28515625" style="80" customWidth="1"/>
    <col min="13597" max="13824" width="9.140625" style="80"/>
    <col min="13825" max="13825" width="88.85546875" style="80" customWidth="1"/>
    <col min="13826" max="13826" width="15" style="80" customWidth="1"/>
    <col min="13827" max="13827" width="12.85546875" style="80" customWidth="1"/>
    <col min="13828" max="13828" width="12.28515625" style="80" customWidth="1"/>
    <col min="13829" max="13829" width="15" style="80" customWidth="1"/>
    <col min="13830" max="13830" width="14" style="80" customWidth="1"/>
    <col min="13831" max="13831" width="11" style="80" customWidth="1"/>
    <col min="13832" max="13832" width="15.7109375" style="80" customWidth="1"/>
    <col min="13833" max="13834" width="12.28515625" style="80" customWidth="1"/>
    <col min="13835" max="13835" width="15.28515625" style="80" customWidth="1"/>
    <col min="13836" max="13836" width="14.28515625" style="80" customWidth="1"/>
    <col min="13837" max="13837" width="12" style="80" customWidth="1"/>
    <col min="13838" max="13838" width="15.42578125" style="80" customWidth="1"/>
    <col min="13839" max="13839" width="13.85546875" style="80" customWidth="1"/>
    <col min="13840" max="13840" width="12" style="80" customWidth="1"/>
    <col min="13841" max="13841" width="14.85546875" style="80" customWidth="1"/>
    <col min="13842" max="13842" width="13.5703125" style="80" customWidth="1"/>
    <col min="13843" max="13843" width="13.7109375" style="80" customWidth="1"/>
    <col min="13844" max="13845" width="10.7109375" style="80" customWidth="1"/>
    <col min="13846" max="13846" width="9.140625" style="80"/>
    <col min="13847" max="13847" width="12.85546875" style="80" customWidth="1"/>
    <col min="13848" max="13848" width="23.42578125" style="80" customWidth="1"/>
    <col min="13849" max="13850" width="9.140625" style="80"/>
    <col min="13851" max="13851" width="10.5703125" style="80" customWidth="1"/>
    <col min="13852" max="13852" width="11.28515625" style="80" customWidth="1"/>
    <col min="13853" max="14080" width="9.140625" style="80"/>
    <col min="14081" max="14081" width="88.85546875" style="80" customWidth="1"/>
    <col min="14082" max="14082" width="15" style="80" customWidth="1"/>
    <col min="14083" max="14083" width="12.85546875" style="80" customWidth="1"/>
    <col min="14084" max="14084" width="12.28515625" style="80" customWidth="1"/>
    <col min="14085" max="14085" width="15" style="80" customWidth="1"/>
    <col min="14086" max="14086" width="14" style="80" customWidth="1"/>
    <col min="14087" max="14087" width="11" style="80" customWidth="1"/>
    <col min="14088" max="14088" width="15.7109375" style="80" customWidth="1"/>
    <col min="14089" max="14090" width="12.28515625" style="80" customWidth="1"/>
    <col min="14091" max="14091" width="15.28515625" style="80" customWidth="1"/>
    <col min="14092" max="14092" width="14.28515625" style="80" customWidth="1"/>
    <col min="14093" max="14093" width="12" style="80" customWidth="1"/>
    <col min="14094" max="14094" width="15.42578125" style="80" customWidth="1"/>
    <col min="14095" max="14095" width="13.85546875" style="80" customWidth="1"/>
    <col min="14096" max="14096" width="12" style="80" customWidth="1"/>
    <col min="14097" max="14097" width="14.85546875" style="80" customWidth="1"/>
    <col min="14098" max="14098" width="13.5703125" style="80" customWidth="1"/>
    <col min="14099" max="14099" width="13.7109375" style="80" customWidth="1"/>
    <col min="14100" max="14101" width="10.7109375" style="80" customWidth="1"/>
    <col min="14102" max="14102" width="9.140625" style="80"/>
    <col min="14103" max="14103" width="12.85546875" style="80" customWidth="1"/>
    <col min="14104" max="14104" width="23.42578125" style="80" customWidth="1"/>
    <col min="14105" max="14106" width="9.140625" style="80"/>
    <col min="14107" max="14107" width="10.5703125" style="80" customWidth="1"/>
    <col min="14108" max="14108" width="11.28515625" style="80" customWidth="1"/>
    <col min="14109" max="14336" width="9.140625" style="80"/>
    <col min="14337" max="14337" width="88.85546875" style="80" customWidth="1"/>
    <col min="14338" max="14338" width="15" style="80" customWidth="1"/>
    <col min="14339" max="14339" width="12.85546875" style="80" customWidth="1"/>
    <col min="14340" max="14340" width="12.28515625" style="80" customWidth="1"/>
    <col min="14341" max="14341" width="15" style="80" customWidth="1"/>
    <col min="14342" max="14342" width="14" style="80" customWidth="1"/>
    <col min="14343" max="14343" width="11" style="80" customWidth="1"/>
    <col min="14344" max="14344" width="15.7109375" style="80" customWidth="1"/>
    <col min="14345" max="14346" width="12.28515625" style="80" customWidth="1"/>
    <col min="14347" max="14347" width="15.28515625" style="80" customWidth="1"/>
    <col min="14348" max="14348" width="14.28515625" style="80" customWidth="1"/>
    <col min="14349" max="14349" width="12" style="80" customWidth="1"/>
    <col min="14350" max="14350" width="15.42578125" style="80" customWidth="1"/>
    <col min="14351" max="14351" width="13.85546875" style="80" customWidth="1"/>
    <col min="14352" max="14352" width="12" style="80" customWidth="1"/>
    <col min="14353" max="14353" width="14.85546875" style="80" customWidth="1"/>
    <col min="14354" max="14354" width="13.5703125" style="80" customWidth="1"/>
    <col min="14355" max="14355" width="13.7109375" style="80" customWidth="1"/>
    <col min="14356" max="14357" width="10.7109375" style="80" customWidth="1"/>
    <col min="14358" max="14358" width="9.140625" style="80"/>
    <col min="14359" max="14359" width="12.85546875" style="80" customWidth="1"/>
    <col min="14360" max="14360" width="23.42578125" style="80" customWidth="1"/>
    <col min="14361" max="14362" width="9.140625" style="80"/>
    <col min="14363" max="14363" width="10.5703125" style="80" customWidth="1"/>
    <col min="14364" max="14364" width="11.28515625" style="80" customWidth="1"/>
    <col min="14365" max="14592" width="9.140625" style="80"/>
    <col min="14593" max="14593" width="88.85546875" style="80" customWidth="1"/>
    <col min="14594" max="14594" width="15" style="80" customWidth="1"/>
    <col min="14595" max="14595" width="12.85546875" style="80" customWidth="1"/>
    <col min="14596" max="14596" width="12.28515625" style="80" customWidth="1"/>
    <col min="14597" max="14597" width="15" style="80" customWidth="1"/>
    <col min="14598" max="14598" width="14" style="80" customWidth="1"/>
    <col min="14599" max="14599" width="11" style="80" customWidth="1"/>
    <col min="14600" max="14600" width="15.7109375" style="80" customWidth="1"/>
    <col min="14601" max="14602" width="12.28515625" style="80" customWidth="1"/>
    <col min="14603" max="14603" width="15.28515625" style="80" customWidth="1"/>
    <col min="14604" max="14604" width="14.28515625" style="80" customWidth="1"/>
    <col min="14605" max="14605" width="12" style="80" customWidth="1"/>
    <col min="14606" max="14606" width="15.42578125" style="80" customWidth="1"/>
    <col min="14607" max="14607" width="13.85546875" style="80" customWidth="1"/>
    <col min="14608" max="14608" width="12" style="80" customWidth="1"/>
    <col min="14609" max="14609" width="14.85546875" style="80" customWidth="1"/>
    <col min="14610" max="14610" width="13.5703125" style="80" customWidth="1"/>
    <col min="14611" max="14611" width="13.7109375" style="80" customWidth="1"/>
    <col min="14612" max="14613" width="10.7109375" style="80" customWidth="1"/>
    <col min="14614" max="14614" width="9.140625" style="80"/>
    <col min="14615" max="14615" width="12.85546875" style="80" customWidth="1"/>
    <col min="14616" max="14616" width="23.42578125" style="80" customWidth="1"/>
    <col min="14617" max="14618" width="9.140625" style="80"/>
    <col min="14619" max="14619" width="10.5703125" style="80" customWidth="1"/>
    <col min="14620" max="14620" width="11.28515625" style="80" customWidth="1"/>
    <col min="14621" max="14848" width="9.140625" style="80"/>
    <col min="14849" max="14849" width="88.85546875" style="80" customWidth="1"/>
    <col min="14850" max="14850" width="15" style="80" customWidth="1"/>
    <col min="14851" max="14851" width="12.85546875" style="80" customWidth="1"/>
    <col min="14852" max="14852" width="12.28515625" style="80" customWidth="1"/>
    <col min="14853" max="14853" width="15" style="80" customWidth="1"/>
    <col min="14854" max="14854" width="14" style="80" customWidth="1"/>
    <col min="14855" max="14855" width="11" style="80" customWidth="1"/>
    <col min="14856" max="14856" width="15.7109375" style="80" customWidth="1"/>
    <col min="14857" max="14858" width="12.28515625" style="80" customWidth="1"/>
    <col min="14859" max="14859" width="15.28515625" style="80" customWidth="1"/>
    <col min="14860" max="14860" width="14.28515625" style="80" customWidth="1"/>
    <col min="14861" max="14861" width="12" style="80" customWidth="1"/>
    <col min="14862" max="14862" width="15.42578125" style="80" customWidth="1"/>
    <col min="14863" max="14863" width="13.85546875" style="80" customWidth="1"/>
    <col min="14864" max="14864" width="12" style="80" customWidth="1"/>
    <col min="14865" max="14865" width="14.85546875" style="80" customWidth="1"/>
    <col min="14866" max="14866" width="13.5703125" style="80" customWidth="1"/>
    <col min="14867" max="14867" width="13.7109375" style="80" customWidth="1"/>
    <col min="14868" max="14869" width="10.7109375" style="80" customWidth="1"/>
    <col min="14870" max="14870" width="9.140625" style="80"/>
    <col min="14871" max="14871" width="12.85546875" style="80" customWidth="1"/>
    <col min="14872" max="14872" width="23.42578125" style="80" customWidth="1"/>
    <col min="14873" max="14874" width="9.140625" style="80"/>
    <col min="14875" max="14875" width="10.5703125" style="80" customWidth="1"/>
    <col min="14876" max="14876" width="11.28515625" style="80" customWidth="1"/>
    <col min="14877" max="15104" width="9.140625" style="80"/>
    <col min="15105" max="15105" width="88.85546875" style="80" customWidth="1"/>
    <col min="15106" max="15106" width="15" style="80" customWidth="1"/>
    <col min="15107" max="15107" width="12.85546875" style="80" customWidth="1"/>
    <col min="15108" max="15108" width="12.28515625" style="80" customWidth="1"/>
    <col min="15109" max="15109" width="15" style="80" customWidth="1"/>
    <col min="15110" max="15110" width="14" style="80" customWidth="1"/>
    <col min="15111" max="15111" width="11" style="80" customWidth="1"/>
    <col min="15112" max="15112" width="15.7109375" style="80" customWidth="1"/>
    <col min="15113" max="15114" width="12.28515625" style="80" customWidth="1"/>
    <col min="15115" max="15115" width="15.28515625" style="80" customWidth="1"/>
    <col min="15116" max="15116" width="14.28515625" style="80" customWidth="1"/>
    <col min="15117" max="15117" width="12" style="80" customWidth="1"/>
    <col min="15118" max="15118" width="15.42578125" style="80" customWidth="1"/>
    <col min="15119" max="15119" width="13.85546875" style="80" customWidth="1"/>
    <col min="15120" max="15120" width="12" style="80" customWidth="1"/>
    <col min="15121" max="15121" width="14.85546875" style="80" customWidth="1"/>
    <col min="15122" max="15122" width="13.5703125" style="80" customWidth="1"/>
    <col min="15123" max="15123" width="13.7109375" style="80" customWidth="1"/>
    <col min="15124" max="15125" width="10.7109375" style="80" customWidth="1"/>
    <col min="15126" max="15126" width="9.140625" style="80"/>
    <col min="15127" max="15127" width="12.85546875" style="80" customWidth="1"/>
    <col min="15128" max="15128" width="23.42578125" style="80" customWidth="1"/>
    <col min="15129" max="15130" width="9.140625" style="80"/>
    <col min="15131" max="15131" width="10.5703125" style="80" customWidth="1"/>
    <col min="15132" max="15132" width="11.28515625" style="80" customWidth="1"/>
    <col min="15133" max="15360" width="9.140625" style="80"/>
    <col min="15361" max="15361" width="88.85546875" style="80" customWidth="1"/>
    <col min="15362" max="15362" width="15" style="80" customWidth="1"/>
    <col min="15363" max="15363" width="12.85546875" style="80" customWidth="1"/>
    <col min="15364" max="15364" width="12.28515625" style="80" customWidth="1"/>
    <col min="15365" max="15365" width="15" style="80" customWidth="1"/>
    <col min="15366" max="15366" width="14" style="80" customWidth="1"/>
    <col min="15367" max="15367" width="11" style="80" customWidth="1"/>
    <col min="15368" max="15368" width="15.7109375" style="80" customWidth="1"/>
    <col min="15369" max="15370" width="12.28515625" style="80" customWidth="1"/>
    <col min="15371" max="15371" width="15.28515625" style="80" customWidth="1"/>
    <col min="15372" max="15372" width="14.28515625" style="80" customWidth="1"/>
    <col min="15373" max="15373" width="12" style="80" customWidth="1"/>
    <col min="15374" max="15374" width="15.42578125" style="80" customWidth="1"/>
    <col min="15375" max="15375" width="13.85546875" style="80" customWidth="1"/>
    <col min="15376" max="15376" width="12" style="80" customWidth="1"/>
    <col min="15377" max="15377" width="14.85546875" style="80" customWidth="1"/>
    <col min="15378" max="15378" width="13.5703125" style="80" customWidth="1"/>
    <col min="15379" max="15379" width="13.7109375" style="80" customWidth="1"/>
    <col min="15380" max="15381" width="10.7109375" style="80" customWidth="1"/>
    <col min="15382" max="15382" width="9.140625" style="80"/>
    <col min="15383" max="15383" width="12.85546875" style="80" customWidth="1"/>
    <col min="15384" max="15384" width="23.42578125" style="80" customWidth="1"/>
    <col min="15385" max="15386" width="9.140625" style="80"/>
    <col min="15387" max="15387" width="10.5703125" style="80" customWidth="1"/>
    <col min="15388" max="15388" width="11.28515625" style="80" customWidth="1"/>
    <col min="15389" max="15616" width="9.140625" style="80"/>
    <col min="15617" max="15617" width="88.85546875" style="80" customWidth="1"/>
    <col min="15618" max="15618" width="15" style="80" customWidth="1"/>
    <col min="15619" max="15619" width="12.85546875" style="80" customWidth="1"/>
    <col min="15620" max="15620" width="12.28515625" style="80" customWidth="1"/>
    <col min="15621" max="15621" width="15" style="80" customWidth="1"/>
    <col min="15622" max="15622" width="14" style="80" customWidth="1"/>
    <col min="15623" max="15623" width="11" style="80" customWidth="1"/>
    <col min="15624" max="15624" width="15.7109375" style="80" customWidth="1"/>
    <col min="15625" max="15626" width="12.28515625" style="80" customWidth="1"/>
    <col min="15627" max="15627" width="15.28515625" style="80" customWidth="1"/>
    <col min="15628" max="15628" width="14.28515625" style="80" customWidth="1"/>
    <col min="15629" max="15629" width="12" style="80" customWidth="1"/>
    <col min="15630" max="15630" width="15.42578125" style="80" customWidth="1"/>
    <col min="15631" max="15631" width="13.85546875" style="80" customWidth="1"/>
    <col min="15632" max="15632" width="12" style="80" customWidth="1"/>
    <col min="15633" max="15633" width="14.85546875" style="80" customWidth="1"/>
    <col min="15634" max="15634" width="13.5703125" style="80" customWidth="1"/>
    <col min="15635" max="15635" width="13.7109375" style="80" customWidth="1"/>
    <col min="15636" max="15637" width="10.7109375" style="80" customWidth="1"/>
    <col min="15638" max="15638" width="9.140625" style="80"/>
    <col min="15639" max="15639" width="12.85546875" style="80" customWidth="1"/>
    <col min="15640" max="15640" width="23.42578125" style="80" customWidth="1"/>
    <col min="15641" max="15642" width="9.140625" style="80"/>
    <col min="15643" max="15643" width="10.5703125" style="80" customWidth="1"/>
    <col min="15644" max="15644" width="11.28515625" style="80" customWidth="1"/>
    <col min="15645" max="15872" width="9.140625" style="80"/>
    <col min="15873" max="15873" width="88.85546875" style="80" customWidth="1"/>
    <col min="15874" max="15874" width="15" style="80" customWidth="1"/>
    <col min="15875" max="15875" width="12.85546875" style="80" customWidth="1"/>
    <col min="15876" max="15876" width="12.28515625" style="80" customWidth="1"/>
    <col min="15877" max="15877" width="15" style="80" customWidth="1"/>
    <col min="15878" max="15878" width="14" style="80" customWidth="1"/>
    <col min="15879" max="15879" width="11" style="80" customWidth="1"/>
    <col min="15880" max="15880" width="15.7109375" style="80" customWidth="1"/>
    <col min="15881" max="15882" width="12.28515625" style="80" customWidth="1"/>
    <col min="15883" max="15883" width="15.28515625" style="80" customWidth="1"/>
    <col min="15884" max="15884" width="14.28515625" style="80" customWidth="1"/>
    <col min="15885" max="15885" width="12" style="80" customWidth="1"/>
    <col min="15886" max="15886" width="15.42578125" style="80" customWidth="1"/>
    <col min="15887" max="15887" width="13.85546875" style="80" customWidth="1"/>
    <col min="15888" max="15888" width="12" style="80" customWidth="1"/>
    <col min="15889" max="15889" width="14.85546875" style="80" customWidth="1"/>
    <col min="15890" max="15890" width="13.5703125" style="80" customWidth="1"/>
    <col min="15891" max="15891" width="13.7109375" style="80" customWidth="1"/>
    <col min="15892" max="15893" width="10.7109375" style="80" customWidth="1"/>
    <col min="15894" max="15894" width="9.140625" style="80"/>
    <col min="15895" max="15895" width="12.85546875" style="80" customWidth="1"/>
    <col min="15896" max="15896" width="23.42578125" style="80" customWidth="1"/>
    <col min="15897" max="15898" width="9.140625" style="80"/>
    <col min="15899" max="15899" width="10.5703125" style="80" customWidth="1"/>
    <col min="15900" max="15900" width="11.28515625" style="80" customWidth="1"/>
    <col min="15901" max="16128" width="9.140625" style="80"/>
    <col min="16129" max="16129" width="88.85546875" style="80" customWidth="1"/>
    <col min="16130" max="16130" width="15" style="80" customWidth="1"/>
    <col min="16131" max="16131" width="12.85546875" style="80" customWidth="1"/>
    <col min="16132" max="16132" width="12.28515625" style="80" customWidth="1"/>
    <col min="16133" max="16133" width="15" style="80" customWidth="1"/>
    <col min="16134" max="16134" width="14" style="80" customWidth="1"/>
    <col min="16135" max="16135" width="11" style="80" customWidth="1"/>
    <col min="16136" max="16136" width="15.7109375" style="80" customWidth="1"/>
    <col min="16137" max="16138" width="12.28515625" style="80" customWidth="1"/>
    <col min="16139" max="16139" width="15.28515625" style="80" customWidth="1"/>
    <col min="16140" max="16140" width="14.28515625" style="80" customWidth="1"/>
    <col min="16141" max="16141" width="12" style="80" customWidth="1"/>
    <col min="16142" max="16142" width="15.42578125" style="80" customWidth="1"/>
    <col min="16143" max="16143" width="13.85546875" style="80" customWidth="1"/>
    <col min="16144" max="16144" width="12" style="80" customWidth="1"/>
    <col min="16145" max="16145" width="14.85546875" style="80" customWidth="1"/>
    <col min="16146" max="16146" width="13.5703125" style="80" customWidth="1"/>
    <col min="16147" max="16147" width="13.7109375" style="80" customWidth="1"/>
    <col min="16148" max="16149" width="10.7109375" style="80" customWidth="1"/>
    <col min="16150" max="16150" width="9.140625" style="80"/>
    <col min="16151" max="16151" width="12.85546875" style="80" customWidth="1"/>
    <col min="16152" max="16152" width="23.42578125" style="80" customWidth="1"/>
    <col min="16153" max="16154" width="9.140625" style="80"/>
    <col min="16155" max="16155" width="10.5703125" style="80" customWidth="1"/>
    <col min="16156" max="16156" width="11.28515625" style="80" customWidth="1"/>
    <col min="16157" max="16384" width="9.140625" style="80"/>
  </cols>
  <sheetData>
    <row r="1" spans="1:23" ht="39.75" customHeight="1">
      <c r="A1" s="5460" t="s">
        <v>21</v>
      </c>
      <c r="B1" s="5460"/>
      <c r="C1" s="5460"/>
      <c r="D1" s="5460"/>
      <c r="E1" s="5460"/>
      <c r="F1" s="5460"/>
      <c r="G1" s="5460"/>
      <c r="H1" s="5460"/>
      <c r="I1" s="5460"/>
      <c r="J1" s="5460"/>
      <c r="K1" s="5460"/>
      <c r="L1" s="5460"/>
      <c r="M1" s="5460"/>
      <c r="N1" s="5460"/>
      <c r="O1" s="5460"/>
      <c r="P1" s="5460"/>
      <c r="Q1" s="5460"/>
      <c r="R1" s="5460"/>
      <c r="S1" s="5460"/>
      <c r="T1" s="173"/>
      <c r="U1" s="173"/>
      <c r="V1" s="173"/>
      <c r="W1" s="173"/>
    </row>
    <row r="2" spans="1:23" ht="37.5" customHeight="1">
      <c r="A2" s="5460" t="s">
        <v>388</v>
      </c>
      <c r="B2" s="5460"/>
      <c r="C2" s="5460"/>
      <c r="D2" s="5460"/>
      <c r="E2" s="5460"/>
      <c r="F2" s="5460"/>
      <c r="G2" s="5460"/>
      <c r="H2" s="5460"/>
      <c r="I2" s="5460"/>
      <c r="J2" s="5460"/>
      <c r="K2" s="5460"/>
      <c r="L2" s="5460"/>
      <c r="M2" s="5460"/>
      <c r="N2" s="5460"/>
      <c r="O2" s="5460"/>
      <c r="P2" s="5460"/>
      <c r="Q2" s="5460"/>
      <c r="R2" s="5460"/>
      <c r="S2" s="5460"/>
      <c r="T2" s="111"/>
      <c r="U2" s="111"/>
    </row>
    <row r="3" spans="1:23" ht="33" customHeight="1">
      <c r="A3" s="81"/>
    </row>
    <row r="4" spans="1:23" ht="19.5" customHeight="1">
      <c r="A4" s="5461" t="s">
        <v>1</v>
      </c>
      <c r="B4" s="5464" t="s">
        <v>2</v>
      </c>
      <c r="C4" s="5465"/>
      <c r="D4" s="5466"/>
      <c r="E4" s="5464" t="s">
        <v>3</v>
      </c>
      <c r="F4" s="5465"/>
      <c r="G4" s="5466"/>
      <c r="H4" s="5464" t="s">
        <v>4</v>
      </c>
      <c r="I4" s="5465"/>
      <c r="J4" s="5466"/>
      <c r="K4" s="5464" t="s">
        <v>5</v>
      </c>
      <c r="L4" s="5465"/>
      <c r="M4" s="5466"/>
      <c r="N4" s="5473">
        <v>5</v>
      </c>
      <c r="O4" s="5474"/>
      <c r="P4" s="5475"/>
      <c r="Q4" s="5479" t="s">
        <v>22</v>
      </c>
      <c r="R4" s="5480"/>
      <c r="S4" s="5481"/>
      <c r="T4" s="113"/>
      <c r="U4" s="113"/>
    </row>
    <row r="5" spans="1:23" ht="33" customHeight="1">
      <c r="A5" s="5462"/>
      <c r="B5" s="5467"/>
      <c r="C5" s="5468"/>
      <c r="D5" s="5469"/>
      <c r="E5" s="5470"/>
      <c r="F5" s="5471"/>
      <c r="G5" s="5472"/>
      <c r="H5" s="5470"/>
      <c r="I5" s="5471"/>
      <c r="J5" s="5472"/>
      <c r="K5" s="5467"/>
      <c r="L5" s="5468"/>
      <c r="M5" s="5469"/>
      <c r="N5" s="5476"/>
      <c r="O5" s="5477"/>
      <c r="P5" s="5478"/>
      <c r="Q5" s="5482"/>
      <c r="R5" s="5483"/>
      <c r="S5" s="5484"/>
      <c r="T5" s="113"/>
      <c r="U5" s="113"/>
    </row>
    <row r="6" spans="1:23" ht="99.75" customHeight="1">
      <c r="A6" s="5463"/>
      <c r="B6" s="588" t="s">
        <v>7</v>
      </c>
      <c r="C6" s="589" t="s">
        <v>8</v>
      </c>
      <c r="D6" s="590" t="s">
        <v>9</v>
      </c>
      <c r="E6" s="588" t="s">
        <v>7</v>
      </c>
      <c r="F6" s="589" t="s">
        <v>8</v>
      </c>
      <c r="G6" s="590" t="s">
        <v>9</v>
      </c>
      <c r="H6" s="588" t="s">
        <v>7</v>
      </c>
      <c r="I6" s="589" t="s">
        <v>8</v>
      </c>
      <c r="J6" s="590" t="s">
        <v>9</v>
      </c>
      <c r="K6" s="588" t="s">
        <v>7</v>
      </c>
      <c r="L6" s="589" t="s">
        <v>8</v>
      </c>
      <c r="M6" s="704" t="s">
        <v>9</v>
      </c>
      <c r="N6" s="649" t="s">
        <v>7</v>
      </c>
      <c r="O6" s="589" t="s">
        <v>8</v>
      </c>
      <c r="P6" s="590" t="s">
        <v>9</v>
      </c>
      <c r="Q6" s="588" t="s">
        <v>7</v>
      </c>
      <c r="R6" s="589" t="s">
        <v>8</v>
      </c>
      <c r="S6" s="591" t="s">
        <v>9</v>
      </c>
      <c r="T6" s="113"/>
      <c r="U6" s="113"/>
    </row>
    <row r="7" spans="1:23" ht="45" customHeight="1" thickBot="1">
      <c r="A7" s="587" t="s">
        <v>10</v>
      </c>
      <c r="B7" s="172"/>
      <c r="C7" s="172"/>
      <c r="D7" s="172"/>
      <c r="E7" s="172"/>
      <c r="F7" s="172"/>
      <c r="G7" s="160"/>
      <c r="H7" s="171"/>
      <c r="I7" s="172"/>
      <c r="J7" s="172"/>
      <c r="K7" s="172"/>
      <c r="L7" s="172"/>
      <c r="M7" s="842"/>
      <c r="N7" s="842"/>
      <c r="O7" s="172"/>
      <c r="P7" s="172"/>
      <c r="Q7" s="172"/>
      <c r="R7" s="172"/>
      <c r="S7" s="160"/>
      <c r="T7" s="113"/>
      <c r="U7" s="113"/>
    </row>
    <row r="8" spans="1:23" ht="28.5" customHeight="1">
      <c r="A8" s="284" t="s">
        <v>23</v>
      </c>
      <c r="B8" s="2978">
        <f>B21+B15</f>
        <v>56</v>
      </c>
      <c r="C8" s="2979">
        <f t="shared" ref="C8:M11" si="0">C21+C15</f>
        <v>2</v>
      </c>
      <c r="D8" s="2980">
        <f t="shared" si="0"/>
        <v>58</v>
      </c>
      <c r="E8" s="3236">
        <f t="shared" si="0"/>
        <v>58</v>
      </c>
      <c r="F8" s="3237">
        <f t="shared" si="0"/>
        <v>9</v>
      </c>
      <c r="G8" s="3238">
        <f t="shared" si="0"/>
        <v>67</v>
      </c>
      <c r="H8" s="3236">
        <f t="shared" si="0"/>
        <v>58</v>
      </c>
      <c r="I8" s="3242">
        <f t="shared" si="0"/>
        <v>16</v>
      </c>
      <c r="J8" s="3238">
        <f t="shared" si="0"/>
        <v>74</v>
      </c>
      <c r="K8" s="3241">
        <f t="shared" si="0"/>
        <v>62</v>
      </c>
      <c r="L8" s="3242">
        <f t="shared" si="0"/>
        <v>10</v>
      </c>
      <c r="M8" s="3243">
        <f t="shared" si="0"/>
        <v>72</v>
      </c>
      <c r="N8" s="3238">
        <f>SUM(N15+N21)</f>
        <v>54</v>
      </c>
      <c r="O8" s="3238">
        <f>SUM(O15+O21)</f>
        <v>12</v>
      </c>
      <c r="P8" s="3238">
        <f>SUM(P15+P21)</f>
        <v>66</v>
      </c>
      <c r="Q8" s="666">
        <f>B8+E8+H8+K8+N8</f>
        <v>288</v>
      </c>
      <c r="R8" s="666">
        <f>C8+F8+I8+L8+O8</f>
        <v>49</v>
      </c>
      <c r="S8" s="667">
        <f>SUM(Q8:R8)</f>
        <v>337</v>
      </c>
      <c r="T8" s="113"/>
      <c r="U8" s="113"/>
    </row>
    <row r="9" spans="1:23" ht="28.5" customHeight="1">
      <c r="A9" s="284" t="s">
        <v>24</v>
      </c>
      <c r="B9" s="2978">
        <f>B22+B16</f>
        <v>202</v>
      </c>
      <c r="C9" s="2979">
        <f>C22+C16</f>
        <v>1</v>
      </c>
      <c r="D9" s="2980">
        <f t="shared" si="0"/>
        <v>203</v>
      </c>
      <c r="E9" s="3236">
        <f>E22+E16</f>
        <v>134</v>
      </c>
      <c r="F9" s="3237">
        <f t="shared" si="0"/>
        <v>2</v>
      </c>
      <c r="G9" s="3238">
        <f t="shared" si="0"/>
        <v>136</v>
      </c>
      <c r="H9" s="3236">
        <f t="shared" si="0"/>
        <v>153</v>
      </c>
      <c r="I9" s="3237">
        <f t="shared" si="0"/>
        <v>3</v>
      </c>
      <c r="J9" s="3238">
        <f t="shared" si="0"/>
        <v>156</v>
      </c>
      <c r="K9" s="3236">
        <f t="shared" si="0"/>
        <v>150</v>
      </c>
      <c r="L9" s="3237">
        <f t="shared" si="0"/>
        <v>0</v>
      </c>
      <c r="M9" s="3244">
        <f t="shared" si="0"/>
        <v>150</v>
      </c>
      <c r="N9" s="3238">
        <v>0</v>
      </c>
      <c r="O9" s="3238">
        <v>0</v>
      </c>
      <c r="P9" s="3238">
        <v>0</v>
      </c>
      <c r="Q9" s="666">
        <f t="shared" ref="Q9:R11" si="1">B9+E9+H9+K9</f>
        <v>639</v>
      </c>
      <c r="R9" s="666">
        <f t="shared" si="1"/>
        <v>6</v>
      </c>
      <c r="S9" s="667">
        <f>SUM(Q9:R9)</f>
        <v>645</v>
      </c>
      <c r="T9" s="113"/>
      <c r="U9" s="113"/>
    </row>
    <row r="10" spans="1:23" ht="45.75" customHeight="1">
      <c r="A10" s="553" t="s">
        <v>25</v>
      </c>
      <c r="B10" s="3002">
        <f>B23+B17</f>
        <v>0</v>
      </c>
      <c r="C10" s="3003">
        <f t="shared" si="0"/>
        <v>0</v>
      </c>
      <c r="D10" s="3004">
        <f t="shared" si="0"/>
        <v>0</v>
      </c>
      <c r="E10" s="3236">
        <f>E17+E23</f>
        <v>18</v>
      </c>
      <c r="F10" s="3237">
        <f t="shared" si="0"/>
        <v>1</v>
      </c>
      <c r="G10" s="3238">
        <f t="shared" si="0"/>
        <v>19</v>
      </c>
      <c r="H10" s="3236">
        <f t="shared" si="0"/>
        <v>6</v>
      </c>
      <c r="I10" s="3237">
        <f t="shared" si="0"/>
        <v>0</v>
      </c>
      <c r="J10" s="3238">
        <f t="shared" si="0"/>
        <v>6</v>
      </c>
      <c r="K10" s="3236">
        <v>0</v>
      </c>
      <c r="L10" s="3237">
        <v>0</v>
      </c>
      <c r="M10" s="3244">
        <v>0</v>
      </c>
      <c r="N10" s="3238">
        <v>0</v>
      </c>
      <c r="O10" s="3238">
        <v>0</v>
      </c>
      <c r="P10" s="3238">
        <v>0</v>
      </c>
      <c r="Q10" s="666">
        <f>B10+E10+H10+K10</f>
        <v>24</v>
      </c>
      <c r="R10" s="666">
        <f t="shared" si="1"/>
        <v>1</v>
      </c>
      <c r="S10" s="667">
        <f>SUM(Q10:R10)</f>
        <v>25</v>
      </c>
      <c r="T10" s="113"/>
      <c r="U10" s="113"/>
    </row>
    <row r="11" spans="1:23" ht="35.25" customHeight="1" thickBot="1">
      <c r="A11" s="284" t="s">
        <v>26</v>
      </c>
      <c r="B11" s="2978">
        <f>B18+B24</f>
        <v>20</v>
      </c>
      <c r="C11" s="2979">
        <f>C24+C17</f>
        <v>0</v>
      </c>
      <c r="D11" s="2980">
        <f t="shared" si="0"/>
        <v>20</v>
      </c>
      <c r="E11" s="3236">
        <f t="shared" si="0"/>
        <v>18</v>
      </c>
      <c r="F11" s="3237">
        <f t="shared" si="0"/>
        <v>0</v>
      </c>
      <c r="G11" s="3238">
        <f t="shared" si="0"/>
        <v>18</v>
      </c>
      <c r="H11" s="3236">
        <f t="shared" si="0"/>
        <v>6</v>
      </c>
      <c r="I11" s="3237">
        <f t="shared" si="0"/>
        <v>0</v>
      </c>
      <c r="J11" s="3238">
        <f t="shared" si="0"/>
        <v>6</v>
      </c>
      <c r="K11" s="3236">
        <f t="shared" si="0"/>
        <v>21</v>
      </c>
      <c r="L11" s="3237">
        <f t="shared" si="0"/>
        <v>0</v>
      </c>
      <c r="M11" s="3244">
        <f t="shared" si="0"/>
        <v>21</v>
      </c>
      <c r="N11" s="3238">
        <v>0</v>
      </c>
      <c r="O11" s="3238">
        <v>0</v>
      </c>
      <c r="P11" s="3238">
        <v>0</v>
      </c>
      <c r="Q11" s="666">
        <f t="shared" si="1"/>
        <v>65</v>
      </c>
      <c r="R11" s="666">
        <f t="shared" si="1"/>
        <v>0</v>
      </c>
      <c r="S11" s="667">
        <f>SUM(Q11:R11)</f>
        <v>65</v>
      </c>
      <c r="T11" s="113"/>
      <c r="U11" s="113"/>
    </row>
    <row r="12" spans="1:23" ht="45" customHeight="1" thickBot="1">
      <c r="A12" s="757" t="s">
        <v>27</v>
      </c>
      <c r="B12" s="2981">
        <f t="shared" ref="B12:M12" si="2">SUM(B8:B11)</f>
        <v>278</v>
      </c>
      <c r="C12" s="2981">
        <f t="shared" si="2"/>
        <v>3</v>
      </c>
      <c r="D12" s="2981">
        <f t="shared" si="2"/>
        <v>281</v>
      </c>
      <c r="E12" s="3216">
        <f t="shared" si="2"/>
        <v>228</v>
      </c>
      <c r="F12" s="3216">
        <f t="shared" si="2"/>
        <v>12</v>
      </c>
      <c r="G12" s="3216">
        <f t="shared" si="2"/>
        <v>240</v>
      </c>
      <c r="H12" s="3246">
        <f t="shared" si="2"/>
        <v>223</v>
      </c>
      <c r="I12" s="3249">
        <f t="shared" si="2"/>
        <v>19</v>
      </c>
      <c r="J12" s="3239">
        <f t="shared" si="2"/>
        <v>242</v>
      </c>
      <c r="K12" s="3216">
        <f t="shared" si="2"/>
        <v>233</v>
      </c>
      <c r="L12" s="3216">
        <f t="shared" si="2"/>
        <v>10</v>
      </c>
      <c r="M12" s="3245">
        <f t="shared" si="2"/>
        <v>243</v>
      </c>
      <c r="N12" s="3239">
        <f>SUM(N8)</f>
        <v>54</v>
      </c>
      <c r="O12" s="3216">
        <f>SUM(O8)</f>
        <v>12</v>
      </c>
      <c r="P12" s="3216">
        <f>SUM(P8)</f>
        <v>66</v>
      </c>
      <c r="Q12" s="668">
        <f>SUM(Q8:Q11)</f>
        <v>1016</v>
      </c>
      <c r="R12" s="668">
        <f t="shared" ref="R12" si="3">SUM(R8:R11)</f>
        <v>56</v>
      </c>
      <c r="S12" s="669">
        <f>SUM(S8:S11)</f>
        <v>1072</v>
      </c>
      <c r="T12" s="113"/>
      <c r="U12" s="113"/>
    </row>
    <row r="13" spans="1:23" ht="31.5" customHeight="1" thickBot="1">
      <c r="A13" s="757" t="s">
        <v>15</v>
      </c>
      <c r="B13" s="2982"/>
      <c r="C13" s="2983"/>
      <c r="D13" s="2984"/>
      <c r="E13" s="1623"/>
      <c r="F13" s="1623"/>
      <c r="G13" s="1624"/>
      <c r="H13" s="838"/>
      <c r="I13" s="3250"/>
      <c r="J13" s="838"/>
      <c r="K13" s="3217"/>
      <c r="L13" s="1623"/>
      <c r="M13" s="1624"/>
      <c r="N13" s="838"/>
      <c r="O13" s="838"/>
      <c r="P13" s="838"/>
      <c r="Q13" s="185"/>
      <c r="R13" s="671"/>
      <c r="S13" s="187"/>
      <c r="T13" s="119"/>
      <c r="U13" s="119"/>
    </row>
    <row r="14" spans="1:23" ht="24.95" customHeight="1">
      <c r="A14" s="693" t="s">
        <v>16</v>
      </c>
      <c r="B14" s="2985"/>
      <c r="C14" s="2986"/>
      <c r="D14" s="2987"/>
      <c r="E14" s="3218"/>
      <c r="F14" s="3219"/>
      <c r="G14" s="3220"/>
      <c r="H14" s="3247"/>
      <c r="I14" s="3224" t="s">
        <v>28</v>
      </c>
      <c r="J14" s="3248"/>
      <c r="K14" s="3221"/>
      <c r="L14" s="3219"/>
      <c r="M14" s="3220"/>
      <c r="N14" s="3240"/>
      <c r="O14" s="3222"/>
      <c r="P14" s="3223"/>
      <c r="Q14" s="674"/>
      <c r="R14" s="675"/>
      <c r="S14" s="676"/>
      <c r="T14" s="108"/>
      <c r="U14" s="108"/>
    </row>
    <row r="15" spans="1:23" ht="24.95" customHeight="1">
      <c r="A15" s="284" t="s">
        <v>23</v>
      </c>
      <c r="B15" s="2988">
        <v>56</v>
      </c>
      <c r="C15" s="2979">
        <v>2</v>
      </c>
      <c r="D15" s="2989">
        <f>SUM(B15:C15)</f>
        <v>58</v>
      </c>
      <c r="E15" s="3238">
        <v>58</v>
      </c>
      <c r="F15" s="3237">
        <v>8</v>
      </c>
      <c r="G15" s="3251">
        <f>SUM(E15:F15)</f>
        <v>66</v>
      </c>
      <c r="H15" s="3236">
        <v>57</v>
      </c>
      <c r="I15" s="3237">
        <v>16</v>
      </c>
      <c r="J15" s="3252">
        <f>SUM(H15:I15)</f>
        <v>73</v>
      </c>
      <c r="K15" s="3253">
        <v>61</v>
      </c>
      <c r="L15" s="3254">
        <v>10</v>
      </c>
      <c r="M15" s="3255">
        <f>SUM(K15:L15)</f>
        <v>71</v>
      </c>
      <c r="N15" s="3256">
        <v>53</v>
      </c>
      <c r="O15" s="3257">
        <v>11</v>
      </c>
      <c r="P15" s="3258">
        <f>SUM(N15:O15)</f>
        <v>64</v>
      </c>
      <c r="Q15" s="666">
        <f>B15+E15+H15+K15+N15</f>
        <v>285</v>
      </c>
      <c r="R15" s="678">
        <f>C15+F15+I15+L15+O15</f>
        <v>47</v>
      </c>
      <c r="S15" s="667">
        <f t="shared" ref="S15:S24" si="4">SUM(Q15:R15)</f>
        <v>332</v>
      </c>
      <c r="T15" s="108"/>
      <c r="U15" s="108"/>
    </row>
    <row r="16" spans="1:23" s="265" customFormat="1" ht="24.95" customHeight="1">
      <c r="A16" s="581" t="s">
        <v>24</v>
      </c>
      <c r="B16" s="2988">
        <v>200</v>
      </c>
      <c r="C16" s="2979">
        <v>1</v>
      </c>
      <c r="D16" s="2989">
        <f>SUM(B16:C16)</f>
        <v>201</v>
      </c>
      <c r="E16" s="3238">
        <v>133</v>
      </c>
      <c r="F16" s="3237">
        <v>1</v>
      </c>
      <c r="G16" s="3251">
        <f>SUM(E16:F16)</f>
        <v>134</v>
      </c>
      <c r="H16" s="3259">
        <v>152</v>
      </c>
      <c r="I16" s="3237"/>
      <c r="J16" s="3252">
        <f>SUM(H16:I16)</f>
        <v>152</v>
      </c>
      <c r="K16" s="3253">
        <v>147</v>
      </c>
      <c r="L16" s="3237">
        <v>0</v>
      </c>
      <c r="M16" s="3255">
        <f>SUM(K16:L16)</f>
        <v>147</v>
      </c>
      <c r="N16" s="3238">
        <v>0</v>
      </c>
      <c r="O16" s="3237">
        <v>0</v>
      </c>
      <c r="P16" s="3255">
        <v>0</v>
      </c>
      <c r="Q16" s="839">
        <f t="shared" ref="Q16:R18" si="5">B16+E16+H16+K16</f>
        <v>632</v>
      </c>
      <c r="R16" s="840">
        <f t="shared" si="5"/>
        <v>2</v>
      </c>
      <c r="S16" s="841">
        <f t="shared" si="4"/>
        <v>634</v>
      </c>
      <c r="T16" s="267"/>
      <c r="U16" s="267"/>
    </row>
    <row r="17" spans="1:21" s="265" customFormat="1" ht="42.75" customHeight="1">
      <c r="A17" s="582" t="s">
        <v>25</v>
      </c>
      <c r="B17" s="2995">
        <v>0</v>
      </c>
      <c r="C17" s="3003">
        <v>0</v>
      </c>
      <c r="D17" s="3005">
        <v>0</v>
      </c>
      <c r="E17" s="3238">
        <v>18</v>
      </c>
      <c r="F17" s="3237">
        <v>0</v>
      </c>
      <c r="G17" s="3251">
        <f>SUM(E17:F17)</f>
        <v>18</v>
      </c>
      <c r="H17" s="3236">
        <v>6</v>
      </c>
      <c r="I17" s="3237">
        <v>0</v>
      </c>
      <c r="J17" s="3252">
        <f>SUM(H17:I17)</f>
        <v>6</v>
      </c>
      <c r="K17" s="3253">
        <v>0</v>
      </c>
      <c r="L17" s="3237">
        <v>0</v>
      </c>
      <c r="M17" s="3255">
        <f>SUM(K17:L17)</f>
        <v>0</v>
      </c>
      <c r="N17" s="3238">
        <v>0</v>
      </c>
      <c r="O17" s="3237">
        <v>0</v>
      </c>
      <c r="P17" s="3255">
        <v>0</v>
      </c>
      <c r="Q17" s="839">
        <f t="shared" si="5"/>
        <v>24</v>
      </c>
      <c r="R17" s="840">
        <f t="shared" si="5"/>
        <v>0</v>
      </c>
      <c r="S17" s="841">
        <f t="shared" si="4"/>
        <v>24</v>
      </c>
      <c r="T17" s="267"/>
      <c r="U17" s="267"/>
    </row>
    <row r="18" spans="1:21" ht="34.5" customHeight="1" thickBot="1">
      <c r="A18" s="284" t="s">
        <v>26</v>
      </c>
      <c r="B18" s="2988">
        <v>20</v>
      </c>
      <c r="C18" s="2979">
        <v>0</v>
      </c>
      <c r="D18" s="2989">
        <f>SUM(B18:C18)</f>
        <v>20</v>
      </c>
      <c r="E18" s="3238">
        <v>18</v>
      </c>
      <c r="F18" s="3237">
        <v>0</v>
      </c>
      <c r="G18" s="3251">
        <f>SUM(E18:F18)</f>
        <v>18</v>
      </c>
      <c r="H18" s="3236">
        <v>6</v>
      </c>
      <c r="I18" s="3237">
        <v>0</v>
      </c>
      <c r="J18" s="3252">
        <f>SUM(H18:I18)</f>
        <v>6</v>
      </c>
      <c r="K18" s="3253">
        <v>20</v>
      </c>
      <c r="L18" s="3237">
        <v>0</v>
      </c>
      <c r="M18" s="3255">
        <f>SUM(K18:L18)</f>
        <v>20</v>
      </c>
      <c r="N18" s="3260">
        <v>0</v>
      </c>
      <c r="O18" s="1625">
        <v>0</v>
      </c>
      <c r="P18" s="3261">
        <v>0</v>
      </c>
      <c r="Q18" s="312">
        <f t="shared" si="5"/>
        <v>64</v>
      </c>
      <c r="R18" s="313">
        <f t="shared" si="5"/>
        <v>0</v>
      </c>
      <c r="S18" s="314">
        <f t="shared" si="4"/>
        <v>64</v>
      </c>
      <c r="T18" s="120"/>
      <c r="U18" s="120"/>
    </row>
    <row r="19" spans="1:21" ht="32.25" customHeight="1" thickBot="1">
      <c r="A19" s="760" t="s">
        <v>17</v>
      </c>
      <c r="B19" s="2990">
        <f t="shared" ref="B19:M19" si="6">SUM(B15:B18)</f>
        <v>276</v>
      </c>
      <c r="C19" s="2990">
        <f t="shared" si="6"/>
        <v>3</v>
      </c>
      <c r="D19" s="2991">
        <f t="shared" si="6"/>
        <v>279</v>
      </c>
      <c r="E19" s="3262">
        <f t="shared" si="6"/>
        <v>227</v>
      </c>
      <c r="F19" s="3263">
        <f t="shared" si="6"/>
        <v>9</v>
      </c>
      <c r="G19" s="3264">
        <f t="shared" si="6"/>
        <v>236</v>
      </c>
      <c r="H19" s="3265">
        <f t="shared" si="6"/>
        <v>221</v>
      </c>
      <c r="I19" s="3266">
        <f t="shared" si="6"/>
        <v>16</v>
      </c>
      <c r="J19" s="3267">
        <f t="shared" si="6"/>
        <v>237</v>
      </c>
      <c r="K19" s="3268">
        <f t="shared" si="6"/>
        <v>228</v>
      </c>
      <c r="L19" s="3268">
        <f t="shared" si="6"/>
        <v>10</v>
      </c>
      <c r="M19" s="3269">
        <f t="shared" si="6"/>
        <v>238</v>
      </c>
      <c r="N19" s="3270">
        <f>SUM(N15:N18)</f>
        <v>53</v>
      </c>
      <c r="O19" s="3264">
        <f>SUM(O15:O18)</f>
        <v>11</v>
      </c>
      <c r="P19" s="3264">
        <f>SUM(N19:O19)</f>
        <v>64</v>
      </c>
      <c r="Q19" s="679">
        <f>B19+E19+H19+K19+N19</f>
        <v>1005</v>
      </c>
      <c r="R19" s="680">
        <f>C19+F19+I19+L19+O19</f>
        <v>49</v>
      </c>
      <c r="S19" s="681">
        <f t="shared" si="4"/>
        <v>1054</v>
      </c>
      <c r="T19" s="108"/>
      <c r="U19" s="108"/>
    </row>
    <row r="20" spans="1:21" ht="57" customHeight="1">
      <c r="A20" s="82" t="s">
        <v>18</v>
      </c>
      <c r="B20" s="2992"/>
      <c r="C20" s="2993"/>
      <c r="D20" s="2994"/>
      <c r="E20" s="3271"/>
      <c r="F20" s="3272"/>
      <c r="G20" s="3273"/>
      <c r="H20" s="3274"/>
      <c r="I20" s="3275"/>
      <c r="J20" s="3276"/>
      <c r="K20" s="3277"/>
      <c r="L20" s="3275"/>
      <c r="M20" s="3278"/>
      <c r="N20" s="3279"/>
      <c r="O20" s="3275"/>
      <c r="P20" s="3278"/>
      <c r="Q20" s="189"/>
      <c r="R20" s="682"/>
      <c r="S20" s="683"/>
      <c r="T20" s="108"/>
      <c r="U20" s="108"/>
    </row>
    <row r="21" spans="1:21" s="265" customFormat="1" ht="32.25" customHeight="1">
      <c r="A21" s="581" t="s">
        <v>23</v>
      </c>
      <c r="B21" s="2988">
        <v>0</v>
      </c>
      <c r="C21" s="2979">
        <v>0</v>
      </c>
      <c r="D21" s="2989">
        <f>SUM(B21:C21)</f>
        <v>0</v>
      </c>
      <c r="E21" s="3238">
        <v>0</v>
      </c>
      <c r="F21" s="3237">
        <v>1</v>
      </c>
      <c r="G21" s="3251">
        <f>SUM(E21:F21)</f>
        <v>1</v>
      </c>
      <c r="H21" s="3236">
        <v>1</v>
      </c>
      <c r="I21" s="3237">
        <v>0</v>
      </c>
      <c r="J21" s="3252">
        <f>SUM(H21:I21)</f>
        <v>1</v>
      </c>
      <c r="K21" s="3253">
        <v>1</v>
      </c>
      <c r="L21" s="3254">
        <v>0</v>
      </c>
      <c r="M21" s="3251">
        <f>SUM(K21:L21)</f>
        <v>1</v>
      </c>
      <c r="N21" s="3253">
        <v>1</v>
      </c>
      <c r="O21" s="3254">
        <v>1</v>
      </c>
      <c r="P21" s="3255">
        <f t="shared" ref="P21:P27" si="7">SUM(N21:O21)</f>
        <v>2</v>
      </c>
      <c r="Q21" s="839">
        <f>B21+E21+H21+K21+N21</f>
        <v>3</v>
      </c>
      <c r="R21" s="840">
        <f>C21+F21+I21+L21+O21</f>
        <v>2</v>
      </c>
      <c r="S21" s="841">
        <f t="shared" si="4"/>
        <v>5</v>
      </c>
      <c r="T21" s="583"/>
      <c r="U21" s="583"/>
    </row>
    <row r="22" spans="1:21" s="265" customFormat="1" ht="32.25" customHeight="1">
      <c r="A22" s="581" t="s">
        <v>24</v>
      </c>
      <c r="B22" s="2995">
        <v>2</v>
      </c>
      <c r="C22" s="2979">
        <v>0</v>
      </c>
      <c r="D22" s="2989">
        <f>SUM(B22:C22)</f>
        <v>2</v>
      </c>
      <c r="E22" s="3238">
        <v>1</v>
      </c>
      <c r="F22" s="3237">
        <v>1</v>
      </c>
      <c r="G22" s="3251">
        <f>SUM(E22:F22)</f>
        <v>2</v>
      </c>
      <c r="H22" s="3259">
        <v>1</v>
      </c>
      <c r="I22" s="3237">
        <v>3</v>
      </c>
      <c r="J22" s="3252">
        <f>SUM(H22:I22)</f>
        <v>4</v>
      </c>
      <c r="K22" s="3253">
        <v>3</v>
      </c>
      <c r="L22" s="3237">
        <v>0</v>
      </c>
      <c r="M22" s="3251">
        <f>SUM(K22:L22)</f>
        <v>3</v>
      </c>
      <c r="N22" s="3253">
        <v>0</v>
      </c>
      <c r="O22" s="3237">
        <v>0</v>
      </c>
      <c r="P22" s="3255">
        <f t="shared" si="7"/>
        <v>0</v>
      </c>
      <c r="Q22" s="839">
        <f t="shared" ref="Q22:R24" si="8">B22+E22+H22+K22</f>
        <v>7</v>
      </c>
      <c r="R22" s="840">
        <f t="shared" si="8"/>
        <v>4</v>
      </c>
      <c r="S22" s="841">
        <f t="shared" si="4"/>
        <v>11</v>
      </c>
      <c r="T22" s="584"/>
      <c r="U22" s="584"/>
    </row>
    <row r="23" spans="1:21" s="265" customFormat="1" ht="47.25" customHeight="1">
      <c r="A23" s="582" t="s">
        <v>25</v>
      </c>
      <c r="B23" s="2995">
        <v>0</v>
      </c>
      <c r="C23" s="3003">
        <v>0</v>
      </c>
      <c r="D23" s="3005">
        <f>SUM(B23:C23)</f>
        <v>0</v>
      </c>
      <c r="E23" s="3238">
        <v>0</v>
      </c>
      <c r="F23" s="3237">
        <v>1</v>
      </c>
      <c r="G23" s="3251">
        <f>SUM(E23:F23)</f>
        <v>1</v>
      </c>
      <c r="H23" s="3236">
        <v>0</v>
      </c>
      <c r="I23" s="3237">
        <v>0</v>
      </c>
      <c r="J23" s="3252">
        <f>SUM(H23:I23)</f>
        <v>0</v>
      </c>
      <c r="K23" s="3253">
        <v>0</v>
      </c>
      <c r="L23" s="3237">
        <v>0</v>
      </c>
      <c r="M23" s="3251">
        <f>SUM(K23:L23)</f>
        <v>0</v>
      </c>
      <c r="N23" s="3253">
        <v>0</v>
      </c>
      <c r="O23" s="3237">
        <v>0</v>
      </c>
      <c r="P23" s="3255">
        <f t="shared" si="7"/>
        <v>0</v>
      </c>
      <c r="Q23" s="839">
        <f t="shared" si="8"/>
        <v>0</v>
      </c>
      <c r="R23" s="840">
        <f t="shared" si="8"/>
        <v>1</v>
      </c>
      <c r="S23" s="841">
        <f>SUM(Q23:R23)</f>
        <v>1</v>
      </c>
      <c r="T23" s="584"/>
      <c r="U23" s="584"/>
    </row>
    <row r="24" spans="1:21" ht="35.25" customHeight="1" thickBot="1">
      <c r="A24" s="1626" t="s">
        <v>26</v>
      </c>
      <c r="B24" s="2988">
        <v>0</v>
      </c>
      <c r="C24" s="2979">
        <v>0</v>
      </c>
      <c r="D24" s="2989">
        <f>SUM(B24:C24)</f>
        <v>0</v>
      </c>
      <c r="E24" s="3238">
        <v>0</v>
      </c>
      <c r="F24" s="3237">
        <v>0</v>
      </c>
      <c r="G24" s="3251">
        <f>SUM(E24:F24)</f>
        <v>0</v>
      </c>
      <c r="H24" s="3253">
        <v>0</v>
      </c>
      <c r="I24" s="3237">
        <v>0</v>
      </c>
      <c r="J24" s="3251">
        <f>SUM(H24:I24)</f>
        <v>0</v>
      </c>
      <c r="K24" s="3253">
        <v>1</v>
      </c>
      <c r="L24" s="3237">
        <v>0</v>
      </c>
      <c r="M24" s="3251">
        <f>SUM(K24:L24)</f>
        <v>1</v>
      </c>
      <c r="N24" s="3280">
        <v>0</v>
      </c>
      <c r="O24" s="3281">
        <v>0</v>
      </c>
      <c r="P24" s="3255">
        <f t="shared" si="7"/>
        <v>0</v>
      </c>
      <c r="Q24" s="666">
        <f t="shared" si="8"/>
        <v>1</v>
      </c>
      <c r="R24" s="678">
        <f t="shared" si="8"/>
        <v>0</v>
      </c>
      <c r="S24" s="667">
        <f t="shared" si="4"/>
        <v>1</v>
      </c>
      <c r="T24" s="120"/>
      <c r="U24" s="120"/>
    </row>
    <row r="25" spans="1:21" ht="30.75" customHeight="1" thickBot="1">
      <c r="A25" s="634" t="s">
        <v>19</v>
      </c>
      <c r="B25" s="2996">
        <f t="shared" ref="B25:D25" si="9">SUM(B21:B24)</f>
        <v>2</v>
      </c>
      <c r="C25" s="2996">
        <f t="shared" si="9"/>
        <v>0</v>
      </c>
      <c r="D25" s="2997">
        <f t="shared" si="9"/>
        <v>2</v>
      </c>
      <c r="E25" s="3225">
        <f t="shared" ref="E25:M25" si="10">SUM(E21:E24)</f>
        <v>1</v>
      </c>
      <c r="F25" s="3226">
        <f t="shared" si="10"/>
        <v>3</v>
      </c>
      <c r="G25" s="3227">
        <f t="shared" si="10"/>
        <v>4</v>
      </c>
      <c r="H25" s="3225">
        <f t="shared" si="10"/>
        <v>2</v>
      </c>
      <c r="I25" s="3226">
        <f t="shared" si="10"/>
        <v>3</v>
      </c>
      <c r="J25" s="3226">
        <f t="shared" si="10"/>
        <v>5</v>
      </c>
      <c r="K25" s="3226">
        <f t="shared" si="10"/>
        <v>5</v>
      </c>
      <c r="L25" s="3226">
        <f t="shared" si="10"/>
        <v>0</v>
      </c>
      <c r="M25" s="3226">
        <f t="shared" si="10"/>
        <v>5</v>
      </c>
      <c r="N25" s="3227">
        <f>SUM(N21:N24)</f>
        <v>1</v>
      </c>
      <c r="O25" s="3227">
        <f>SUM(O21:O24)</f>
        <v>1</v>
      </c>
      <c r="P25" s="3227">
        <f t="shared" si="7"/>
        <v>2</v>
      </c>
      <c r="Q25" s="685">
        <f>SUM(Q20:Q24)</f>
        <v>11</v>
      </c>
      <c r="R25" s="685">
        <f>SUM(R20:R24)</f>
        <v>7</v>
      </c>
      <c r="S25" s="686">
        <f>SUM(S20:S24)</f>
        <v>18</v>
      </c>
      <c r="T25" s="109"/>
      <c r="U25" s="109"/>
    </row>
    <row r="26" spans="1:21" ht="28.5" customHeight="1" thickBot="1">
      <c r="A26" s="695" t="s">
        <v>29</v>
      </c>
      <c r="B26" s="2998">
        <f t="shared" ref="B26:L26" si="11">B19</f>
        <v>276</v>
      </c>
      <c r="C26" s="2998">
        <f t="shared" si="11"/>
        <v>3</v>
      </c>
      <c r="D26" s="2999">
        <f t="shared" si="11"/>
        <v>279</v>
      </c>
      <c r="E26" s="3228">
        <f t="shared" si="11"/>
        <v>227</v>
      </c>
      <c r="F26" s="3229">
        <f t="shared" si="11"/>
        <v>9</v>
      </c>
      <c r="G26" s="3229">
        <f t="shared" si="11"/>
        <v>236</v>
      </c>
      <c r="H26" s="3229">
        <f t="shared" si="11"/>
        <v>221</v>
      </c>
      <c r="I26" s="3229">
        <f t="shared" si="11"/>
        <v>16</v>
      </c>
      <c r="J26" s="3229">
        <f t="shared" si="11"/>
        <v>237</v>
      </c>
      <c r="K26" s="3229">
        <f t="shared" si="11"/>
        <v>228</v>
      </c>
      <c r="L26" s="3229">
        <f t="shared" si="11"/>
        <v>10</v>
      </c>
      <c r="M26" s="3230">
        <f>M19</f>
        <v>238</v>
      </c>
      <c r="N26" s="3231">
        <f>SUM(N19)</f>
        <v>53</v>
      </c>
      <c r="O26" s="3231">
        <f>SUM(O19)</f>
        <v>11</v>
      </c>
      <c r="P26" s="3231">
        <f t="shared" si="7"/>
        <v>64</v>
      </c>
      <c r="Q26" s="635">
        <f>Q19</f>
        <v>1005</v>
      </c>
      <c r="R26" s="635">
        <f>R19</f>
        <v>49</v>
      </c>
      <c r="S26" s="636">
        <f>Q26+R26</f>
        <v>1054</v>
      </c>
      <c r="T26" s="109"/>
      <c r="U26" s="109"/>
    </row>
    <row r="27" spans="1:21" ht="27.75" customHeight="1" thickBot="1">
      <c r="A27" s="695" t="s">
        <v>30</v>
      </c>
      <c r="B27" s="2998">
        <f t="shared" ref="B27:L27" si="12">B25</f>
        <v>2</v>
      </c>
      <c r="C27" s="2998">
        <f t="shared" si="12"/>
        <v>0</v>
      </c>
      <c r="D27" s="2999">
        <f t="shared" si="12"/>
        <v>2</v>
      </c>
      <c r="E27" s="3228">
        <f t="shared" si="12"/>
        <v>1</v>
      </c>
      <c r="F27" s="3229">
        <f t="shared" si="12"/>
        <v>3</v>
      </c>
      <c r="G27" s="3229">
        <f t="shared" si="12"/>
        <v>4</v>
      </c>
      <c r="H27" s="3229">
        <f t="shared" si="12"/>
        <v>2</v>
      </c>
      <c r="I27" s="3229">
        <f t="shared" si="12"/>
        <v>3</v>
      </c>
      <c r="J27" s="3229">
        <f t="shared" si="12"/>
        <v>5</v>
      </c>
      <c r="K27" s="3229">
        <f t="shared" si="12"/>
        <v>5</v>
      </c>
      <c r="L27" s="3229">
        <f t="shared" si="12"/>
        <v>0</v>
      </c>
      <c r="M27" s="3230">
        <f>M25</f>
        <v>5</v>
      </c>
      <c r="N27" s="3231">
        <f>SUM(N25)</f>
        <v>1</v>
      </c>
      <c r="O27" s="3231">
        <f>SUM(O25)</f>
        <v>1</v>
      </c>
      <c r="P27" s="3231">
        <f t="shared" si="7"/>
        <v>2</v>
      </c>
      <c r="Q27" s="635">
        <f t="shared" ref="Q27:S27" si="13">Q25</f>
        <v>11</v>
      </c>
      <c r="R27" s="635">
        <f>R25</f>
        <v>7</v>
      </c>
      <c r="S27" s="636">
        <f t="shared" si="13"/>
        <v>18</v>
      </c>
      <c r="T27" s="110"/>
    </row>
    <row r="28" spans="1:21" ht="32.25" customHeight="1" thickBot="1">
      <c r="A28" s="1627" t="s">
        <v>31</v>
      </c>
      <c r="B28" s="3000">
        <f t="shared" ref="B28:M28" si="14">SUM(B26:B27)</f>
        <v>278</v>
      </c>
      <c r="C28" s="3000">
        <f t="shared" si="14"/>
        <v>3</v>
      </c>
      <c r="D28" s="3001">
        <f t="shared" si="14"/>
        <v>281</v>
      </c>
      <c r="E28" s="3232">
        <f t="shared" si="14"/>
        <v>228</v>
      </c>
      <c r="F28" s="3233">
        <f t="shared" si="14"/>
        <v>12</v>
      </c>
      <c r="G28" s="3233">
        <f t="shared" si="14"/>
        <v>240</v>
      </c>
      <c r="H28" s="3233">
        <f t="shared" si="14"/>
        <v>223</v>
      </c>
      <c r="I28" s="3233">
        <f t="shared" si="14"/>
        <v>19</v>
      </c>
      <c r="J28" s="3233">
        <f t="shared" si="14"/>
        <v>242</v>
      </c>
      <c r="K28" s="3233">
        <f>SUM(K26:K27)</f>
        <v>233</v>
      </c>
      <c r="L28" s="3233">
        <f t="shared" si="14"/>
        <v>10</v>
      </c>
      <c r="M28" s="3234">
        <f t="shared" si="14"/>
        <v>243</v>
      </c>
      <c r="N28" s="3235">
        <f>SUM(N26:N27)</f>
        <v>54</v>
      </c>
      <c r="O28" s="3235">
        <f>SUM(O26:O27)</f>
        <v>12</v>
      </c>
      <c r="P28" s="3235">
        <f>SUM(P26:P27)</f>
        <v>66</v>
      </c>
      <c r="Q28" s="1628">
        <f t="shared" ref="Q28:R28" si="15">SUM(Q26:Q27)</f>
        <v>1016</v>
      </c>
      <c r="R28" s="1628">
        <f t="shared" si="15"/>
        <v>56</v>
      </c>
      <c r="S28" s="1629">
        <f>SUM(S26:S27)</f>
        <v>1072</v>
      </c>
      <c r="T28" s="109"/>
      <c r="U28" s="109"/>
    </row>
    <row r="29" spans="1:21" ht="30.75" customHeight="1">
      <c r="A29" s="5387"/>
      <c r="B29" s="5387"/>
      <c r="C29" s="5387"/>
      <c r="D29" s="5387"/>
      <c r="E29" s="5387"/>
      <c r="F29" s="5387"/>
      <c r="G29" s="5387"/>
      <c r="H29" s="5387"/>
      <c r="I29" s="5387"/>
      <c r="J29" s="5387"/>
      <c r="K29" s="5387"/>
      <c r="L29" s="5387"/>
      <c r="M29" s="5387"/>
      <c r="N29" s="5387"/>
      <c r="O29" s="5387"/>
      <c r="P29" s="5387"/>
      <c r="Q29" s="5387"/>
      <c r="R29" s="5387"/>
      <c r="S29" s="5387"/>
    </row>
    <row r="30" spans="1:21" ht="25.5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</row>
    <row r="31" spans="1:21" ht="45" customHeight="1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</row>
    <row r="32" spans="1:21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</sheetData>
  <mergeCells count="10">
    <mergeCell ref="A1:S1"/>
    <mergeCell ref="A2:S2"/>
    <mergeCell ref="A29:S29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9"/>
  <sheetViews>
    <sheetView zoomScale="50" zoomScaleNormal="50" workbookViewId="0">
      <selection activeCell="G33" sqref="G33"/>
    </sheetView>
  </sheetViews>
  <sheetFormatPr defaultRowHeight="25.5"/>
  <cols>
    <col min="1" max="1" width="95.140625" style="80" customWidth="1"/>
    <col min="2" max="2" width="13.5703125" style="80" customWidth="1"/>
    <col min="3" max="3" width="16.7109375" style="80" customWidth="1"/>
    <col min="4" max="4" width="11.140625" style="80" customWidth="1"/>
    <col min="5" max="5" width="16.7109375" style="80" customWidth="1"/>
    <col min="6" max="6" width="14.140625" style="80" customWidth="1"/>
    <col min="7" max="7" width="11" style="80" customWidth="1"/>
    <col min="8" max="8" width="17" style="80" customWidth="1"/>
    <col min="9" max="9" width="16.7109375" style="80" customWidth="1"/>
    <col min="10" max="10" width="12.140625" style="80" customWidth="1"/>
    <col min="11" max="12" width="16.7109375" style="80" customWidth="1"/>
    <col min="13" max="13" width="12.7109375" style="80" customWidth="1"/>
    <col min="14" max="14" width="15.85546875" style="80" customWidth="1"/>
    <col min="15" max="15" width="13.5703125" style="80" customWidth="1"/>
    <col min="16" max="16" width="12.42578125" style="80" customWidth="1"/>
    <col min="17" max="17" width="14.7109375" style="80" customWidth="1"/>
    <col min="18" max="18" width="15.28515625" style="80" customWidth="1"/>
    <col min="19" max="19" width="14.5703125" style="80" customWidth="1"/>
    <col min="20" max="20" width="12.85546875" style="80" customWidth="1"/>
    <col min="21" max="21" width="23.42578125" style="80" customWidth="1"/>
    <col min="22" max="23" width="9.140625" style="80" customWidth="1"/>
    <col min="24" max="24" width="10.5703125" style="80" bestFit="1" customWidth="1"/>
    <col min="25" max="25" width="11.28515625" style="80" customWidth="1"/>
    <col min="26" max="256" width="9.140625" style="80"/>
    <col min="257" max="257" width="95.140625" style="80" customWidth="1"/>
    <col min="258" max="258" width="13.5703125" style="80" customWidth="1"/>
    <col min="259" max="259" width="16.7109375" style="80" customWidth="1"/>
    <col min="260" max="260" width="11.140625" style="80" customWidth="1"/>
    <col min="261" max="261" width="16.7109375" style="80" customWidth="1"/>
    <col min="262" max="262" width="14.140625" style="80" customWidth="1"/>
    <col min="263" max="263" width="11" style="80" customWidth="1"/>
    <col min="264" max="264" width="17" style="80" customWidth="1"/>
    <col min="265" max="265" width="16.7109375" style="80" customWidth="1"/>
    <col min="266" max="266" width="12.140625" style="80" customWidth="1"/>
    <col min="267" max="268" width="16.7109375" style="80" customWidth="1"/>
    <col min="269" max="269" width="12.7109375" style="80" customWidth="1"/>
    <col min="270" max="270" width="16.42578125" style="80" customWidth="1"/>
    <col min="271" max="271" width="13.5703125" style="80" customWidth="1"/>
    <col min="272" max="272" width="12.42578125" style="80" customWidth="1"/>
    <col min="273" max="273" width="14.7109375" style="80" customWidth="1"/>
    <col min="274" max="274" width="13.85546875" style="80" customWidth="1"/>
    <col min="275" max="276" width="12.85546875" style="80" customWidth="1"/>
    <col min="277" max="277" width="23.42578125" style="80" customWidth="1"/>
    <col min="278" max="279" width="9.140625" style="80" customWidth="1"/>
    <col min="280" max="280" width="10.5703125" style="80" bestFit="1" customWidth="1"/>
    <col min="281" max="281" width="11.28515625" style="80" customWidth="1"/>
    <col min="282" max="512" width="9.140625" style="80"/>
    <col min="513" max="513" width="95.140625" style="80" customWidth="1"/>
    <col min="514" max="514" width="13.5703125" style="80" customWidth="1"/>
    <col min="515" max="515" width="16.7109375" style="80" customWidth="1"/>
    <col min="516" max="516" width="11.140625" style="80" customWidth="1"/>
    <col min="517" max="517" width="16.7109375" style="80" customWidth="1"/>
    <col min="518" max="518" width="14.140625" style="80" customWidth="1"/>
    <col min="519" max="519" width="11" style="80" customWidth="1"/>
    <col min="520" max="520" width="17" style="80" customWidth="1"/>
    <col min="521" max="521" width="16.7109375" style="80" customWidth="1"/>
    <col min="522" max="522" width="12.140625" style="80" customWidth="1"/>
    <col min="523" max="524" width="16.7109375" style="80" customWidth="1"/>
    <col min="525" max="525" width="12.7109375" style="80" customWidth="1"/>
    <col min="526" max="526" width="16.42578125" style="80" customWidth="1"/>
    <col min="527" max="527" width="13.5703125" style="80" customWidth="1"/>
    <col min="528" max="528" width="12.42578125" style="80" customWidth="1"/>
    <col min="529" max="529" width="14.7109375" style="80" customWidth="1"/>
    <col min="530" max="530" width="13.85546875" style="80" customWidth="1"/>
    <col min="531" max="532" width="12.85546875" style="80" customWidth="1"/>
    <col min="533" max="533" width="23.42578125" style="80" customWidth="1"/>
    <col min="534" max="535" width="9.140625" style="80" customWidth="1"/>
    <col min="536" max="536" width="10.5703125" style="80" bestFit="1" customWidth="1"/>
    <col min="537" max="537" width="11.28515625" style="80" customWidth="1"/>
    <col min="538" max="768" width="9.140625" style="80"/>
    <col min="769" max="769" width="95.140625" style="80" customWidth="1"/>
    <col min="770" max="770" width="13.5703125" style="80" customWidth="1"/>
    <col min="771" max="771" width="16.7109375" style="80" customWidth="1"/>
    <col min="772" max="772" width="11.140625" style="80" customWidth="1"/>
    <col min="773" max="773" width="16.7109375" style="80" customWidth="1"/>
    <col min="774" max="774" width="14.140625" style="80" customWidth="1"/>
    <col min="775" max="775" width="11" style="80" customWidth="1"/>
    <col min="776" max="776" width="17" style="80" customWidth="1"/>
    <col min="777" max="777" width="16.7109375" style="80" customWidth="1"/>
    <col min="778" max="778" width="12.140625" style="80" customWidth="1"/>
    <col min="779" max="780" width="16.7109375" style="80" customWidth="1"/>
    <col min="781" max="781" width="12.7109375" style="80" customWidth="1"/>
    <col min="782" max="782" width="16.42578125" style="80" customWidth="1"/>
    <col min="783" max="783" width="13.5703125" style="80" customWidth="1"/>
    <col min="784" max="784" width="12.42578125" style="80" customWidth="1"/>
    <col min="785" max="785" width="14.7109375" style="80" customWidth="1"/>
    <col min="786" max="786" width="13.85546875" style="80" customWidth="1"/>
    <col min="787" max="788" width="12.85546875" style="80" customWidth="1"/>
    <col min="789" max="789" width="23.42578125" style="80" customWidth="1"/>
    <col min="790" max="791" width="9.140625" style="80" customWidth="1"/>
    <col min="792" max="792" width="10.5703125" style="80" bestFit="1" customWidth="1"/>
    <col min="793" max="793" width="11.28515625" style="80" customWidth="1"/>
    <col min="794" max="1024" width="9.140625" style="80"/>
    <col min="1025" max="1025" width="95.140625" style="80" customWidth="1"/>
    <col min="1026" max="1026" width="13.5703125" style="80" customWidth="1"/>
    <col min="1027" max="1027" width="16.7109375" style="80" customWidth="1"/>
    <col min="1028" max="1028" width="11.140625" style="80" customWidth="1"/>
    <col min="1029" max="1029" width="16.7109375" style="80" customWidth="1"/>
    <col min="1030" max="1030" width="14.140625" style="80" customWidth="1"/>
    <col min="1031" max="1031" width="11" style="80" customWidth="1"/>
    <col min="1032" max="1032" width="17" style="80" customWidth="1"/>
    <col min="1033" max="1033" width="16.7109375" style="80" customWidth="1"/>
    <col min="1034" max="1034" width="12.140625" style="80" customWidth="1"/>
    <col min="1035" max="1036" width="16.7109375" style="80" customWidth="1"/>
    <col min="1037" max="1037" width="12.7109375" style="80" customWidth="1"/>
    <col min="1038" max="1038" width="16.42578125" style="80" customWidth="1"/>
    <col min="1039" max="1039" width="13.5703125" style="80" customWidth="1"/>
    <col min="1040" max="1040" width="12.42578125" style="80" customWidth="1"/>
    <col min="1041" max="1041" width="14.7109375" style="80" customWidth="1"/>
    <col min="1042" max="1042" width="13.85546875" style="80" customWidth="1"/>
    <col min="1043" max="1044" width="12.85546875" style="80" customWidth="1"/>
    <col min="1045" max="1045" width="23.42578125" style="80" customWidth="1"/>
    <col min="1046" max="1047" width="9.140625" style="80" customWidth="1"/>
    <col min="1048" max="1048" width="10.5703125" style="80" bestFit="1" customWidth="1"/>
    <col min="1049" max="1049" width="11.28515625" style="80" customWidth="1"/>
    <col min="1050" max="1280" width="9.140625" style="80"/>
    <col min="1281" max="1281" width="95.140625" style="80" customWidth="1"/>
    <col min="1282" max="1282" width="13.5703125" style="80" customWidth="1"/>
    <col min="1283" max="1283" width="16.7109375" style="80" customWidth="1"/>
    <col min="1284" max="1284" width="11.140625" style="80" customWidth="1"/>
    <col min="1285" max="1285" width="16.7109375" style="80" customWidth="1"/>
    <col min="1286" max="1286" width="14.140625" style="80" customWidth="1"/>
    <col min="1287" max="1287" width="11" style="80" customWidth="1"/>
    <col min="1288" max="1288" width="17" style="80" customWidth="1"/>
    <col min="1289" max="1289" width="16.7109375" style="80" customWidth="1"/>
    <col min="1290" max="1290" width="12.140625" style="80" customWidth="1"/>
    <col min="1291" max="1292" width="16.7109375" style="80" customWidth="1"/>
    <col min="1293" max="1293" width="12.7109375" style="80" customWidth="1"/>
    <col min="1294" max="1294" width="16.42578125" style="80" customWidth="1"/>
    <col min="1295" max="1295" width="13.5703125" style="80" customWidth="1"/>
    <col min="1296" max="1296" width="12.42578125" style="80" customWidth="1"/>
    <col min="1297" max="1297" width="14.7109375" style="80" customWidth="1"/>
    <col min="1298" max="1298" width="13.85546875" style="80" customWidth="1"/>
    <col min="1299" max="1300" width="12.85546875" style="80" customWidth="1"/>
    <col min="1301" max="1301" width="23.42578125" style="80" customWidth="1"/>
    <col min="1302" max="1303" width="9.140625" style="80" customWidth="1"/>
    <col min="1304" max="1304" width="10.5703125" style="80" bestFit="1" customWidth="1"/>
    <col min="1305" max="1305" width="11.28515625" style="80" customWidth="1"/>
    <col min="1306" max="1536" width="9.140625" style="80"/>
    <col min="1537" max="1537" width="95.140625" style="80" customWidth="1"/>
    <col min="1538" max="1538" width="13.5703125" style="80" customWidth="1"/>
    <col min="1539" max="1539" width="16.7109375" style="80" customWidth="1"/>
    <col min="1540" max="1540" width="11.140625" style="80" customWidth="1"/>
    <col min="1541" max="1541" width="16.7109375" style="80" customWidth="1"/>
    <col min="1542" max="1542" width="14.140625" style="80" customWidth="1"/>
    <col min="1543" max="1543" width="11" style="80" customWidth="1"/>
    <col min="1544" max="1544" width="17" style="80" customWidth="1"/>
    <col min="1545" max="1545" width="16.7109375" style="80" customWidth="1"/>
    <col min="1546" max="1546" width="12.140625" style="80" customWidth="1"/>
    <col min="1547" max="1548" width="16.7109375" style="80" customWidth="1"/>
    <col min="1549" max="1549" width="12.7109375" style="80" customWidth="1"/>
    <col min="1550" max="1550" width="16.42578125" style="80" customWidth="1"/>
    <col min="1551" max="1551" width="13.5703125" style="80" customWidth="1"/>
    <col min="1552" max="1552" width="12.42578125" style="80" customWidth="1"/>
    <col min="1553" max="1553" width="14.7109375" style="80" customWidth="1"/>
    <col min="1554" max="1554" width="13.85546875" style="80" customWidth="1"/>
    <col min="1555" max="1556" width="12.85546875" style="80" customWidth="1"/>
    <col min="1557" max="1557" width="23.42578125" style="80" customWidth="1"/>
    <col min="1558" max="1559" width="9.140625" style="80" customWidth="1"/>
    <col min="1560" max="1560" width="10.5703125" style="80" bestFit="1" customWidth="1"/>
    <col min="1561" max="1561" width="11.28515625" style="80" customWidth="1"/>
    <col min="1562" max="1792" width="9.140625" style="80"/>
    <col min="1793" max="1793" width="95.140625" style="80" customWidth="1"/>
    <col min="1794" max="1794" width="13.5703125" style="80" customWidth="1"/>
    <col min="1795" max="1795" width="16.7109375" style="80" customWidth="1"/>
    <col min="1796" max="1796" width="11.140625" style="80" customWidth="1"/>
    <col min="1797" max="1797" width="16.7109375" style="80" customWidth="1"/>
    <col min="1798" max="1798" width="14.140625" style="80" customWidth="1"/>
    <col min="1799" max="1799" width="11" style="80" customWidth="1"/>
    <col min="1800" max="1800" width="17" style="80" customWidth="1"/>
    <col min="1801" max="1801" width="16.7109375" style="80" customWidth="1"/>
    <col min="1802" max="1802" width="12.140625" style="80" customWidth="1"/>
    <col min="1803" max="1804" width="16.7109375" style="80" customWidth="1"/>
    <col min="1805" max="1805" width="12.7109375" style="80" customWidth="1"/>
    <col min="1806" max="1806" width="16.42578125" style="80" customWidth="1"/>
    <col min="1807" max="1807" width="13.5703125" style="80" customWidth="1"/>
    <col min="1808" max="1808" width="12.42578125" style="80" customWidth="1"/>
    <col min="1809" max="1809" width="14.7109375" style="80" customWidth="1"/>
    <col min="1810" max="1810" width="13.85546875" style="80" customWidth="1"/>
    <col min="1811" max="1812" width="12.85546875" style="80" customWidth="1"/>
    <col min="1813" max="1813" width="23.42578125" style="80" customWidth="1"/>
    <col min="1814" max="1815" width="9.140625" style="80" customWidth="1"/>
    <col min="1816" max="1816" width="10.5703125" style="80" bestFit="1" customWidth="1"/>
    <col min="1817" max="1817" width="11.28515625" style="80" customWidth="1"/>
    <col min="1818" max="2048" width="9.140625" style="80"/>
    <col min="2049" max="2049" width="95.140625" style="80" customWidth="1"/>
    <col min="2050" max="2050" width="13.5703125" style="80" customWidth="1"/>
    <col min="2051" max="2051" width="16.7109375" style="80" customWidth="1"/>
    <col min="2052" max="2052" width="11.140625" style="80" customWidth="1"/>
    <col min="2053" max="2053" width="16.7109375" style="80" customWidth="1"/>
    <col min="2054" max="2054" width="14.140625" style="80" customWidth="1"/>
    <col min="2055" max="2055" width="11" style="80" customWidth="1"/>
    <col min="2056" max="2056" width="17" style="80" customWidth="1"/>
    <col min="2057" max="2057" width="16.7109375" style="80" customWidth="1"/>
    <col min="2058" max="2058" width="12.140625" style="80" customWidth="1"/>
    <col min="2059" max="2060" width="16.7109375" style="80" customWidth="1"/>
    <col min="2061" max="2061" width="12.7109375" style="80" customWidth="1"/>
    <col min="2062" max="2062" width="16.42578125" style="80" customWidth="1"/>
    <col min="2063" max="2063" width="13.5703125" style="80" customWidth="1"/>
    <col min="2064" max="2064" width="12.42578125" style="80" customWidth="1"/>
    <col min="2065" max="2065" width="14.7109375" style="80" customWidth="1"/>
    <col min="2066" max="2066" width="13.85546875" style="80" customWidth="1"/>
    <col min="2067" max="2068" width="12.85546875" style="80" customWidth="1"/>
    <col min="2069" max="2069" width="23.42578125" style="80" customWidth="1"/>
    <col min="2070" max="2071" width="9.140625" style="80" customWidth="1"/>
    <col min="2072" max="2072" width="10.5703125" style="80" bestFit="1" customWidth="1"/>
    <col min="2073" max="2073" width="11.28515625" style="80" customWidth="1"/>
    <col min="2074" max="2304" width="9.140625" style="80"/>
    <col min="2305" max="2305" width="95.140625" style="80" customWidth="1"/>
    <col min="2306" max="2306" width="13.5703125" style="80" customWidth="1"/>
    <col min="2307" max="2307" width="16.7109375" style="80" customWidth="1"/>
    <col min="2308" max="2308" width="11.140625" style="80" customWidth="1"/>
    <col min="2309" max="2309" width="16.7109375" style="80" customWidth="1"/>
    <col min="2310" max="2310" width="14.140625" style="80" customWidth="1"/>
    <col min="2311" max="2311" width="11" style="80" customWidth="1"/>
    <col min="2312" max="2312" width="17" style="80" customWidth="1"/>
    <col min="2313" max="2313" width="16.7109375" style="80" customWidth="1"/>
    <col min="2314" max="2314" width="12.140625" style="80" customWidth="1"/>
    <col min="2315" max="2316" width="16.7109375" style="80" customWidth="1"/>
    <col min="2317" max="2317" width="12.7109375" style="80" customWidth="1"/>
    <col min="2318" max="2318" width="16.42578125" style="80" customWidth="1"/>
    <col min="2319" max="2319" width="13.5703125" style="80" customWidth="1"/>
    <col min="2320" max="2320" width="12.42578125" style="80" customWidth="1"/>
    <col min="2321" max="2321" width="14.7109375" style="80" customWidth="1"/>
    <col min="2322" max="2322" width="13.85546875" style="80" customWidth="1"/>
    <col min="2323" max="2324" width="12.85546875" style="80" customWidth="1"/>
    <col min="2325" max="2325" width="23.42578125" style="80" customWidth="1"/>
    <col min="2326" max="2327" width="9.140625" style="80" customWidth="1"/>
    <col min="2328" max="2328" width="10.5703125" style="80" bestFit="1" customWidth="1"/>
    <col min="2329" max="2329" width="11.28515625" style="80" customWidth="1"/>
    <col min="2330" max="2560" width="9.140625" style="80"/>
    <col min="2561" max="2561" width="95.140625" style="80" customWidth="1"/>
    <col min="2562" max="2562" width="13.5703125" style="80" customWidth="1"/>
    <col min="2563" max="2563" width="16.7109375" style="80" customWidth="1"/>
    <col min="2564" max="2564" width="11.140625" style="80" customWidth="1"/>
    <col min="2565" max="2565" width="16.7109375" style="80" customWidth="1"/>
    <col min="2566" max="2566" width="14.140625" style="80" customWidth="1"/>
    <col min="2567" max="2567" width="11" style="80" customWidth="1"/>
    <col min="2568" max="2568" width="17" style="80" customWidth="1"/>
    <col min="2569" max="2569" width="16.7109375" style="80" customWidth="1"/>
    <col min="2570" max="2570" width="12.140625" style="80" customWidth="1"/>
    <col min="2571" max="2572" width="16.7109375" style="80" customWidth="1"/>
    <col min="2573" max="2573" width="12.7109375" style="80" customWidth="1"/>
    <col min="2574" max="2574" width="16.42578125" style="80" customWidth="1"/>
    <col min="2575" max="2575" width="13.5703125" style="80" customWidth="1"/>
    <col min="2576" max="2576" width="12.42578125" style="80" customWidth="1"/>
    <col min="2577" max="2577" width="14.7109375" style="80" customWidth="1"/>
    <col min="2578" max="2578" width="13.85546875" style="80" customWidth="1"/>
    <col min="2579" max="2580" width="12.85546875" style="80" customWidth="1"/>
    <col min="2581" max="2581" width="23.42578125" style="80" customWidth="1"/>
    <col min="2582" max="2583" width="9.140625" style="80" customWidth="1"/>
    <col min="2584" max="2584" width="10.5703125" style="80" bestFit="1" customWidth="1"/>
    <col min="2585" max="2585" width="11.28515625" style="80" customWidth="1"/>
    <col min="2586" max="2816" width="9.140625" style="80"/>
    <col min="2817" max="2817" width="95.140625" style="80" customWidth="1"/>
    <col min="2818" max="2818" width="13.5703125" style="80" customWidth="1"/>
    <col min="2819" max="2819" width="16.7109375" style="80" customWidth="1"/>
    <col min="2820" max="2820" width="11.140625" style="80" customWidth="1"/>
    <col min="2821" max="2821" width="16.7109375" style="80" customWidth="1"/>
    <col min="2822" max="2822" width="14.140625" style="80" customWidth="1"/>
    <col min="2823" max="2823" width="11" style="80" customWidth="1"/>
    <col min="2824" max="2824" width="17" style="80" customWidth="1"/>
    <col min="2825" max="2825" width="16.7109375" style="80" customWidth="1"/>
    <col min="2826" max="2826" width="12.140625" style="80" customWidth="1"/>
    <col min="2827" max="2828" width="16.7109375" style="80" customWidth="1"/>
    <col min="2829" max="2829" width="12.7109375" style="80" customWidth="1"/>
    <col min="2830" max="2830" width="16.42578125" style="80" customWidth="1"/>
    <col min="2831" max="2831" width="13.5703125" style="80" customWidth="1"/>
    <col min="2832" max="2832" width="12.42578125" style="80" customWidth="1"/>
    <col min="2833" max="2833" width="14.7109375" style="80" customWidth="1"/>
    <col min="2834" max="2834" width="13.85546875" style="80" customWidth="1"/>
    <col min="2835" max="2836" width="12.85546875" style="80" customWidth="1"/>
    <col min="2837" max="2837" width="23.42578125" style="80" customWidth="1"/>
    <col min="2838" max="2839" width="9.140625" style="80" customWidth="1"/>
    <col min="2840" max="2840" width="10.5703125" style="80" bestFit="1" customWidth="1"/>
    <col min="2841" max="2841" width="11.28515625" style="80" customWidth="1"/>
    <col min="2842" max="3072" width="9.140625" style="80"/>
    <col min="3073" max="3073" width="95.140625" style="80" customWidth="1"/>
    <col min="3074" max="3074" width="13.5703125" style="80" customWidth="1"/>
    <col min="3075" max="3075" width="16.7109375" style="80" customWidth="1"/>
    <col min="3076" max="3076" width="11.140625" style="80" customWidth="1"/>
    <col min="3077" max="3077" width="16.7109375" style="80" customWidth="1"/>
    <col min="3078" max="3078" width="14.140625" style="80" customWidth="1"/>
    <col min="3079" max="3079" width="11" style="80" customWidth="1"/>
    <col min="3080" max="3080" width="17" style="80" customWidth="1"/>
    <col min="3081" max="3081" width="16.7109375" style="80" customWidth="1"/>
    <col min="3082" max="3082" width="12.140625" style="80" customWidth="1"/>
    <col min="3083" max="3084" width="16.7109375" style="80" customWidth="1"/>
    <col min="3085" max="3085" width="12.7109375" style="80" customWidth="1"/>
    <col min="3086" max="3086" width="16.42578125" style="80" customWidth="1"/>
    <col min="3087" max="3087" width="13.5703125" style="80" customWidth="1"/>
    <col min="3088" max="3088" width="12.42578125" style="80" customWidth="1"/>
    <col min="3089" max="3089" width="14.7109375" style="80" customWidth="1"/>
    <col min="3090" max="3090" width="13.85546875" style="80" customWidth="1"/>
    <col min="3091" max="3092" width="12.85546875" style="80" customWidth="1"/>
    <col min="3093" max="3093" width="23.42578125" style="80" customWidth="1"/>
    <col min="3094" max="3095" width="9.140625" style="80" customWidth="1"/>
    <col min="3096" max="3096" width="10.5703125" style="80" bestFit="1" customWidth="1"/>
    <col min="3097" max="3097" width="11.28515625" style="80" customWidth="1"/>
    <col min="3098" max="3328" width="9.140625" style="80"/>
    <col min="3329" max="3329" width="95.140625" style="80" customWidth="1"/>
    <col min="3330" max="3330" width="13.5703125" style="80" customWidth="1"/>
    <col min="3331" max="3331" width="16.7109375" style="80" customWidth="1"/>
    <col min="3332" max="3332" width="11.140625" style="80" customWidth="1"/>
    <col min="3333" max="3333" width="16.7109375" style="80" customWidth="1"/>
    <col min="3334" max="3334" width="14.140625" style="80" customWidth="1"/>
    <col min="3335" max="3335" width="11" style="80" customWidth="1"/>
    <col min="3336" max="3336" width="17" style="80" customWidth="1"/>
    <col min="3337" max="3337" width="16.7109375" style="80" customWidth="1"/>
    <col min="3338" max="3338" width="12.140625" style="80" customWidth="1"/>
    <col min="3339" max="3340" width="16.7109375" style="80" customWidth="1"/>
    <col min="3341" max="3341" width="12.7109375" style="80" customWidth="1"/>
    <col min="3342" max="3342" width="16.42578125" style="80" customWidth="1"/>
    <col min="3343" max="3343" width="13.5703125" style="80" customWidth="1"/>
    <col min="3344" max="3344" width="12.42578125" style="80" customWidth="1"/>
    <col min="3345" max="3345" width="14.7109375" style="80" customWidth="1"/>
    <col min="3346" max="3346" width="13.85546875" style="80" customWidth="1"/>
    <col min="3347" max="3348" width="12.85546875" style="80" customWidth="1"/>
    <col min="3349" max="3349" width="23.42578125" style="80" customWidth="1"/>
    <col min="3350" max="3351" width="9.140625" style="80" customWidth="1"/>
    <col min="3352" max="3352" width="10.5703125" style="80" bestFit="1" customWidth="1"/>
    <col min="3353" max="3353" width="11.28515625" style="80" customWidth="1"/>
    <col min="3354" max="3584" width="9.140625" style="80"/>
    <col min="3585" max="3585" width="95.140625" style="80" customWidth="1"/>
    <col min="3586" max="3586" width="13.5703125" style="80" customWidth="1"/>
    <col min="3587" max="3587" width="16.7109375" style="80" customWidth="1"/>
    <col min="3588" max="3588" width="11.140625" style="80" customWidth="1"/>
    <col min="3589" max="3589" width="16.7109375" style="80" customWidth="1"/>
    <col min="3590" max="3590" width="14.140625" style="80" customWidth="1"/>
    <col min="3591" max="3591" width="11" style="80" customWidth="1"/>
    <col min="3592" max="3592" width="17" style="80" customWidth="1"/>
    <col min="3593" max="3593" width="16.7109375" style="80" customWidth="1"/>
    <col min="3594" max="3594" width="12.140625" style="80" customWidth="1"/>
    <col min="3595" max="3596" width="16.7109375" style="80" customWidth="1"/>
    <col min="3597" max="3597" width="12.7109375" style="80" customWidth="1"/>
    <col min="3598" max="3598" width="16.42578125" style="80" customWidth="1"/>
    <col min="3599" max="3599" width="13.5703125" style="80" customWidth="1"/>
    <col min="3600" max="3600" width="12.42578125" style="80" customWidth="1"/>
    <col min="3601" max="3601" width="14.7109375" style="80" customWidth="1"/>
    <col min="3602" max="3602" width="13.85546875" style="80" customWidth="1"/>
    <col min="3603" max="3604" width="12.85546875" style="80" customWidth="1"/>
    <col min="3605" max="3605" width="23.42578125" style="80" customWidth="1"/>
    <col min="3606" max="3607" width="9.140625" style="80" customWidth="1"/>
    <col min="3608" max="3608" width="10.5703125" style="80" bestFit="1" customWidth="1"/>
    <col min="3609" max="3609" width="11.28515625" style="80" customWidth="1"/>
    <col min="3610" max="3840" width="9.140625" style="80"/>
    <col min="3841" max="3841" width="95.140625" style="80" customWidth="1"/>
    <col min="3842" max="3842" width="13.5703125" style="80" customWidth="1"/>
    <col min="3843" max="3843" width="16.7109375" style="80" customWidth="1"/>
    <col min="3844" max="3844" width="11.140625" style="80" customWidth="1"/>
    <col min="3845" max="3845" width="16.7109375" style="80" customWidth="1"/>
    <col min="3846" max="3846" width="14.140625" style="80" customWidth="1"/>
    <col min="3847" max="3847" width="11" style="80" customWidth="1"/>
    <col min="3848" max="3848" width="17" style="80" customWidth="1"/>
    <col min="3849" max="3849" width="16.7109375" style="80" customWidth="1"/>
    <col min="3850" max="3850" width="12.140625" style="80" customWidth="1"/>
    <col min="3851" max="3852" width="16.7109375" style="80" customWidth="1"/>
    <col min="3853" max="3853" width="12.7109375" style="80" customWidth="1"/>
    <col min="3854" max="3854" width="16.42578125" style="80" customWidth="1"/>
    <col min="3855" max="3855" width="13.5703125" style="80" customWidth="1"/>
    <col min="3856" max="3856" width="12.42578125" style="80" customWidth="1"/>
    <col min="3857" max="3857" width="14.7109375" style="80" customWidth="1"/>
    <col min="3858" max="3858" width="13.85546875" style="80" customWidth="1"/>
    <col min="3859" max="3860" width="12.85546875" style="80" customWidth="1"/>
    <col min="3861" max="3861" width="23.42578125" style="80" customWidth="1"/>
    <col min="3862" max="3863" width="9.140625" style="80" customWidth="1"/>
    <col min="3864" max="3864" width="10.5703125" style="80" bestFit="1" customWidth="1"/>
    <col min="3865" max="3865" width="11.28515625" style="80" customWidth="1"/>
    <col min="3866" max="4096" width="9.140625" style="80"/>
    <col min="4097" max="4097" width="95.140625" style="80" customWidth="1"/>
    <col min="4098" max="4098" width="13.5703125" style="80" customWidth="1"/>
    <col min="4099" max="4099" width="16.7109375" style="80" customWidth="1"/>
    <col min="4100" max="4100" width="11.140625" style="80" customWidth="1"/>
    <col min="4101" max="4101" width="16.7109375" style="80" customWidth="1"/>
    <col min="4102" max="4102" width="14.140625" style="80" customWidth="1"/>
    <col min="4103" max="4103" width="11" style="80" customWidth="1"/>
    <col min="4104" max="4104" width="17" style="80" customWidth="1"/>
    <col min="4105" max="4105" width="16.7109375" style="80" customWidth="1"/>
    <col min="4106" max="4106" width="12.140625" style="80" customWidth="1"/>
    <col min="4107" max="4108" width="16.7109375" style="80" customWidth="1"/>
    <col min="4109" max="4109" width="12.7109375" style="80" customWidth="1"/>
    <col min="4110" max="4110" width="16.42578125" style="80" customWidth="1"/>
    <col min="4111" max="4111" width="13.5703125" style="80" customWidth="1"/>
    <col min="4112" max="4112" width="12.42578125" style="80" customWidth="1"/>
    <col min="4113" max="4113" width="14.7109375" style="80" customWidth="1"/>
    <col min="4114" max="4114" width="13.85546875" style="80" customWidth="1"/>
    <col min="4115" max="4116" width="12.85546875" style="80" customWidth="1"/>
    <col min="4117" max="4117" width="23.42578125" style="80" customWidth="1"/>
    <col min="4118" max="4119" width="9.140625" style="80" customWidth="1"/>
    <col min="4120" max="4120" width="10.5703125" style="80" bestFit="1" customWidth="1"/>
    <col min="4121" max="4121" width="11.28515625" style="80" customWidth="1"/>
    <col min="4122" max="4352" width="9.140625" style="80"/>
    <col min="4353" max="4353" width="95.140625" style="80" customWidth="1"/>
    <col min="4354" max="4354" width="13.5703125" style="80" customWidth="1"/>
    <col min="4355" max="4355" width="16.7109375" style="80" customWidth="1"/>
    <col min="4356" max="4356" width="11.140625" style="80" customWidth="1"/>
    <col min="4357" max="4357" width="16.7109375" style="80" customWidth="1"/>
    <col min="4358" max="4358" width="14.140625" style="80" customWidth="1"/>
    <col min="4359" max="4359" width="11" style="80" customWidth="1"/>
    <col min="4360" max="4360" width="17" style="80" customWidth="1"/>
    <col min="4361" max="4361" width="16.7109375" style="80" customWidth="1"/>
    <col min="4362" max="4362" width="12.140625" style="80" customWidth="1"/>
    <col min="4363" max="4364" width="16.7109375" style="80" customWidth="1"/>
    <col min="4365" max="4365" width="12.7109375" style="80" customWidth="1"/>
    <col min="4366" max="4366" width="16.42578125" style="80" customWidth="1"/>
    <col min="4367" max="4367" width="13.5703125" style="80" customWidth="1"/>
    <col min="4368" max="4368" width="12.42578125" style="80" customWidth="1"/>
    <col min="4369" max="4369" width="14.7109375" style="80" customWidth="1"/>
    <col min="4370" max="4370" width="13.85546875" style="80" customWidth="1"/>
    <col min="4371" max="4372" width="12.85546875" style="80" customWidth="1"/>
    <col min="4373" max="4373" width="23.42578125" style="80" customWidth="1"/>
    <col min="4374" max="4375" width="9.140625" style="80" customWidth="1"/>
    <col min="4376" max="4376" width="10.5703125" style="80" bestFit="1" customWidth="1"/>
    <col min="4377" max="4377" width="11.28515625" style="80" customWidth="1"/>
    <col min="4378" max="4608" width="9.140625" style="80"/>
    <col min="4609" max="4609" width="95.140625" style="80" customWidth="1"/>
    <col min="4610" max="4610" width="13.5703125" style="80" customWidth="1"/>
    <col min="4611" max="4611" width="16.7109375" style="80" customWidth="1"/>
    <col min="4612" max="4612" width="11.140625" style="80" customWidth="1"/>
    <col min="4613" max="4613" width="16.7109375" style="80" customWidth="1"/>
    <col min="4614" max="4614" width="14.140625" style="80" customWidth="1"/>
    <col min="4615" max="4615" width="11" style="80" customWidth="1"/>
    <col min="4616" max="4616" width="17" style="80" customWidth="1"/>
    <col min="4617" max="4617" width="16.7109375" style="80" customWidth="1"/>
    <col min="4618" max="4618" width="12.140625" style="80" customWidth="1"/>
    <col min="4619" max="4620" width="16.7109375" style="80" customWidth="1"/>
    <col min="4621" max="4621" width="12.7109375" style="80" customWidth="1"/>
    <col min="4622" max="4622" width="16.42578125" style="80" customWidth="1"/>
    <col min="4623" max="4623" width="13.5703125" style="80" customWidth="1"/>
    <col min="4624" max="4624" width="12.42578125" style="80" customWidth="1"/>
    <col min="4625" max="4625" width="14.7109375" style="80" customWidth="1"/>
    <col min="4626" max="4626" width="13.85546875" style="80" customWidth="1"/>
    <col min="4627" max="4628" width="12.85546875" style="80" customWidth="1"/>
    <col min="4629" max="4629" width="23.42578125" style="80" customWidth="1"/>
    <col min="4630" max="4631" width="9.140625" style="80" customWidth="1"/>
    <col min="4632" max="4632" width="10.5703125" style="80" bestFit="1" customWidth="1"/>
    <col min="4633" max="4633" width="11.28515625" style="80" customWidth="1"/>
    <col min="4634" max="4864" width="9.140625" style="80"/>
    <col min="4865" max="4865" width="95.140625" style="80" customWidth="1"/>
    <col min="4866" max="4866" width="13.5703125" style="80" customWidth="1"/>
    <col min="4867" max="4867" width="16.7109375" style="80" customWidth="1"/>
    <col min="4868" max="4868" width="11.140625" style="80" customWidth="1"/>
    <col min="4869" max="4869" width="16.7109375" style="80" customWidth="1"/>
    <col min="4870" max="4870" width="14.140625" style="80" customWidth="1"/>
    <col min="4871" max="4871" width="11" style="80" customWidth="1"/>
    <col min="4872" max="4872" width="17" style="80" customWidth="1"/>
    <col min="4873" max="4873" width="16.7109375" style="80" customWidth="1"/>
    <col min="4874" max="4874" width="12.140625" style="80" customWidth="1"/>
    <col min="4875" max="4876" width="16.7109375" style="80" customWidth="1"/>
    <col min="4877" max="4877" width="12.7109375" style="80" customWidth="1"/>
    <col min="4878" max="4878" width="16.42578125" style="80" customWidth="1"/>
    <col min="4879" max="4879" width="13.5703125" style="80" customWidth="1"/>
    <col min="4880" max="4880" width="12.42578125" style="80" customWidth="1"/>
    <col min="4881" max="4881" width="14.7109375" style="80" customWidth="1"/>
    <col min="4882" max="4882" width="13.85546875" style="80" customWidth="1"/>
    <col min="4883" max="4884" width="12.85546875" style="80" customWidth="1"/>
    <col min="4885" max="4885" width="23.42578125" style="80" customWidth="1"/>
    <col min="4886" max="4887" width="9.140625" style="80" customWidth="1"/>
    <col min="4888" max="4888" width="10.5703125" style="80" bestFit="1" customWidth="1"/>
    <col min="4889" max="4889" width="11.28515625" style="80" customWidth="1"/>
    <col min="4890" max="5120" width="9.140625" style="80"/>
    <col min="5121" max="5121" width="95.140625" style="80" customWidth="1"/>
    <col min="5122" max="5122" width="13.5703125" style="80" customWidth="1"/>
    <col min="5123" max="5123" width="16.7109375" style="80" customWidth="1"/>
    <col min="5124" max="5124" width="11.140625" style="80" customWidth="1"/>
    <col min="5125" max="5125" width="16.7109375" style="80" customWidth="1"/>
    <col min="5126" max="5126" width="14.140625" style="80" customWidth="1"/>
    <col min="5127" max="5127" width="11" style="80" customWidth="1"/>
    <col min="5128" max="5128" width="17" style="80" customWidth="1"/>
    <col min="5129" max="5129" width="16.7109375" style="80" customWidth="1"/>
    <col min="5130" max="5130" width="12.140625" style="80" customWidth="1"/>
    <col min="5131" max="5132" width="16.7109375" style="80" customWidth="1"/>
    <col min="5133" max="5133" width="12.7109375" style="80" customWidth="1"/>
    <col min="5134" max="5134" width="16.42578125" style="80" customWidth="1"/>
    <col min="5135" max="5135" width="13.5703125" style="80" customWidth="1"/>
    <col min="5136" max="5136" width="12.42578125" style="80" customWidth="1"/>
    <col min="5137" max="5137" width="14.7109375" style="80" customWidth="1"/>
    <col min="5138" max="5138" width="13.85546875" style="80" customWidth="1"/>
    <col min="5139" max="5140" width="12.85546875" style="80" customWidth="1"/>
    <col min="5141" max="5141" width="23.42578125" style="80" customWidth="1"/>
    <col min="5142" max="5143" width="9.140625" style="80" customWidth="1"/>
    <col min="5144" max="5144" width="10.5703125" style="80" bestFit="1" customWidth="1"/>
    <col min="5145" max="5145" width="11.28515625" style="80" customWidth="1"/>
    <col min="5146" max="5376" width="9.140625" style="80"/>
    <col min="5377" max="5377" width="95.140625" style="80" customWidth="1"/>
    <col min="5378" max="5378" width="13.5703125" style="80" customWidth="1"/>
    <col min="5379" max="5379" width="16.7109375" style="80" customWidth="1"/>
    <col min="5380" max="5380" width="11.140625" style="80" customWidth="1"/>
    <col min="5381" max="5381" width="16.7109375" style="80" customWidth="1"/>
    <col min="5382" max="5382" width="14.140625" style="80" customWidth="1"/>
    <col min="5383" max="5383" width="11" style="80" customWidth="1"/>
    <col min="5384" max="5384" width="17" style="80" customWidth="1"/>
    <col min="5385" max="5385" width="16.7109375" style="80" customWidth="1"/>
    <col min="5386" max="5386" width="12.140625" style="80" customWidth="1"/>
    <col min="5387" max="5388" width="16.7109375" style="80" customWidth="1"/>
    <col min="5389" max="5389" width="12.7109375" style="80" customWidth="1"/>
    <col min="5390" max="5390" width="16.42578125" style="80" customWidth="1"/>
    <col min="5391" max="5391" width="13.5703125" style="80" customWidth="1"/>
    <col min="5392" max="5392" width="12.42578125" style="80" customWidth="1"/>
    <col min="5393" max="5393" width="14.7109375" style="80" customWidth="1"/>
    <col min="5394" max="5394" width="13.85546875" style="80" customWidth="1"/>
    <col min="5395" max="5396" width="12.85546875" style="80" customWidth="1"/>
    <col min="5397" max="5397" width="23.42578125" style="80" customWidth="1"/>
    <col min="5398" max="5399" width="9.140625" style="80" customWidth="1"/>
    <col min="5400" max="5400" width="10.5703125" style="80" bestFit="1" customWidth="1"/>
    <col min="5401" max="5401" width="11.28515625" style="80" customWidth="1"/>
    <col min="5402" max="5632" width="9.140625" style="80"/>
    <col min="5633" max="5633" width="95.140625" style="80" customWidth="1"/>
    <col min="5634" max="5634" width="13.5703125" style="80" customWidth="1"/>
    <col min="5635" max="5635" width="16.7109375" style="80" customWidth="1"/>
    <col min="5636" max="5636" width="11.140625" style="80" customWidth="1"/>
    <col min="5637" max="5637" width="16.7109375" style="80" customWidth="1"/>
    <col min="5638" max="5638" width="14.140625" style="80" customWidth="1"/>
    <col min="5639" max="5639" width="11" style="80" customWidth="1"/>
    <col min="5640" max="5640" width="17" style="80" customWidth="1"/>
    <col min="5641" max="5641" width="16.7109375" style="80" customWidth="1"/>
    <col min="5642" max="5642" width="12.140625" style="80" customWidth="1"/>
    <col min="5643" max="5644" width="16.7109375" style="80" customWidth="1"/>
    <col min="5645" max="5645" width="12.7109375" style="80" customWidth="1"/>
    <col min="5646" max="5646" width="16.42578125" style="80" customWidth="1"/>
    <col min="5647" max="5647" width="13.5703125" style="80" customWidth="1"/>
    <col min="5648" max="5648" width="12.42578125" style="80" customWidth="1"/>
    <col min="5649" max="5649" width="14.7109375" style="80" customWidth="1"/>
    <col min="5650" max="5650" width="13.85546875" style="80" customWidth="1"/>
    <col min="5651" max="5652" width="12.85546875" style="80" customWidth="1"/>
    <col min="5653" max="5653" width="23.42578125" style="80" customWidth="1"/>
    <col min="5654" max="5655" width="9.140625" style="80" customWidth="1"/>
    <col min="5656" max="5656" width="10.5703125" style="80" bestFit="1" customWidth="1"/>
    <col min="5657" max="5657" width="11.28515625" style="80" customWidth="1"/>
    <col min="5658" max="5888" width="9.140625" style="80"/>
    <col min="5889" max="5889" width="95.140625" style="80" customWidth="1"/>
    <col min="5890" max="5890" width="13.5703125" style="80" customWidth="1"/>
    <col min="5891" max="5891" width="16.7109375" style="80" customWidth="1"/>
    <col min="5892" max="5892" width="11.140625" style="80" customWidth="1"/>
    <col min="5893" max="5893" width="16.7109375" style="80" customWidth="1"/>
    <col min="5894" max="5894" width="14.140625" style="80" customWidth="1"/>
    <col min="5895" max="5895" width="11" style="80" customWidth="1"/>
    <col min="5896" max="5896" width="17" style="80" customWidth="1"/>
    <col min="5897" max="5897" width="16.7109375" style="80" customWidth="1"/>
    <col min="5898" max="5898" width="12.140625" style="80" customWidth="1"/>
    <col min="5899" max="5900" width="16.7109375" style="80" customWidth="1"/>
    <col min="5901" max="5901" width="12.7109375" style="80" customWidth="1"/>
    <col min="5902" max="5902" width="16.42578125" style="80" customWidth="1"/>
    <col min="5903" max="5903" width="13.5703125" style="80" customWidth="1"/>
    <col min="5904" max="5904" width="12.42578125" style="80" customWidth="1"/>
    <col min="5905" max="5905" width="14.7109375" style="80" customWidth="1"/>
    <col min="5906" max="5906" width="13.85546875" style="80" customWidth="1"/>
    <col min="5907" max="5908" width="12.85546875" style="80" customWidth="1"/>
    <col min="5909" max="5909" width="23.42578125" style="80" customWidth="1"/>
    <col min="5910" max="5911" width="9.140625" style="80" customWidth="1"/>
    <col min="5912" max="5912" width="10.5703125" style="80" bestFit="1" customWidth="1"/>
    <col min="5913" max="5913" width="11.28515625" style="80" customWidth="1"/>
    <col min="5914" max="6144" width="9.140625" style="80"/>
    <col min="6145" max="6145" width="95.140625" style="80" customWidth="1"/>
    <col min="6146" max="6146" width="13.5703125" style="80" customWidth="1"/>
    <col min="6147" max="6147" width="16.7109375" style="80" customWidth="1"/>
    <col min="6148" max="6148" width="11.140625" style="80" customWidth="1"/>
    <col min="6149" max="6149" width="16.7109375" style="80" customWidth="1"/>
    <col min="6150" max="6150" width="14.140625" style="80" customWidth="1"/>
    <col min="6151" max="6151" width="11" style="80" customWidth="1"/>
    <col min="6152" max="6152" width="17" style="80" customWidth="1"/>
    <col min="6153" max="6153" width="16.7109375" style="80" customWidth="1"/>
    <col min="6154" max="6154" width="12.140625" style="80" customWidth="1"/>
    <col min="6155" max="6156" width="16.7109375" style="80" customWidth="1"/>
    <col min="6157" max="6157" width="12.7109375" style="80" customWidth="1"/>
    <col min="6158" max="6158" width="16.42578125" style="80" customWidth="1"/>
    <col min="6159" max="6159" width="13.5703125" style="80" customWidth="1"/>
    <col min="6160" max="6160" width="12.42578125" style="80" customWidth="1"/>
    <col min="6161" max="6161" width="14.7109375" style="80" customWidth="1"/>
    <col min="6162" max="6162" width="13.85546875" style="80" customWidth="1"/>
    <col min="6163" max="6164" width="12.85546875" style="80" customWidth="1"/>
    <col min="6165" max="6165" width="23.42578125" style="80" customWidth="1"/>
    <col min="6166" max="6167" width="9.140625" style="80" customWidth="1"/>
    <col min="6168" max="6168" width="10.5703125" style="80" bestFit="1" customWidth="1"/>
    <col min="6169" max="6169" width="11.28515625" style="80" customWidth="1"/>
    <col min="6170" max="6400" width="9.140625" style="80"/>
    <col min="6401" max="6401" width="95.140625" style="80" customWidth="1"/>
    <col min="6402" max="6402" width="13.5703125" style="80" customWidth="1"/>
    <col min="6403" max="6403" width="16.7109375" style="80" customWidth="1"/>
    <col min="6404" max="6404" width="11.140625" style="80" customWidth="1"/>
    <col min="6405" max="6405" width="16.7109375" style="80" customWidth="1"/>
    <col min="6406" max="6406" width="14.140625" style="80" customWidth="1"/>
    <col min="6407" max="6407" width="11" style="80" customWidth="1"/>
    <col min="6408" max="6408" width="17" style="80" customWidth="1"/>
    <col min="6409" max="6409" width="16.7109375" style="80" customWidth="1"/>
    <col min="6410" max="6410" width="12.140625" style="80" customWidth="1"/>
    <col min="6411" max="6412" width="16.7109375" style="80" customWidth="1"/>
    <col min="6413" max="6413" width="12.7109375" style="80" customWidth="1"/>
    <col min="6414" max="6414" width="16.42578125" style="80" customWidth="1"/>
    <col min="6415" max="6415" width="13.5703125" style="80" customWidth="1"/>
    <col min="6416" max="6416" width="12.42578125" style="80" customWidth="1"/>
    <col min="6417" max="6417" width="14.7109375" style="80" customWidth="1"/>
    <col min="6418" max="6418" width="13.85546875" style="80" customWidth="1"/>
    <col min="6419" max="6420" width="12.85546875" style="80" customWidth="1"/>
    <col min="6421" max="6421" width="23.42578125" style="80" customWidth="1"/>
    <col min="6422" max="6423" width="9.140625" style="80" customWidth="1"/>
    <col min="6424" max="6424" width="10.5703125" style="80" bestFit="1" customWidth="1"/>
    <col min="6425" max="6425" width="11.28515625" style="80" customWidth="1"/>
    <col min="6426" max="6656" width="9.140625" style="80"/>
    <col min="6657" max="6657" width="95.140625" style="80" customWidth="1"/>
    <col min="6658" max="6658" width="13.5703125" style="80" customWidth="1"/>
    <col min="6659" max="6659" width="16.7109375" style="80" customWidth="1"/>
    <col min="6660" max="6660" width="11.140625" style="80" customWidth="1"/>
    <col min="6661" max="6661" width="16.7109375" style="80" customWidth="1"/>
    <col min="6662" max="6662" width="14.140625" style="80" customWidth="1"/>
    <col min="6663" max="6663" width="11" style="80" customWidth="1"/>
    <col min="6664" max="6664" width="17" style="80" customWidth="1"/>
    <col min="6665" max="6665" width="16.7109375" style="80" customWidth="1"/>
    <col min="6666" max="6666" width="12.140625" style="80" customWidth="1"/>
    <col min="6667" max="6668" width="16.7109375" style="80" customWidth="1"/>
    <col min="6669" max="6669" width="12.7109375" style="80" customWidth="1"/>
    <col min="6670" max="6670" width="16.42578125" style="80" customWidth="1"/>
    <col min="6671" max="6671" width="13.5703125" style="80" customWidth="1"/>
    <col min="6672" max="6672" width="12.42578125" style="80" customWidth="1"/>
    <col min="6673" max="6673" width="14.7109375" style="80" customWidth="1"/>
    <col min="6674" max="6674" width="13.85546875" style="80" customWidth="1"/>
    <col min="6675" max="6676" width="12.85546875" style="80" customWidth="1"/>
    <col min="6677" max="6677" width="23.42578125" style="80" customWidth="1"/>
    <col min="6678" max="6679" width="9.140625" style="80" customWidth="1"/>
    <col min="6680" max="6680" width="10.5703125" style="80" bestFit="1" customWidth="1"/>
    <col min="6681" max="6681" width="11.28515625" style="80" customWidth="1"/>
    <col min="6682" max="6912" width="9.140625" style="80"/>
    <col min="6913" max="6913" width="95.140625" style="80" customWidth="1"/>
    <col min="6914" max="6914" width="13.5703125" style="80" customWidth="1"/>
    <col min="6915" max="6915" width="16.7109375" style="80" customWidth="1"/>
    <col min="6916" max="6916" width="11.140625" style="80" customWidth="1"/>
    <col min="6917" max="6917" width="16.7109375" style="80" customWidth="1"/>
    <col min="6918" max="6918" width="14.140625" style="80" customWidth="1"/>
    <col min="6919" max="6919" width="11" style="80" customWidth="1"/>
    <col min="6920" max="6920" width="17" style="80" customWidth="1"/>
    <col min="6921" max="6921" width="16.7109375" style="80" customWidth="1"/>
    <col min="6922" max="6922" width="12.140625" style="80" customWidth="1"/>
    <col min="6923" max="6924" width="16.7109375" style="80" customWidth="1"/>
    <col min="6925" max="6925" width="12.7109375" style="80" customWidth="1"/>
    <col min="6926" max="6926" width="16.42578125" style="80" customWidth="1"/>
    <col min="6927" max="6927" width="13.5703125" style="80" customWidth="1"/>
    <col min="6928" max="6928" width="12.42578125" style="80" customWidth="1"/>
    <col min="6929" max="6929" width="14.7109375" style="80" customWidth="1"/>
    <col min="6930" max="6930" width="13.85546875" style="80" customWidth="1"/>
    <col min="6931" max="6932" width="12.85546875" style="80" customWidth="1"/>
    <col min="6933" max="6933" width="23.42578125" style="80" customWidth="1"/>
    <col min="6934" max="6935" width="9.140625" style="80" customWidth="1"/>
    <col min="6936" max="6936" width="10.5703125" style="80" bestFit="1" customWidth="1"/>
    <col min="6937" max="6937" width="11.28515625" style="80" customWidth="1"/>
    <col min="6938" max="7168" width="9.140625" style="80"/>
    <col min="7169" max="7169" width="95.140625" style="80" customWidth="1"/>
    <col min="7170" max="7170" width="13.5703125" style="80" customWidth="1"/>
    <col min="7171" max="7171" width="16.7109375" style="80" customWidth="1"/>
    <col min="7172" max="7172" width="11.140625" style="80" customWidth="1"/>
    <col min="7173" max="7173" width="16.7109375" style="80" customWidth="1"/>
    <col min="7174" max="7174" width="14.140625" style="80" customWidth="1"/>
    <col min="7175" max="7175" width="11" style="80" customWidth="1"/>
    <col min="7176" max="7176" width="17" style="80" customWidth="1"/>
    <col min="7177" max="7177" width="16.7109375" style="80" customWidth="1"/>
    <col min="7178" max="7178" width="12.140625" style="80" customWidth="1"/>
    <col min="7179" max="7180" width="16.7109375" style="80" customWidth="1"/>
    <col min="7181" max="7181" width="12.7109375" style="80" customWidth="1"/>
    <col min="7182" max="7182" width="16.42578125" style="80" customWidth="1"/>
    <col min="7183" max="7183" width="13.5703125" style="80" customWidth="1"/>
    <col min="7184" max="7184" width="12.42578125" style="80" customWidth="1"/>
    <col min="7185" max="7185" width="14.7109375" style="80" customWidth="1"/>
    <col min="7186" max="7186" width="13.85546875" style="80" customWidth="1"/>
    <col min="7187" max="7188" width="12.85546875" style="80" customWidth="1"/>
    <col min="7189" max="7189" width="23.42578125" style="80" customWidth="1"/>
    <col min="7190" max="7191" width="9.140625" style="80" customWidth="1"/>
    <col min="7192" max="7192" width="10.5703125" style="80" bestFit="1" customWidth="1"/>
    <col min="7193" max="7193" width="11.28515625" style="80" customWidth="1"/>
    <col min="7194" max="7424" width="9.140625" style="80"/>
    <col min="7425" max="7425" width="95.140625" style="80" customWidth="1"/>
    <col min="7426" max="7426" width="13.5703125" style="80" customWidth="1"/>
    <col min="7427" max="7427" width="16.7109375" style="80" customWidth="1"/>
    <col min="7428" max="7428" width="11.140625" style="80" customWidth="1"/>
    <col min="7429" max="7429" width="16.7109375" style="80" customWidth="1"/>
    <col min="7430" max="7430" width="14.140625" style="80" customWidth="1"/>
    <col min="7431" max="7431" width="11" style="80" customWidth="1"/>
    <col min="7432" max="7432" width="17" style="80" customWidth="1"/>
    <col min="7433" max="7433" width="16.7109375" style="80" customWidth="1"/>
    <col min="7434" max="7434" width="12.140625" style="80" customWidth="1"/>
    <col min="7435" max="7436" width="16.7109375" style="80" customWidth="1"/>
    <col min="7437" max="7437" width="12.7109375" style="80" customWidth="1"/>
    <col min="7438" max="7438" width="16.42578125" style="80" customWidth="1"/>
    <col min="7439" max="7439" width="13.5703125" style="80" customWidth="1"/>
    <col min="7440" max="7440" width="12.42578125" style="80" customWidth="1"/>
    <col min="7441" max="7441" width="14.7109375" style="80" customWidth="1"/>
    <col min="7442" max="7442" width="13.85546875" style="80" customWidth="1"/>
    <col min="7443" max="7444" width="12.85546875" style="80" customWidth="1"/>
    <col min="7445" max="7445" width="23.42578125" style="80" customWidth="1"/>
    <col min="7446" max="7447" width="9.140625" style="80" customWidth="1"/>
    <col min="7448" max="7448" width="10.5703125" style="80" bestFit="1" customWidth="1"/>
    <col min="7449" max="7449" width="11.28515625" style="80" customWidth="1"/>
    <col min="7450" max="7680" width="9.140625" style="80"/>
    <col min="7681" max="7681" width="95.140625" style="80" customWidth="1"/>
    <col min="7682" max="7682" width="13.5703125" style="80" customWidth="1"/>
    <col min="7683" max="7683" width="16.7109375" style="80" customWidth="1"/>
    <col min="7684" max="7684" width="11.140625" style="80" customWidth="1"/>
    <col min="7685" max="7685" width="16.7109375" style="80" customWidth="1"/>
    <col min="7686" max="7686" width="14.140625" style="80" customWidth="1"/>
    <col min="7687" max="7687" width="11" style="80" customWidth="1"/>
    <col min="7688" max="7688" width="17" style="80" customWidth="1"/>
    <col min="7689" max="7689" width="16.7109375" style="80" customWidth="1"/>
    <col min="7690" max="7690" width="12.140625" style="80" customWidth="1"/>
    <col min="7691" max="7692" width="16.7109375" style="80" customWidth="1"/>
    <col min="7693" max="7693" width="12.7109375" style="80" customWidth="1"/>
    <col min="7694" max="7694" width="16.42578125" style="80" customWidth="1"/>
    <col min="7695" max="7695" width="13.5703125" style="80" customWidth="1"/>
    <col min="7696" max="7696" width="12.42578125" style="80" customWidth="1"/>
    <col min="7697" max="7697" width="14.7109375" style="80" customWidth="1"/>
    <col min="7698" max="7698" width="13.85546875" style="80" customWidth="1"/>
    <col min="7699" max="7700" width="12.85546875" style="80" customWidth="1"/>
    <col min="7701" max="7701" width="23.42578125" style="80" customWidth="1"/>
    <col min="7702" max="7703" width="9.140625" style="80" customWidth="1"/>
    <col min="7704" max="7704" width="10.5703125" style="80" bestFit="1" customWidth="1"/>
    <col min="7705" max="7705" width="11.28515625" style="80" customWidth="1"/>
    <col min="7706" max="7936" width="9.140625" style="80"/>
    <col min="7937" max="7937" width="95.140625" style="80" customWidth="1"/>
    <col min="7938" max="7938" width="13.5703125" style="80" customWidth="1"/>
    <col min="7939" max="7939" width="16.7109375" style="80" customWidth="1"/>
    <col min="7940" max="7940" width="11.140625" style="80" customWidth="1"/>
    <col min="7941" max="7941" width="16.7109375" style="80" customWidth="1"/>
    <col min="7942" max="7942" width="14.140625" style="80" customWidth="1"/>
    <col min="7943" max="7943" width="11" style="80" customWidth="1"/>
    <col min="7944" max="7944" width="17" style="80" customWidth="1"/>
    <col min="7945" max="7945" width="16.7109375" style="80" customWidth="1"/>
    <col min="7946" max="7946" width="12.140625" style="80" customWidth="1"/>
    <col min="7947" max="7948" width="16.7109375" style="80" customWidth="1"/>
    <col min="7949" max="7949" width="12.7109375" style="80" customWidth="1"/>
    <col min="7950" max="7950" width="16.42578125" style="80" customWidth="1"/>
    <col min="7951" max="7951" width="13.5703125" style="80" customWidth="1"/>
    <col min="7952" max="7952" width="12.42578125" style="80" customWidth="1"/>
    <col min="7953" max="7953" width="14.7109375" style="80" customWidth="1"/>
    <col min="7954" max="7954" width="13.85546875" style="80" customWidth="1"/>
    <col min="7955" max="7956" width="12.85546875" style="80" customWidth="1"/>
    <col min="7957" max="7957" width="23.42578125" style="80" customWidth="1"/>
    <col min="7958" max="7959" width="9.140625" style="80" customWidth="1"/>
    <col min="7960" max="7960" width="10.5703125" style="80" bestFit="1" customWidth="1"/>
    <col min="7961" max="7961" width="11.28515625" style="80" customWidth="1"/>
    <col min="7962" max="8192" width="9.140625" style="80"/>
    <col min="8193" max="8193" width="95.140625" style="80" customWidth="1"/>
    <col min="8194" max="8194" width="13.5703125" style="80" customWidth="1"/>
    <col min="8195" max="8195" width="16.7109375" style="80" customWidth="1"/>
    <col min="8196" max="8196" width="11.140625" style="80" customWidth="1"/>
    <col min="8197" max="8197" width="16.7109375" style="80" customWidth="1"/>
    <col min="8198" max="8198" width="14.140625" style="80" customWidth="1"/>
    <col min="8199" max="8199" width="11" style="80" customWidth="1"/>
    <col min="8200" max="8200" width="17" style="80" customWidth="1"/>
    <col min="8201" max="8201" width="16.7109375" style="80" customWidth="1"/>
    <col min="8202" max="8202" width="12.140625" style="80" customWidth="1"/>
    <col min="8203" max="8204" width="16.7109375" style="80" customWidth="1"/>
    <col min="8205" max="8205" width="12.7109375" style="80" customWidth="1"/>
    <col min="8206" max="8206" width="16.42578125" style="80" customWidth="1"/>
    <col min="8207" max="8207" width="13.5703125" style="80" customWidth="1"/>
    <col min="8208" max="8208" width="12.42578125" style="80" customWidth="1"/>
    <col min="8209" max="8209" width="14.7109375" style="80" customWidth="1"/>
    <col min="8210" max="8210" width="13.85546875" style="80" customWidth="1"/>
    <col min="8211" max="8212" width="12.85546875" style="80" customWidth="1"/>
    <col min="8213" max="8213" width="23.42578125" style="80" customWidth="1"/>
    <col min="8214" max="8215" width="9.140625" style="80" customWidth="1"/>
    <col min="8216" max="8216" width="10.5703125" style="80" bestFit="1" customWidth="1"/>
    <col min="8217" max="8217" width="11.28515625" style="80" customWidth="1"/>
    <col min="8218" max="8448" width="9.140625" style="80"/>
    <col min="8449" max="8449" width="95.140625" style="80" customWidth="1"/>
    <col min="8450" max="8450" width="13.5703125" style="80" customWidth="1"/>
    <col min="8451" max="8451" width="16.7109375" style="80" customWidth="1"/>
    <col min="8452" max="8452" width="11.140625" style="80" customWidth="1"/>
    <col min="8453" max="8453" width="16.7109375" style="80" customWidth="1"/>
    <col min="8454" max="8454" width="14.140625" style="80" customWidth="1"/>
    <col min="8455" max="8455" width="11" style="80" customWidth="1"/>
    <col min="8456" max="8456" width="17" style="80" customWidth="1"/>
    <col min="8457" max="8457" width="16.7109375" style="80" customWidth="1"/>
    <col min="8458" max="8458" width="12.140625" style="80" customWidth="1"/>
    <col min="8459" max="8460" width="16.7109375" style="80" customWidth="1"/>
    <col min="8461" max="8461" width="12.7109375" style="80" customWidth="1"/>
    <col min="8462" max="8462" width="16.42578125" style="80" customWidth="1"/>
    <col min="8463" max="8463" width="13.5703125" style="80" customWidth="1"/>
    <col min="8464" max="8464" width="12.42578125" style="80" customWidth="1"/>
    <col min="8465" max="8465" width="14.7109375" style="80" customWidth="1"/>
    <col min="8466" max="8466" width="13.85546875" style="80" customWidth="1"/>
    <col min="8467" max="8468" width="12.85546875" style="80" customWidth="1"/>
    <col min="8469" max="8469" width="23.42578125" style="80" customWidth="1"/>
    <col min="8470" max="8471" width="9.140625" style="80" customWidth="1"/>
    <col min="8472" max="8472" width="10.5703125" style="80" bestFit="1" customWidth="1"/>
    <col min="8473" max="8473" width="11.28515625" style="80" customWidth="1"/>
    <col min="8474" max="8704" width="9.140625" style="80"/>
    <col min="8705" max="8705" width="95.140625" style="80" customWidth="1"/>
    <col min="8706" max="8706" width="13.5703125" style="80" customWidth="1"/>
    <col min="8707" max="8707" width="16.7109375" style="80" customWidth="1"/>
    <col min="8708" max="8708" width="11.140625" style="80" customWidth="1"/>
    <col min="8709" max="8709" width="16.7109375" style="80" customWidth="1"/>
    <col min="8710" max="8710" width="14.140625" style="80" customWidth="1"/>
    <col min="8711" max="8711" width="11" style="80" customWidth="1"/>
    <col min="8712" max="8712" width="17" style="80" customWidth="1"/>
    <col min="8713" max="8713" width="16.7109375" style="80" customWidth="1"/>
    <col min="8714" max="8714" width="12.140625" style="80" customWidth="1"/>
    <col min="8715" max="8716" width="16.7109375" style="80" customWidth="1"/>
    <col min="8717" max="8717" width="12.7109375" style="80" customWidth="1"/>
    <col min="8718" max="8718" width="16.42578125" style="80" customWidth="1"/>
    <col min="8719" max="8719" width="13.5703125" style="80" customWidth="1"/>
    <col min="8720" max="8720" width="12.42578125" style="80" customWidth="1"/>
    <col min="8721" max="8721" width="14.7109375" style="80" customWidth="1"/>
    <col min="8722" max="8722" width="13.85546875" style="80" customWidth="1"/>
    <col min="8723" max="8724" width="12.85546875" style="80" customWidth="1"/>
    <col min="8725" max="8725" width="23.42578125" style="80" customWidth="1"/>
    <col min="8726" max="8727" width="9.140625" style="80" customWidth="1"/>
    <col min="8728" max="8728" width="10.5703125" style="80" bestFit="1" customWidth="1"/>
    <col min="8729" max="8729" width="11.28515625" style="80" customWidth="1"/>
    <col min="8730" max="8960" width="9.140625" style="80"/>
    <col min="8961" max="8961" width="95.140625" style="80" customWidth="1"/>
    <col min="8962" max="8962" width="13.5703125" style="80" customWidth="1"/>
    <col min="8963" max="8963" width="16.7109375" style="80" customWidth="1"/>
    <col min="8964" max="8964" width="11.140625" style="80" customWidth="1"/>
    <col min="8965" max="8965" width="16.7109375" style="80" customWidth="1"/>
    <col min="8966" max="8966" width="14.140625" style="80" customWidth="1"/>
    <col min="8967" max="8967" width="11" style="80" customWidth="1"/>
    <col min="8968" max="8968" width="17" style="80" customWidth="1"/>
    <col min="8969" max="8969" width="16.7109375" style="80" customWidth="1"/>
    <col min="8970" max="8970" width="12.140625" style="80" customWidth="1"/>
    <col min="8971" max="8972" width="16.7109375" style="80" customWidth="1"/>
    <col min="8973" max="8973" width="12.7109375" style="80" customWidth="1"/>
    <col min="8974" max="8974" width="16.42578125" style="80" customWidth="1"/>
    <col min="8975" max="8975" width="13.5703125" style="80" customWidth="1"/>
    <col min="8976" max="8976" width="12.42578125" style="80" customWidth="1"/>
    <col min="8977" max="8977" width="14.7109375" style="80" customWidth="1"/>
    <col min="8978" max="8978" width="13.85546875" style="80" customWidth="1"/>
    <col min="8979" max="8980" width="12.85546875" style="80" customWidth="1"/>
    <col min="8981" max="8981" width="23.42578125" style="80" customWidth="1"/>
    <col min="8982" max="8983" width="9.140625" style="80" customWidth="1"/>
    <col min="8984" max="8984" width="10.5703125" style="80" bestFit="1" customWidth="1"/>
    <col min="8985" max="8985" width="11.28515625" style="80" customWidth="1"/>
    <col min="8986" max="9216" width="9.140625" style="80"/>
    <col min="9217" max="9217" width="95.140625" style="80" customWidth="1"/>
    <col min="9218" max="9218" width="13.5703125" style="80" customWidth="1"/>
    <col min="9219" max="9219" width="16.7109375" style="80" customWidth="1"/>
    <col min="9220" max="9220" width="11.140625" style="80" customWidth="1"/>
    <col min="9221" max="9221" width="16.7109375" style="80" customWidth="1"/>
    <col min="9222" max="9222" width="14.140625" style="80" customWidth="1"/>
    <col min="9223" max="9223" width="11" style="80" customWidth="1"/>
    <col min="9224" max="9224" width="17" style="80" customWidth="1"/>
    <col min="9225" max="9225" width="16.7109375" style="80" customWidth="1"/>
    <col min="9226" max="9226" width="12.140625" style="80" customWidth="1"/>
    <col min="9227" max="9228" width="16.7109375" style="80" customWidth="1"/>
    <col min="9229" max="9229" width="12.7109375" style="80" customWidth="1"/>
    <col min="9230" max="9230" width="16.42578125" style="80" customWidth="1"/>
    <col min="9231" max="9231" width="13.5703125" style="80" customWidth="1"/>
    <col min="9232" max="9232" width="12.42578125" style="80" customWidth="1"/>
    <col min="9233" max="9233" width="14.7109375" style="80" customWidth="1"/>
    <col min="9234" max="9234" width="13.85546875" style="80" customWidth="1"/>
    <col min="9235" max="9236" width="12.85546875" style="80" customWidth="1"/>
    <col min="9237" max="9237" width="23.42578125" style="80" customWidth="1"/>
    <col min="9238" max="9239" width="9.140625" style="80" customWidth="1"/>
    <col min="9240" max="9240" width="10.5703125" style="80" bestFit="1" customWidth="1"/>
    <col min="9241" max="9241" width="11.28515625" style="80" customWidth="1"/>
    <col min="9242" max="9472" width="9.140625" style="80"/>
    <col min="9473" max="9473" width="95.140625" style="80" customWidth="1"/>
    <col min="9474" max="9474" width="13.5703125" style="80" customWidth="1"/>
    <col min="9475" max="9475" width="16.7109375" style="80" customWidth="1"/>
    <col min="9476" max="9476" width="11.140625" style="80" customWidth="1"/>
    <col min="9477" max="9477" width="16.7109375" style="80" customWidth="1"/>
    <col min="9478" max="9478" width="14.140625" style="80" customWidth="1"/>
    <col min="9479" max="9479" width="11" style="80" customWidth="1"/>
    <col min="9480" max="9480" width="17" style="80" customWidth="1"/>
    <col min="9481" max="9481" width="16.7109375" style="80" customWidth="1"/>
    <col min="9482" max="9482" width="12.140625" style="80" customWidth="1"/>
    <col min="9483" max="9484" width="16.7109375" style="80" customWidth="1"/>
    <col min="9485" max="9485" width="12.7109375" style="80" customWidth="1"/>
    <col min="9486" max="9486" width="16.42578125" style="80" customWidth="1"/>
    <col min="9487" max="9487" width="13.5703125" style="80" customWidth="1"/>
    <col min="9488" max="9488" width="12.42578125" style="80" customWidth="1"/>
    <col min="9489" max="9489" width="14.7109375" style="80" customWidth="1"/>
    <col min="9490" max="9490" width="13.85546875" style="80" customWidth="1"/>
    <col min="9491" max="9492" width="12.85546875" style="80" customWidth="1"/>
    <col min="9493" max="9493" width="23.42578125" style="80" customWidth="1"/>
    <col min="9494" max="9495" width="9.140625" style="80" customWidth="1"/>
    <col min="9496" max="9496" width="10.5703125" style="80" bestFit="1" customWidth="1"/>
    <col min="9497" max="9497" width="11.28515625" style="80" customWidth="1"/>
    <col min="9498" max="9728" width="9.140625" style="80"/>
    <col min="9729" max="9729" width="95.140625" style="80" customWidth="1"/>
    <col min="9730" max="9730" width="13.5703125" style="80" customWidth="1"/>
    <col min="9731" max="9731" width="16.7109375" style="80" customWidth="1"/>
    <col min="9732" max="9732" width="11.140625" style="80" customWidth="1"/>
    <col min="9733" max="9733" width="16.7109375" style="80" customWidth="1"/>
    <col min="9734" max="9734" width="14.140625" style="80" customWidth="1"/>
    <col min="9735" max="9735" width="11" style="80" customWidth="1"/>
    <col min="9736" max="9736" width="17" style="80" customWidth="1"/>
    <col min="9737" max="9737" width="16.7109375" style="80" customWidth="1"/>
    <col min="9738" max="9738" width="12.140625" style="80" customWidth="1"/>
    <col min="9739" max="9740" width="16.7109375" style="80" customWidth="1"/>
    <col min="9741" max="9741" width="12.7109375" style="80" customWidth="1"/>
    <col min="9742" max="9742" width="16.42578125" style="80" customWidth="1"/>
    <col min="9743" max="9743" width="13.5703125" style="80" customWidth="1"/>
    <col min="9744" max="9744" width="12.42578125" style="80" customWidth="1"/>
    <col min="9745" max="9745" width="14.7109375" style="80" customWidth="1"/>
    <col min="9746" max="9746" width="13.85546875" style="80" customWidth="1"/>
    <col min="9747" max="9748" width="12.85546875" style="80" customWidth="1"/>
    <col min="9749" max="9749" width="23.42578125" style="80" customWidth="1"/>
    <col min="9750" max="9751" width="9.140625" style="80" customWidth="1"/>
    <col min="9752" max="9752" width="10.5703125" style="80" bestFit="1" customWidth="1"/>
    <col min="9753" max="9753" width="11.28515625" style="80" customWidth="1"/>
    <col min="9754" max="9984" width="9.140625" style="80"/>
    <col min="9985" max="9985" width="95.140625" style="80" customWidth="1"/>
    <col min="9986" max="9986" width="13.5703125" style="80" customWidth="1"/>
    <col min="9987" max="9987" width="16.7109375" style="80" customWidth="1"/>
    <col min="9988" max="9988" width="11.140625" style="80" customWidth="1"/>
    <col min="9989" max="9989" width="16.7109375" style="80" customWidth="1"/>
    <col min="9990" max="9990" width="14.140625" style="80" customWidth="1"/>
    <col min="9991" max="9991" width="11" style="80" customWidth="1"/>
    <col min="9992" max="9992" width="17" style="80" customWidth="1"/>
    <col min="9993" max="9993" width="16.7109375" style="80" customWidth="1"/>
    <col min="9994" max="9994" width="12.140625" style="80" customWidth="1"/>
    <col min="9995" max="9996" width="16.7109375" style="80" customWidth="1"/>
    <col min="9997" max="9997" width="12.7109375" style="80" customWidth="1"/>
    <col min="9998" max="9998" width="16.42578125" style="80" customWidth="1"/>
    <col min="9999" max="9999" width="13.5703125" style="80" customWidth="1"/>
    <col min="10000" max="10000" width="12.42578125" style="80" customWidth="1"/>
    <col min="10001" max="10001" width="14.7109375" style="80" customWidth="1"/>
    <col min="10002" max="10002" width="13.85546875" style="80" customWidth="1"/>
    <col min="10003" max="10004" width="12.85546875" style="80" customWidth="1"/>
    <col min="10005" max="10005" width="23.42578125" style="80" customWidth="1"/>
    <col min="10006" max="10007" width="9.140625" style="80" customWidth="1"/>
    <col min="10008" max="10008" width="10.5703125" style="80" bestFit="1" customWidth="1"/>
    <col min="10009" max="10009" width="11.28515625" style="80" customWidth="1"/>
    <col min="10010" max="10240" width="9.140625" style="80"/>
    <col min="10241" max="10241" width="95.140625" style="80" customWidth="1"/>
    <col min="10242" max="10242" width="13.5703125" style="80" customWidth="1"/>
    <col min="10243" max="10243" width="16.7109375" style="80" customWidth="1"/>
    <col min="10244" max="10244" width="11.140625" style="80" customWidth="1"/>
    <col min="10245" max="10245" width="16.7109375" style="80" customWidth="1"/>
    <col min="10246" max="10246" width="14.140625" style="80" customWidth="1"/>
    <col min="10247" max="10247" width="11" style="80" customWidth="1"/>
    <col min="10248" max="10248" width="17" style="80" customWidth="1"/>
    <col min="10249" max="10249" width="16.7109375" style="80" customWidth="1"/>
    <col min="10250" max="10250" width="12.140625" style="80" customWidth="1"/>
    <col min="10251" max="10252" width="16.7109375" style="80" customWidth="1"/>
    <col min="10253" max="10253" width="12.7109375" style="80" customWidth="1"/>
    <col min="10254" max="10254" width="16.42578125" style="80" customWidth="1"/>
    <col min="10255" max="10255" width="13.5703125" style="80" customWidth="1"/>
    <col min="10256" max="10256" width="12.42578125" style="80" customWidth="1"/>
    <col min="10257" max="10257" width="14.7109375" style="80" customWidth="1"/>
    <col min="10258" max="10258" width="13.85546875" style="80" customWidth="1"/>
    <col min="10259" max="10260" width="12.85546875" style="80" customWidth="1"/>
    <col min="10261" max="10261" width="23.42578125" style="80" customWidth="1"/>
    <col min="10262" max="10263" width="9.140625" style="80" customWidth="1"/>
    <col min="10264" max="10264" width="10.5703125" style="80" bestFit="1" customWidth="1"/>
    <col min="10265" max="10265" width="11.28515625" style="80" customWidth="1"/>
    <col min="10266" max="10496" width="9.140625" style="80"/>
    <col min="10497" max="10497" width="95.140625" style="80" customWidth="1"/>
    <col min="10498" max="10498" width="13.5703125" style="80" customWidth="1"/>
    <col min="10499" max="10499" width="16.7109375" style="80" customWidth="1"/>
    <col min="10500" max="10500" width="11.140625" style="80" customWidth="1"/>
    <col min="10501" max="10501" width="16.7109375" style="80" customWidth="1"/>
    <col min="10502" max="10502" width="14.140625" style="80" customWidth="1"/>
    <col min="10503" max="10503" width="11" style="80" customWidth="1"/>
    <col min="10504" max="10504" width="17" style="80" customWidth="1"/>
    <col min="10505" max="10505" width="16.7109375" style="80" customWidth="1"/>
    <col min="10506" max="10506" width="12.140625" style="80" customWidth="1"/>
    <col min="10507" max="10508" width="16.7109375" style="80" customWidth="1"/>
    <col min="10509" max="10509" width="12.7109375" style="80" customWidth="1"/>
    <col min="10510" max="10510" width="16.42578125" style="80" customWidth="1"/>
    <col min="10511" max="10511" width="13.5703125" style="80" customWidth="1"/>
    <col min="10512" max="10512" width="12.42578125" style="80" customWidth="1"/>
    <col min="10513" max="10513" width="14.7109375" style="80" customWidth="1"/>
    <col min="10514" max="10514" width="13.85546875" style="80" customWidth="1"/>
    <col min="10515" max="10516" width="12.85546875" style="80" customWidth="1"/>
    <col min="10517" max="10517" width="23.42578125" style="80" customWidth="1"/>
    <col min="10518" max="10519" width="9.140625" style="80" customWidth="1"/>
    <col min="10520" max="10520" width="10.5703125" style="80" bestFit="1" customWidth="1"/>
    <col min="10521" max="10521" width="11.28515625" style="80" customWidth="1"/>
    <col min="10522" max="10752" width="9.140625" style="80"/>
    <col min="10753" max="10753" width="95.140625" style="80" customWidth="1"/>
    <col min="10754" max="10754" width="13.5703125" style="80" customWidth="1"/>
    <col min="10755" max="10755" width="16.7109375" style="80" customWidth="1"/>
    <col min="10756" max="10756" width="11.140625" style="80" customWidth="1"/>
    <col min="10757" max="10757" width="16.7109375" style="80" customWidth="1"/>
    <col min="10758" max="10758" width="14.140625" style="80" customWidth="1"/>
    <col min="10759" max="10759" width="11" style="80" customWidth="1"/>
    <col min="10760" max="10760" width="17" style="80" customWidth="1"/>
    <col min="10761" max="10761" width="16.7109375" style="80" customWidth="1"/>
    <col min="10762" max="10762" width="12.140625" style="80" customWidth="1"/>
    <col min="10763" max="10764" width="16.7109375" style="80" customWidth="1"/>
    <col min="10765" max="10765" width="12.7109375" style="80" customWidth="1"/>
    <col min="10766" max="10766" width="16.42578125" style="80" customWidth="1"/>
    <col min="10767" max="10767" width="13.5703125" style="80" customWidth="1"/>
    <col min="10768" max="10768" width="12.42578125" style="80" customWidth="1"/>
    <col min="10769" max="10769" width="14.7109375" style="80" customWidth="1"/>
    <col min="10770" max="10770" width="13.85546875" style="80" customWidth="1"/>
    <col min="10771" max="10772" width="12.85546875" style="80" customWidth="1"/>
    <col min="10773" max="10773" width="23.42578125" style="80" customWidth="1"/>
    <col min="10774" max="10775" width="9.140625" style="80" customWidth="1"/>
    <col min="10776" max="10776" width="10.5703125" style="80" bestFit="1" customWidth="1"/>
    <col min="10777" max="10777" width="11.28515625" style="80" customWidth="1"/>
    <col min="10778" max="11008" width="9.140625" style="80"/>
    <col min="11009" max="11009" width="95.140625" style="80" customWidth="1"/>
    <col min="11010" max="11010" width="13.5703125" style="80" customWidth="1"/>
    <col min="11011" max="11011" width="16.7109375" style="80" customWidth="1"/>
    <col min="11012" max="11012" width="11.140625" style="80" customWidth="1"/>
    <col min="11013" max="11013" width="16.7109375" style="80" customWidth="1"/>
    <col min="11014" max="11014" width="14.140625" style="80" customWidth="1"/>
    <col min="11015" max="11015" width="11" style="80" customWidth="1"/>
    <col min="11016" max="11016" width="17" style="80" customWidth="1"/>
    <col min="11017" max="11017" width="16.7109375" style="80" customWidth="1"/>
    <col min="11018" max="11018" width="12.140625" style="80" customWidth="1"/>
    <col min="11019" max="11020" width="16.7109375" style="80" customWidth="1"/>
    <col min="11021" max="11021" width="12.7109375" style="80" customWidth="1"/>
    <col min="11022" max="11022" width="16.42578125" style="80" customWidth="1"/>
    <col min="11023" max="11023" width="13.5703125" style="80" customWidth="1"/>
    <col min="11024" max="11024" width="12.42578125" style="80" customWidth="1"/>
    <col min="11025" max="11025" width="14.7109375" style="80" customWidth="1"/>
    <col min="11026" max="11026" width="13.85546875" style="80" customWidth="1"/>
    <col min="11027" max="11028" width="12.85546875" style="80" customWidth="1"/>
    <col min="11029" max="11029" width="23.42578125" style="80" customWidth="1"/>
    <col min="11030" max="11031" width="9.140625" style="80" customWidth="1"/>
    <col min="11032" max="11032" width="10.5703125" style="80" bestFit="1" customWidth="1"/>
    <col min="11033" max="11033" width="11.28515625" style="80" customWidth="1"/>
    <col min="11034" max="11264" width="9.140625" style="80"/>
    <col min="11265" max="11265" width="95.140625" style="80" customWidth="1"/>
    <col min="11266" max="11266" width="13.5703125" style="80" customWidth="1"/>
    <col min="11267" max="11267" width="16.7109375" style="80" customWidth="1"/>
    <col min="11268" max="11268" width="11.140625" style="80" customWidth="1"/>
    <col min="11269" max="11269" width="16.7109375" style="80" customWidth="1"/>
    <col min="11270" max="11270" width="14.140625" style="80" customWidth="1"/>
    <col min="11271" max="11271" width="11" style="80" customWidth="1"/>
    <col min="11272" max="11272" width="17" style="80" customWidth="1"/>
    <col min="11273" max="11273" width="16.7109375" style="80" customWidth="1"/>
    <col min="11274" max="11274" width="12.140625" style="80" customWidth="1"/>
    <col min="11275" max="11276" width="16.7109375" style="80" customWidth="1"/>
    <col min="11277" max="11277" width="12.7109375" style="80" customWidth="1"/>
    <col min="11278" max="11278" width="16.42578125" style="80" customWidth="1"/>
    <col min="11279" max="11279" width="13.5703125" style="80" customWidth="1"/>
    <col min="11280" max="11280" width="12.42578125" style="80" customWidth="1"/>
    <col min="11281" max="11281" width="14.7109375" style="80" customWidth="1"/>
    <col min="11282" max="11282" width="13.85546875" style="80" customWidth="1"/>
    <col min="11283" max="11284" width="12.85546875" style="80" customWidth="1"/>
    <col min="11285" max="11285" width="23.42578125" style="80" customWidth="1"/>
    <col min="11286" max="11287" width="9.140625" style="80" customWidth="1"/>
    <col min="11288" max="11288" width="10.5703125" style="80" bestFit="1" customWidth="1"/>
    <col min="11289" max="11289" width="11.28515625" style="80" customWidth="1"/>
    <col min="11290" max="11520" width="9.140625" style="80"/>
    <col min="11521" max="11521" width="95.140625" style="80" customWidth="1"/>
    <col min="11522" max="11522" width="13.5703125" style="80" customWidth="1"/>
    <col min="11523" max="11523" width="16.7109375" style="80" customWidth="1"/>
    <col min="11524" max="11524" width="11.140625" style="80" customWidth="1"/>
    <col min="11525" max="11525" width="16.7109375" style="80" customWidth="1"/>
    <col min="11526" max="11526" width="14.140625" style="80" customWidth="1"/>
    <col min="11527" max="11527" width="11" style="80" customWidth="1"/>
    <col min="11528" max="11528" width="17" style="80" customWidth="1"/>
    <col min="11529" max="11529" width="16.7109375" style="80" customWidth="1"/>
    <col min="11530" max="11530" width="12.140625" style="80" customWidth="1"/>
    <col min="11531" max="11532" width="16.7109375" style="80" customWidth="1"/>
    <col min="11533" max="11533" width="12.7109375" style="80" customWidth="1"/>
    <col min="11534" max="11534" width="16.42578125" style="80" customWidth="1"/>
    <col min="11535" max="11535" width="13.5703125" style="80" customWidth="1"/>
    <col min="11536" max="11536" width="12.42578125" style="80" customWidth="1"/>
    <col min="11537" max="11537" width="14.7109375" style="80" customWidth="1"/>
    <col min="11538" max="11538" width="13.85546875" style="80" customWidth="1"/>
    <col min="11539" max="11540" width="12.85546875" style="80" customWidth="1"/>
    <col min="11541" max="11541" width="23.42578125" style="80" customWidth="1"/>
    <col min="11542" max="11543" width="9.140625" style="80" customWidth="1"/>
    <col min="11544" max="11544" width="10.5703125" style="80" bestFit="1" customWidth="1"/>
    <col min="11545" max="11545" width="11.28515625" style="80" customWidth="1"/>
    <col min="11546" max="11776" width="9.140625" style="80"/>
    <col min="11777" max="11777" width="95.140625" style="80" customWidth="1"/>
    <col min="11778" max="11778" width="13.5703125" style="80" customWidth="1"/>
    <col min="11779" max="11779" width="16.7109375" style="80" customWidth="1"/>
    <col min="11780" max="11780" width="11.140625" style="80" customWidth="1"/>
    <col min="11781" max="11781" width="16.7109375" style="80" customWidth="1"/>
    <col min="11782" max="11782" width="14.140625" style="80" customWidth="1"/>
    <col min="11783" max="11783" width="11" style="80" customWidth="1"/>
    <col min="11784" max="11784" width="17" style="80" customWidth="1"/>
    <col min="11785" max="11785" width="16.7109375" style="80" customWidth="1"/>
    <col min="11786" max="11786" width="12.140625" style="80" customWidth="1"/>
    <col min="11787" max="11788" width="16.7109375" style="80" customWidth="1"/>
    <col min="11789" max="11789" width="12.7109375" style="80" customWidth="1"/>
    <col min="11790" max="11790" width="16.42578125" style="80" customWidth="1"/>
    <col min="11791" max="11791" width="13.5703125" style="80" customWidth="1"/>
    <col min="11792" max="11792" width="12.42578125" style="80" customWidth="1"/>
    <col min="11793" max="11793" width="14.7109375" style="80" customWidth="1"/>
    <col min="11794" max="11794" width="13.85546875" style="80" customWidth="1"/>
    <col min="11795" max="11796" width="12.85546875" style="80" customWidth="1"/>
    <col min="11797" max="11797" width="23.42578125" style="80" customWidth="1"/>
    <col min="11798" max="11799" width="9.140625" style="80" customWidth="1"/>
    <col min="11800" max="11800" width="10.5703125" style="80" bestFit="1" customWidth="1"/>
    <col min="11801" max="11801" width="11.28515625" style="80" customWidth="1"/>
    <col min="11802" max="12032" width="9.140625" style="80"/>
    <col min="12033" max="12033" width="95.140625" style="80" customWidth="1"/>
    <col min="12034" max="12034" width="13.5703125" style="80" customWidth="1"/>
    <col min="12035" max="12035" width="16.7109375" style="80" customWidth="1"/>
    <col min="12036" max="12036" width="11.140625" style="80" customWidth="1"/>
    <col min="12037" max="12037" width="16.7109375" style="80" customWidth="1"/>
    <col min="12038" max="12038" width="14.140625" style="80" customWidth="1"/>
    <col min="12039" max="12039" width="11" style="80" customWidth="1"/>
    <col min="12040" max="12040" width="17" style="80" customWidth="1"/>
    <col min="12041" max="12041" width="16.7109375" style="80" customWidth="1"/>
    <col min="12042" max="12042" width="12.140625" style="80" customWidth="1"/>
    <col min="12043" max="12044" width="16.7109375" style="80" customWidth="1"/>
    <col min="12045" max="12045" width="12.7109375" style="80" customWidth="1"/>
    <col min="12046" max="12046" width="16.42578125" style="80" customWidth="1"/>
    <col min="12047" max="12047" width="13.5703125" style="80" customWidth="1"/>
    <col min="12048" max="12048" width="12.42578125" style="80" customWidth="1"/>
    <col min="12049" max="12049" width="14.7109375" style="80" customWidth="1"/>
    <col min="12050" max="12050" width="13.85546875" style="80" customWidth="1"/>
    <col min="12051" max="12052" width="12.85546875" style="80" customWidth="1"/>
    <col min="12053" max="12053" width="23.42578125" style="80" customWidth="1"/>
    <col min="12054" max="12055" width="9.140625" style="80" customWidth="1"/>
    <col min="12056" max="12056" width="10.5703125" style="80" bestFit="1" customWidth="1"/>
    <col min="12057" max="12057" width="11.28515625" style="80" customWidth="1"/>
    <col min="12058" max="12288" width="9.140625" style="80"/>
    <col min="12289" max="12289" width="95.140625" style="80" customWidth="1"/>
    <col min="12290" max="12290" width="13.5703125" style="80" customWidth="1"/>
    <col min="12291" max="12291" width="16.7109375" style="80" customWidth="1"/>
    <col min="12292" max="12292" width="11.140625" style="80" customWidth="1"/>
    <col min="12293" max="12293" width="16.7109375" style="80" customWidth="1"/>
    <col min="12294" max="12294" width="14.140625" style="80" customWidth="1"/>
    <col min="12295" max="12295" width="11" style="80" customWidth="1"/>
    <col min="12296" max="12296" width="17" style="80" customWidth="1"/>
    <col min="12297" max="12297" width="16.7109375" style="80" customWidth="1"/>
    <col min="12298" max="12298" width="12.140625" style="80" customWidth="1"/>
    <col min="12299" max="12300" width="16.7109375" style="80" customWidth="1"/>
    <col min="12301" max="12301" width="12.7109375" style="80" customWidth="1"/>
    <col min="12302" max="12302" width="16.42578125" style="80" customWidth="1"/>
    <col min="12303" max="12303" width="13.5703125" style="80" customWidth="1"/>
    <col min="12304" max="12304" width="12.42578125" style="80" customWidth="1"/>
    <col min="12305" max="12305" width="14.7109375" style="80" customWidth="1"/>
    <col min="12306" max="12306" width="13.85546875" style="80" customWidth="1"/>
    <col min="12307" max="12308" width="12.85546875" style="80" customWidth="1"/>
    <col min="12309" max="12309" width="23.42578125" style="80" customWidth="1"/>
    <col min="12310" max="12311" width="9.140625" style="80" customWidth="1"/>
    <col min="12312" max="12312" width="10.5703125" style="80" bestFit="1" customWidth="1"/>
    <col min="12313" max="12313" width="11.28515625" style="80" customWidth="1"/>
    <col min="12314" max="12544" width="9.140625" style="80"/>
    <col min="12545" max="12545" width="95.140625" style="80" customWidth="1"/>
    <col min="12546" max="12546" width="13.5703125" style="80" customWidth="1"/>
    <col min="12547" max="12547" width="16.7109375" style="80" customWidth="1"/>
    <col min="12548" max="12548" width="11.140625" style="80" customWidth="1"/>
    <col min="12549" max="12549" width="16.7109375" style="80" customWidth="1"/>
    <col min="12550" max="12550" width="14.140625" style="80" customWidth="1"/>
    <col min="12551" max="12551" width="11" style="80" customWidth="1"/>
    <col min="12552" max="12552" width="17" style="80" customWidth="1"/>
    <col min="12553" max="12553" width="16.7109375" style="80" customWidth="1"/>
    <col min="12554" max="12554" width="12.140625" style="80" customWidth="1"/>
    <col min="12555" max="12556" width="16.7109375" style="80" customWidth="1"/>
    <col min="12557" max="12557" width="12.7109375" style="80" customWidth="1"/>
    <col min="12558" max="12558" width="16.42578125" style="80" customWidth="1"/>
    <col min="12559" max="12559" width="13.5703125" style="80" customWidth="1"/>
    <col min="12560" max="12560" width="12.42578125" style="80" customWidth="1"/>
    <col min="12561" max="12561" width="14.7109375" style="80" customWidth="1"/>
    <col min="12562" max="12562" width="13.85546875" style="80" customWidth="1"/>
    <col min="12563" max="12564" width="12.85546875" style="80" customWidth="1"/>
    <col min="12565" max="12565" width="23.42578125" style="80" customWidth="1"/>
    <col min="12566" max="12567" width="9.140625" style="80" customWidth="1"/>
    <col min="12568" max="12568" width="10.5703125" style="80" bestFit="1" customWidth="1"/>
    <col min="12569" max="12569" width="11.28515625" style="80" customWidth="1"/>
    <col min="12570" max="12800" width="9.140625" style="80"/>
    <col min="12801" max="12801" width="95.140625" style="80" customWidth="1"/>
    <col min="12802" max="12802" width="13.5703125" style="80" customWidth="1"/>
    <col min="12803" max="12803" width="16.7109375" style="80" customWidth="1"/>
    <col min="12804" max="12804" width="11.140625" style="80" customWidth="1"/>
    <col min="12805" max="12805" width="16.7109375" style="80" customWidth="1"/>
    <col min="12806" max="12806" width="14.140625" style="80" customWidth="1"/>
    <col min="12807" max="12807" width="11" style="80" customWidth="1"/>
    <col min="12808" max="12808" width="17" style="80" customWidth="1"/>
    <col min="12809" max="12809" width="16.7109375" style="80" customWidth="1"/>
    <col min="12810" max="12810" width="12.140625" style="80" customWidth="1"/>
    <col min="12811" max="12812" width="16.7109375" style="80" customWidth="1"/>
    <col min="12813" max="12813" width="12.7109375" style="80" customWidth="1"/>
    <col min="12814" max="12814" width="16.42578125" style="80" customWidth="1"/>
    <col min="12815" max="12815" width="13.5703125" style="80" customWidth="1"/>
    <col min="12816" max="12816" width="12.42578125" style="80" customWidth="1"/>
    <col min="12817" max="12817" width="14.7109375" style="80" customWidth="1"/>
    <col min="12818" max="12818" width="13.85546875" style="80" customWidth="1"/>
    <col min="12819" max="12820" width="12.85546875" style="80" customWidth="1"/>
    <col min="12821" max="12821" width="23.42578125" style="80" customWidth="1"/>
    <col min="12822" max="12823" width="9.140625" style="80" customWidth="1"/>
    <col min="12824" max="12824" width="10.5703125" style="80" bestFit="1" customWidth="1"/>
    <col min="12825" max="12825" width="11.28515625" style="80" customWidth="1"/>
    <col min="12826" max="13056" width="9.140625" style="80"/>
    <col min="13057" max="13057" width="95.140625" style="80" customWidth="1"/>
    <col min="13058" max="13058" width="13.5703125" style="80" customWidth="1"/>
    <col min="13059" max="13059" width="16.7109375" style="80" customWidth="1"/>
    <col min="13060" max="13060" width="11.140625" style="80" customWidth="1"/>
    <col min="13061" max="13061" width="16.7109375" style="80" customWidth="1"/>
    <col min="13062" max="13062" width="14.140625" style="80" customWidth="1"/>
    <col min="13063" max="13063" width="11" style="80" customWidth="1"/>
    <col min="13064" max="13064" width="17" style="80" customWidth="1"/>
    <col min="13065" max="13065" width="16.7109375" style="80" customWidth="1"/>
    <col min="13066" max="13066" width="12.140625" style="80" customWidth="1"/>
    <col min="13067" max="13068" width="16.7109375" style="80" customWidth="1"/>
    <col min="13069" max="13069" width="12.7109375" style="80" customWidth="1"/>
    <col min="13070" max="13070" width="16.42578125" style="80" customWidth="1"/>
    <col min="13071" max="13071" width="13.5703125" style="80" customWidth="1"/>
    <col min="13072" max="13072" width="12.42578125" style="80" customWidth="1"/>
    <col min="13073" max="13073" width="14.7109375" style="80" customWidth="1"/>
    <col min="13074" max="13074" width="13.85546875" style="80" customWidth="1"/>
    <col min="13075" max="13076" width="12.85546875" style="80" customWidth="1"/>
    <col min="13077" max="13077" width="23.42578125" style="80" customWidth="1"/>
    <col min="13078" max="13079" width="9.140625" style="80" customWidth="1"/>
    <col min="13080" max="13080" width="10.5703125" style="80" bestFit="1" customWidth="1"/>
    <col min="13081" max="13081" width="11.28515625" style="80" customWidth="1"/>
    <col min="13082" max="13312" width="9.140625" style="80"/>
    <col min="13313" max="13313" width="95.140625" style="80" customWidth="1"/>
    <col min="13314" max="13314" width="13.5703125" style="80" customWidth="1"/>
    <col min="13315" max="13315" width="16.7109375" style="80" customWidth="1"/>
    <col min="13316" max="13316" width="11.140625" style="80" customWidth="1"/>
    <col min="13317" max="13317" width="16.7109375" style="80" customWidth="1"/>
    <col min="13318" max="13318" width="14.140625" style="80" customWidth="1"/>
    <col min="13319" max="13319" width="11" style="80" customWidth="1"/>
    <col min="13320" max="13320" width="17" style="80" customWidth="1"/>
    <col min="13321" max="13321" width="16.7109375" style="80" customWidth="1"/>
    <col min="13322" max="13322" width="12.140625" style="80" customWidth="1"/>
    <col min="13323" max="13324" width="16.7109375" style="80" customWidth="1"/>
    <col min="13325" max="13325" width="12.7109375" style="80" customWidth="1"/>
    <col min="13326" max="13326" width="16.42578125" style="80" customWidth="1"/>
    <col min="13327" max="13327" width="13.5703125" style="80" customWidth="1"/>
    <col min="13328" max="13328" width="12.42578125" style="80" customWidth="1"/>
    <col min="13329" max="13329" width="14.7109375" style="80" customWidth="1"/>
    <col min="13330" max="13330" width="13.85546875" style="80" customWidth="1"/>
    <col min="13331" max="13332" width="12.85546875" style="80" customWidth="1"/>
    <col min="13333" max="13333" width="23.42578125" style="80" customWidth="1"/>
    <col min="13334" max="13335" width="9.140625" style="80" customWidth="1"/>
    <col min="13336" max="13336" width="10.5703125" style="80" bestFit="1" customWidth="1"/>
    <col min="13337" max="13337" width="11.28515625" style="80" customWidth="1"/>
    <col min="13338" max="13568" width="9.140625" style="80"/>
    <col min="13569" max="13569" width="95.140625" style="80" customWidth="1"/>
    <col min="13570" max="13570" width="13.5703125" style="80" customWidth="1"/>
    <col min="13571" max="13571" width="16.7109375" style="80" customWidth="1"/>
    <col min="13572" max="13572" width="11.140625" style="80" customWidth="1"/>
    <col min="13573" max="13573" width="16.7109375" style="80" customWidth="1"/>
    <col min="13574" max="13574" width="14.140625" style="80" customWidth="1"/>
    <col min="13575" max="13575" width="11" style="80" customWidth="1"/>
    <col min="13576" max="13576" width="17" style="80" customWidth="1"/>
    <col min="13577" max="13577" width="16.7109375" style="80" customWidth="1"/>
    <col min="13578" max="13578" width="12.140625" style="80" customWidth="1"/>
    <col min="13579" max="13580" width="16.7109375" style="80" customWidth="1"/>
    <col min="13581" max="13581" width="12.7109375" style="80" customWidth="1"/>
    <col min="13582" max="13582" width="16.42578125" style="80" customWidth="1"/>
    <col min="13583" max="13583" width="13.5703125" style="80" customWidth="1"/>
    <col min="13584" max="13584" width="12.42578125" style="80" customWidth="1"/>
    <col min="13585" max="13585" width="14.7109375" style="80" customWidth="1"/>
    <col min="13586" max="13586" width="13.85546875" style="80" customWidth="1"/>
    <col min="13587" max="13588" width="12.85546875" style="80" customWidth="1"/>
    <col min="13589" max="13589" width="23.42578125" style="80" customWidth="1"/>
    <col min="13590" max="13591" width="9.140625" style="80" customWidth="1"/>
    <col min="13592" max="13592" width="10.5703125" style="80" bestFit="1" customWidth="1"/>
    <col min="13593" max="13593" width="11.28515625" style="80" customWidth="1"/>
    <col min="13594" max="13824" width="9.140625" style="80"/>
    <col min="13825" max="13825" width="95.140625" style="80" customWidth="1"/>
    <col min="13826" max="13826" width="13.5703125" style="80" customWidth="1"/>
    <col min="13827" max="13827" width="16.7109375" style="80" customWidth="1"/>
    <col min="13828" max="13828" width="11.140625" style="80" customWidth="1"/>
    <col min="13829" max="13829" width="16.7109375" style="80" customWidth="1"/>
    <col min="13830" max="13830" width="14.140625" style="80" customWidth="1"/>
    <col min="13831" max="13831" width="11" style="80" customWidth="1"/>
    <col min="13832" max="13832" width="17" style="80" customWidth="1"/>
    <col min="13833" max="13833" width="16.7109375" style="80" customWidth="1"/>
    <col min="13834" max="13834" width="12.140625" style="80" customWidth="1"/>
    <col min="13835" max="13836" width="16.7109375" style="80" customWidth="1"/>
    <col min="13837" max="13837" width="12.7109375" style="80" customWidth="1"/>
    <col min="13838" max="13838" width="16.42578125" style="80" customWidth="1"/>
    <col min="13839" max="13839" width="13.5703125" style="80" customWidth="1"/>
    <col min="13840" max="13840" width="12.42578125" style="80" customWidth="1"/>
    <col min="13841" max="13841" width="14.7109375" style="80" customWidth="1"/>
    <col min="13842" max="13842" width="13.85546875" style="80" customWidth="1"/>
    <col min="13843" max="13844" width="12.85546875" style="80" customWidth="1"/>
    <col min="13845" max="13845" width="23.42578125" style="80" customWidth="1"/>
    <col min="13846" max="13847" width="9.140625" style="80" customWidth="1"/>
    <col min="13848" max="13848" width="10.5703125" style="80" bestFit="1" customWidth="1"/>
    <col min="13849" max="13849" width="11.28515625" style="80" customWidth="1"/>
    <col min="13850" max="14080" width="9.140625" style="80"/>
    <col min="14081" max="14081" width="95.140625" style="80" customWidth="1"/>
    <col min="14082" max="14082" width="13.5703125" style="80" customWidth="1"/>
    <col min="14083" max="14083" width="16.7109375" style="80" customWidth="1"/>
    <col min="14084" max="14084" width="11.140625" style="80" customWidth="1"/>
    <col min="14085" max="14085" width="16.7109375" style="80" customWidth="1"/>
    <col min="14086" max="14086" width="14.140625" style="80" customWidth="1"/>
    <col min="14087" max="14087" width="11" style="80" customWidth="1"/>
    <col min="14088" max="14088" width="17" style="80" customWidth="1"/>
    <col min="14089" max="14089" width="16.7109375" style="80" customWidth="1"/>
    <col min="14090" max="14090" width="12.140625" style="80" customWidth="1"/>
    <col min="14091" max="14092" width="16.7109375" style="80" customWidth="1"/>
    <col min="14093" max="14093" width="12.7109375" style="80" customWidth="1"/>
    <col min="14094" max="14094" width="16.42578125" style="80" customWidth="1"/>
    <col min="14095" max="14095" width="13.5703125" style="80" customWidth="1"/>
    <col min="14096" max="14096" width="12.42578125" style="80" customWidth="1"/>
    <col min="14097" max="14097" width="14.7109375" style="80" customWidth="1"/>
    <col min="14098" max="14098" width="13.85546875" style="80" customWidth="1"/>
    <col min="14099" max="14100" width="12.85546875" style="80" customWidth="1"/>
    <col min="14101" max="14101" width="23.42578125" style="80" customWidth="1"/>
    <col min="14102" max="14103" width="9.140625" style="80" customWidth="1"/>
    <col min="14104" max="14104" width="10.5703125" style="80" bestFit="1" customWidth="1"/>
    <col min="14105" max="14105" width="11.28515625" style="80" customWidth="1"/>
    <col min="14106" max="14336" width="9.140625" style="80"/>
    <col min="14337" max="14337" width="95.140625" style="80" customWidth="1"/>
    <col min="14338" max="14338" width="13.5703125" style="80" customWidth="1"/>
    <col min="14339" max="14339" width="16.7109375" style="80" customWidth="1"/>
    <col min="14340" max="14340" width="11.140625" style="80" customWidth="1"/>
    <col min="14341" max="14341" width="16.7109375" style="80" customWidth="1"/>
    <col min="14342" max="14342" width="14.140625" style="80" customWidth="1"/>
    <col min="14343" max="14343" width="11" style="80" customWidth="1"/>
    <col min="14344" max="14344" width="17" style="80" customWidth="1"/>
    <col min="14345" max="14345" width="16.7109375" style="80" customWidth="1"/>
    <col min="14346" max="14346" width="12.140625" style="80" customWidth="1"/>
    <col min="14347" max="14348" width="16.7109375" style="80" customWidth="1"/>
    <col min="14349" max="14349" width="12.7109375" style="80" customWidth="1"/>
    <col min="14350" max="14350" width="16.42578125" style="80" customWidth="1"/>
    <col min="14351" max="14351" width="13.5703125" style="80" customWidth="1"/>
    <col min="14352" max="14352" width="12.42578125" style="80" customWidth="1"/>
    <col min="14353" max="14353" width="14.7109375" style="80" customWidth="1"/>
    <col min="14354" max="14354" width="13.85546875" style="80" customWidth="1"/>
    <col min="14355" max="14356" width="12.85546875" style="80" customWidth="1"/>
    <col min="14357" max="14357" width="23.42578125" style="80" customWidth="1"/>
    <col min="14358" max="14359" width="9.140625" style="80" customWidth="1"/>
    <col min="14360" max="14360" width="10.5703125" style="80" bestFit="1" customWidth="1"/>
    <col min="14361" max="14361" width="11.28515625" style="80" customWidth="1"/>
    <col min="14362" max="14592" width="9.140625" style="80"/>
    <col min="14593" max="14593" width="95.140625" style="80" customWidth="1"/>
    <col min="14594" max="14594" width="13.5703125" style="80" customWidth="1"/>
    <col min="14595" max="14595" width="16.7109375" style="80" customWidth="1"/>
    <col min="14596" max="14596" width="11.140625" style="80" customWidth="1"/>
    <col min="14597" max="14597" width="16.7109375" style="80" customWidth="1"/>
    <col min="14598" max="14598" width="14.140625" style="80" customWidth="1"/>
    <col min="14599" max="14599" width="11" style="80" customWidth="1"/>
    <col min="14600" max="14600" width="17" style="80" customWidth="1"/>
    <col min="14601" max="14601" width="16.7109375" style="80" customWidth="1"/>
    <col min="14602" max="14602" width="12.140625" style="80" customWidth="1"/>
    <col min="14603" max="14604" width="16.7109375" style="80" customWidth="1"/>
    <col min="14605" max="14605" width="12.7109375" style="80" customWidth="1"/>
    <col min="14606" max="14606" width="16.42578125" style="80" customWidth="1"/>
    <col min="14607" max="14607" width="13.5703125" style="80" customWidth="1"/>
    <col min="14608" max="14608" width="12.42578125" style="80" customWidth="1"/>
    <col min="14609" max="14609" width="14.7109375" style="80" customWidth="1"/>
    <col min="14610" max="14610" width="13.85546875" style="80" customWidth="1"/>
    <col min="14611" max="14612" width="12.85546875" style="80" customWidth="1"/>
    <col min="14613" max="14613" width="23.42578125" style="80" customWidth="1"/>
    <col min="14614" max="14615" width="9.140625" style="80" customWidth="1"/>
    <col min="14616" max="14616" width="10.5703125" style="80" bestFit="1" customWidth="1"/>
    <col min="14617" max="14617" width="11.28515625" style="80" customWidth="1"/>
    <col min="14618" max="14848" width="9.140625" style="80"/>
    <col min="14849" max="14849" width="95.140625" style="80" customWidth="1"/>
    <col min="14850" max="14850" width="13.5703125" style="80" customWidth="1"/>
    <col min="14851" max="14851" width="16.7109375" style="80" customWidth="1"/>
    <col min="14852" max="14852" width="11.140625" style="80" customWidth="1"/>
    <col min="14853" max="14853" width="16.7109375" style="80" customWidth="1"/>
    <col min="14854" max="14854" width="14.140625" style="80" customWidth="1"/>
    <col min="14855" max="14855" width="11" style="80" customWidth="1"/>
    <col min="14856" max="14856" width="17" style="80" customWidth="1"/>
    <col min="14857" max="14857" width="16.7109375" style="80" customWidth="1"/>
    <col min="14858" max="14858" width="12.140625" style="80" customWidth="1"/>
    <col min="14859" max="14860" width="16.7109375" style="80" customWidth="1"/>
    <col min="14861" max="14861" width="12.7109375" style="80" customWidth="1"/>
    <col min="14862" max="14862" width="16.42578125" style="80" customWidth="1"/>
    <col min="14863" max="14863" width="13.5703125" style="80" customWidth="1"/>
    <col min="14864" max="14864" width="12.42578125" style="80" customWidth="1"/>
    <col min="14865" max="14865" width="14.7109375" style="80" customWidth="1"/>
    <col min="14866" max="14866" width="13.85546875" style="80" customWidth="1"/>
    <col min="14867" max="14868" width="12.85546875" style="80" customWidth="1"/>
    <col min="14869" max="14869" width="23.42578125" style="80" customWidth="1"/>
    <col min="14870" max="14871" width="9.140625" style="80" customWidth="1"/>
    <col min="14872" max="14872" width="10.5703125" style="80" bestFit="1" customWidth="1"/>
    <col min="14873" max="14873" width="11.28515625" style="80" customWidth="1"/>
    <col min="14874" max="15104" width="9.140625" style="80"/>
    <col min="15105" max="15105" width="95.140625" style="80" customWidth="1"/>
    <col min="15106" max="15106" width="13.5703125" style="80" customWidth="1"/>
    <col min="15107" max="15107" width="16.7109375" style="80" customWidth="1"/>
    <col min="15108" max="15108" width="11.140625" style="80" customWidth="1"/>
    <col min="15109" max="15109" width="16.7109375" style="80" customWidth="1"/>
    <col min="15110" max="15110" width="14.140625" style="80" customWidth="1"/>
    <col min="15111" max="15111" width="11" style="80" customWidth="1"/>
    <col min="15112" max="15112" width="17" style="80" customWidth="1"/>
    <col min="15113" max="15113" width="16.7109375" style="80" customWidth="1"/>
    <col min="15114" max="15114" width="12.140625" style="80" customWidth="1"/>
    <col min="15115" max="15116" width="16.7109375" style="80" customWidth="1"/>
    <col min="15117" max="15117" width="12.7109375" style="80" customWidth="1"/>
    <col min="15118" max="15118" width="16.42578125" style="80" customWidth="1"/>
    <col min="15119" max="15119" width="13.5703125" style="80" customWidth="1"/>
    <col min="15120" max="15120" width="12.42578125" style="80" customWidth="1"/>
    <col min="15121" max="15121" width="14.7109375" style="80" customWidth="1"/>
    <col min="15122" max="15122" width="13.85546875" style="80" customWidth="1"/>
    <col min="15123" max="15124" width="12.85546875" style="80" customWidth="1"/>
    <col min="15125" max="15125" width="23.42578125" style="80" customWidth="1"/>
    <col min="15126" max="15127" width="9.140625" style="80" customWidth="1"/>
    <col min="15128" max="15128" width="10.5703125" style="80" bestFit="1" customWidth="1"/>
    <col min="15129" max="15129" width="11.28515625" style="80" customWidth="1"/>
    <col min="15130" max="15360" width="9.140625" style="80"/>
    <col min="15361" max="15361" width="95.140625" style="80" customWidth="1"/>
    <col min="15362" max="15362" width="13.5703125" style="80" customWidth="1"/>
    <col min="15363" max="15363" width="16.7109375" style="80" customWidth="1"/>
    <col min="15364" max="15364" width="11.140625" style="80" customWidth="1"/>
    <col min="15365" max="15365" width="16.7109375" style="80" customWidth="1"/>
    <col min="15366" max="15366" width="14.140625" style="80" customWidth="1"/>
    <col min="15367" max="15367" width="11" style="80" customWidth="1"/>
    <col min="15368" max="15368" width="17" style="80" customWidth="1"/>
    <col min="15369" max="15369" width="16.7109375" style="80" customWidth="1"/>
    <col min="15370" max="15370" width="12.140625" style="80" customWidth="1"/>
    <col min="15371" max="15372" width="16.7109375" style="80" customWidth="1"/>
    <col min="15373" max="15373" width="12.7109375" style="80" customWidth="1"/>
    <col min="15374" max="15374" width="16.42578125" style="80" customWidth="1"/>
    <col min="15375" max="15375" width="13.5703125" style="80" customWidth="1"/>
    <col min="15376" max="15376" width="12.42578125" style="80" customWidth="1"/>
    <col min="15377" max="15377" width="14.7109375" style="80" customWidth="1"/>
    <col min="15378" max="15378" width="13.85546875" style="80" customWidth="1"/>
    <col min="15379" max="15380" width="12.85546875" style="80" customWidth="1"/>
    <col min="15381" max="15381" width="23.42578125" style="80" customWidth="1"/>
    <col min="15382" max="15383" width="9.140625" style="80" customWidth="1"/>
    <col min="15384" max="15384" width="10.5703125" style="80" bestFit="1" customWidth="1"/>
    <col min="15385" max="15385" width="11.28515625" style="80" customWidth="1"/>
    <col min="15386" max="15616" width="9.140625" style="80"/>
    <col min="15617" max="15617" width="95.140625" style="80" customWidth="1"/>
    <col min="15618" max="15618" width="13.5703125" style="80" customWidth="1"/>
    <col min="15619" max="15619" width="16.7109375" style="80" customWidth="1"/>
    <col min="15620" max="15620" width="11.140625" style="80" customWidth="1"/>
    <col min="15621" max="15621" width="16.7109375" style="80" customWidth="1"/>
    <col min="15622" max="15622" width="14.140625" style="80" customWidth="1"/>
    <col min="15623" max="15623" width="11" style="80" customWidth="1"/>
    <col min="15624" max="15624" width="17" style="80" customWidth="1"/>
    <col min="15625" max="15625" width="16.7109375" style="80" customWidth="1"/>
    <col min="15626" max="15626" width="12.140625" style="80" customWidth="1"/>
    <col min="15627" max="15628" width="16.7109375" style="80" customWidth="1"/>
    <col min="15629" max="15629" width="12.7109375" style="80" customWidth="1"/>
    <col min="15630" max="15630" width="16.42578125" style="80" customWidth="1"/>
    <col min="15631" max="15631" width="13.5703125" style="80" customWidth="1"/>
    <col min="15632" max="15632" width="12.42578125" style="80" customWidth="1"/>
    <col min="15633" max="15633" width="14.7109375" style="80" customWidth="1"/>
    <col min="15634" max="15634" width="13.85546875" style="80" customWidth="1"/>
    <col min="15635" max="15636" width="12.85546875" style="80" customWidth="1"/>
    <col min="15637" max="15637" width="23.42578125" style="80" customWidth="1"/>
    <col min="15638" max="15639" width="9.140625" style="80" customWidth="1"/>
    <col min="15640" max="15640" width="10.5703125" style="80" bestFit="1" customWidth="1"/>
    <col min="15641" max="15641" width="11.28515625" style="80" customWidth="1"/>
    <col min="15642" max="15872" width="9.140625" style="80"/>
    <col min="15873" max="15873" width="95.140625" style="80" customWidth="1"/>
    <col min="15874" max="15874" width="13.5703125" style="80" customWidth="1"/>
    <col min="15875" max="15875" width="16.7109375" style="80" customWidth="1"/>
    <col min="15876" max="15876" width="11.140625" style="80" customWidth="1"/>
    <col min="15877" max="15877" width="16.7109375" style="80" customWidth="1"/>
    <col min="15878" max="15878" width="14.140625" style="80" customWidth="1"/>
    <col min="15879" max="15879" width="11" style="80" customWidth="1"/>
    <col min="15880" max="15880" width="17" style="80" customWidth="1"/>
    <col min="15881" max="15881" width="16.7109375" style="80" customWidth="1"/>
    <col min="15882" max="15882" width="12.140625" style="80" customWidth="1"/>
    <col min="15883" max="15884" width="16.7109375" style="80" customWidth="1"/>
    <col min="15885" max="15885" width="12.7109375" style="80" customWidth="1"/>
    <col min="15886" max="15886" width="16.42578125" style="80" customWidth="1"/>
    <col min="15887" max="15887" width="13.5703125" style="80" customWidth="1"/>
    <col min="15888" max="15888" width="12.42578125" style="80" customWidth="1"/>
    <col min="15889" max="15889" width="14.7109375" style="80" customWidth="1"/>
    <col min="15890" max="15890" width="13.85546875" style="80" customWidth="1"/>
    <col min="15891" max="15892" width="12.85546875" style="80" customWidth="1"/>
    <col min="15893" max="15893" width="23.42578125" style="80" customWidth="1"/>
    <col min="15894" max="15895" width="9.140625" style="80" customWidth="1"/>
    <col min="15896" max="15896" width="10.5703125" style="80" bestFit="1" customWidth="1"/>
    <col min="15897" max="15897" width="11.28515625" style="80" customWidth="1"/>
    <col min="15898" max="16128" width="9.140625" style="80"/>
    <col min="16129" max="16129" width="95.140625" style="80" customWidth="1"/>
    <col min="16130" max="16130" width="13.5703125" style="80" customWidth="1"/>
    <col min="16131" max="16131" width="16.7109375" style="80" customWidth="1"/>
    <col min="16132" max="16132" width="11.140625" style="80" customWidth="1"/>
    <col min="16133" max="16133" width="16.7109375" style="80" customWidth="1"/>
    <col min="16134" max="16134" width="14.140625" style="80" customWidth="1"/>
    <col min="16135" max="16135" width="11" style="80" customWidth="1"/>
    <col min="16136" max="16136" width="17" style="80" customWidth="1"/>
    <col min="16137" max="16137" width="16.7109375" style="80" customWidth="1"/>
    <col min="16138" max="16138" width="12.140625" style="80" customWidth="1"/>
    <col min="16139" max="16140" width="16.7109375" style="80" customWidth="1"/>
    <col min="16141" max="16141" width="12.7109375" style="80" customWidth="1"/>
    <col min="16142" max="16142" width="16.42578125" style="80" customWidth="1"/>
    <col min="16143" max="16143" width="13.5703125" style="80" customWidth="1"/>
    <col min="16144" max="16144" width="12.42578125" style="80" customWidth="1"/>
    <col min="16145" max="16145" width="14.7109375" style="80" customWidth="1"/>
    <col min="16146" max="16146" width="13.85546875" style="80" customWidth="1"/>
    <col min="16147" max="16148" width="12.85546875" style="80" customWidth="1"/>
    <col min="16149" max="16149" width="23.42578125" style="80" customWidth="1"/>
    <col min="16150" max="16151" width="9.140625" style="80" customWidth="1"/>
    <col min="16152" max="16152" width="10.5703125" style="80" bestFit="1" customWidth="1"/>
    <col min="16153" max="16153" width="11.28515625" style="80" customWidth="1"/>
    <col min="16154" max="16384" width="9.140625" style="80"/>
  </cols>
  <sheetData>
    <row r="1" spans="1:21" ht="25.5" customHeight="1">
      <c r="A1" s="5663" t="s">
        <v>278</v>
      </c>
      <c r="B1" s="5663"/>
      <c r="C1" s="5663"/>
      <c r="D1" s="5663"/>
      <c r="E1" s="5663"/>
      <c r="F1" s="5663"/>
      <c r="G1" s="5663"/>
      <c r="H1" s="5663"/>
      <c r="I1" s="5663"/>
      <c r="J1" s="5663"/>
      <c r="K1" s="5663"/>
      <c r="L1" s="5663"/>
      <c r="M1" s="5663"/>
      <c r="N1" s="5663"/>
      <c r="O1" s="5663"/>
      <c r="P1" s="5663"/>
      <c r="Q1" s="754"/>
      <c r="R1" s="754"/>
      <c r="S1" s="754"/>
      <c r="T1" s="754"/>
    </row>
    <row r="2" spans="1:21">
      <c r="A2" s="5664" t="s">
        <v>195</v>
      </c>
      <c r="B2" s="5664"/>
      <c r="C2" s="5664"/>
      <c r="D2" s="5664"/>
      <c r="E2" s="5664"/>
      <c r="F2" s="5664"/>
      <c r="G2" s="5664"/>
      <c r="H2" s="5664"/>
      <c r="I2" s="5664"/>
      <c r="J2" s="5664"/>
      <c r="K2" s="5664"/>
      <c r="L2" s="5664"/>
      <c r="M2" s="5664"/>
      <c r="N2" s="5664"/>
      <c r="O2" s="5664"/>
      <c r="P2" s="5664"/>
    </row>
    <row r="3" spans="1:21" ht="25.5" customHeight="1">
      <c r="A3" s="5663" t="s">
        <v>401</v>
      </c>
      <c r="B3" s="5663"/>
      <c r="C3" s="5663"/>
      <c r="D3" s="5663"/>
      <c r="E3" s="5663"/>
      <c r="F3" s="5663"/>
      <c r="G3" s="5663"/>
      <c r="H3" s="5663"/>
      <c r="I3" s="5663"/>
      <c r="J3" s="5663"/>
      <c r="K3" s="5663"/>
      <c r="L3" s="5663"/>
      <c r="M3" s="5663"/>
      <c r="N3" s="5663"/>
      <c r="O3" s="5663"/>
      <c r="P3" s="5663"/>
      <c r="Q3" s="1246"/>
      <c r="R3" s="1246"/>
    </row>
    <row r="4" spans="1:21">
      <c r="A4" s="612"/>
    </row>
    <row r="5" spans="1:21" ht="18.75" customHeight="1">
      <c r="A5" s="5666" t="s">
        <v>1</v>
      </c>
      <c r="B5" s="5669" t="s">
        <v>2</v>
      </c>
      <c r="C5" s="5670"/>
      <c r="D5" s="6280"/>
      <c r="E5" s="5669" t="s">
        <v>3</v>
      </c>
      <c r="F5" s="5670"/>
      <c r="G5" s="6280"/>
      <c r="H5" s="5669" t="s">
        <v>4</v>
      </c>
      <c r="I5" s="5670"/>
      <c r="J5" s="6280"/>
      <c r="K5" s="5669" t="s">
        <v>5</v>
      </c>
      <c r="L5" s="5670"/>
      <c r="M5" s="6280"/>
      <c r="N5" s="5669">
        <v>5</v>
      </c>
      <c r="O5" s="5670"/>
      <c r="P5" s="6280"/>
      <c r="Q5" s="5678" t="s">
        <v>22</v>
      </c>
      <c r="R5" s="5679"/>
      <c r="S5" s="5680"/>
      <c r="T5" s="756"/>
      <c r="U5" s="756"/>
    </row>
    <row r="6" spans="1:21" ht="26.25">
      <c r="A6" s="6278"/>
      <c r="B6" s="6281"/>
      <c r="C6" s="6282"/>
      <c r="D6" s="6283"/>
      <c r="E6" s="6076"/>
      <c r="F6" s="6077"/>
      <c r="G6" s="6078"/>
      <c r="H6" s="6076"/>
      <c r="I6" s="6077"/>
      <c r="J6" s="6078"/>
      <c r="K6" s="6281"/>
      <c r="L6" s="6282"/>
      <c r="M6" s="6283"/>
      <c r="N6" s="6281"/>
      <c r="O6" s="6282"/>
      <c r="P6" s="6283"/>
      <c r="Q6" s="6276"/>
      <c r="R6" s="5682"/>
      <c r="S6" s="6277"/>
      <c r="T6" s="756"/>
      <c r="U6" s="756"/>
    </row>
    <row r="7" spans="1:21" ht="60">
      <c r="A7" s="6279"/>
      <c r="B7" s="1319" t="s">
        <v>7</v>
      </c>
      <c r="C7" s="1319" t="s">
        <v>8</v>
      </c>
      <c r="D7" s="2197" t="s">
        <v>9</v>
      </c>
      <c r="E7" s="1319" t="s">
        <v>7</v>
      </c>
      <c r="F7" s="1319" t="s">
        <v>8</v>
      </c>
      <c r="G7" s="2197" t="s">
        <v>9</v>
      </c>
      <c r="H7" s="1319" t="s">
        <v>196</v>
      </c>
      <c r="I7" s="1319" t="s">
        <v>8</v>
      </c>
      <c r="J7" s="2197" t="s">
        <v>9</v>
      </c>
      <c r="K7" s="1319" t="s">
        <v>196</v>
      </c>
      <c r="L7" s="1319" t="s">
        <v>8</v>
      </c>
      <c r="M7" s="2197" t="s">
        <v>9</v>
      </c>
      <c r="N7" s="1319" t="s">
        <v>196</v>
      </c>
      <c r="O7" s="1319" t="s">
        <v>8</v>
      </c>
      <c r="P7" s="2197" t="s">
        <v>9</v>
      </c>
      <c r="Q7" s="1319" t="s">
        <v>7</v>
      </c>
      <c r="R7" s="1319" t="s">
        <v>8</v>
      </c>
      <c r="S7" s="1287" t="s">
        <v>9</v>
      </c>
      <c r="T7" s="756"/>
      <c r="U7" s="756"/>
    </row>
    <row r="8" spans="1:21" ht="27" thickBot="1">
      <c r="A8" s="1288" t="s">
        <v>10</v>
      </c>
      <c r="B8" s="1289"/>
      <c r="C8" s="1289"/>
      <c r="D8" s="1289"/>
      <c r="E8" s="1289"/>
      <c r="F8" s="1289"/>
      <c r="G8" s="1290"/>
      <c r="H8" s="1291"/>
      <c r="I8" s="1289"/>
      <c r="J8" s="1289"/>
      <c r="K8" s="1289"/>
      <c r="L8" s="1289"/>
      <c r="M8" s="1290"/>
      <c r="N8" s="1289"/>
      <c r="O8" s="1289"/>
      <c r="P8" s="1290"/>
      <c r="Q8" s="1289"/>
      <c r="R8" s="1289"/>
      <c r="S8" s="1290"/>
      <c r="T8" s="756"/>
      <c r="U8" s="756"/>
    </row>
    <row r="9" spans="1:21" ht="40.5" customHeight="1">
      <c r="A9" s="1342" t="s">
        <v>280</v>
      </c>
      <c r="B9" s="1292">
        <v>0</v>
      </c>
      <c r="C9" s="1203">
        <v>0</v>
      </c>
      <c r="D9" s="1204">
        <v>0</v>
      </c>
      <c r="E9" s="3647">
        <v>0</v>
      </c>
      <c r="F9" s="3661">
        <v>0</v>
      </c>
      <c r="G9" s="3648">
        <v>0</v>
      </c>
      <c r="H9" s="3648">
        <v>6</v>
      </c>
      <c r="I9" s="3651">
        <v>2</v>
      </c>
      <c r="J9" s="3650">
        <v>8</v>
      </c>
      <c r="K9" s="3649">
        <v>8</v>
      </c>
      <c r="L9" s="3651">
        <v>1</v>
      </c>
      <c r="M9" s="3650">
        <v>9</v>
      </c>
      <c r="N9" s="2165">
        <v>9</v>
      </c>
      <c r="O9" s="2167">
        <v>0</v>
      </c>
      <c r="P9" s="2180">
        <v>9</v>
      </c>
      <c r="Q9" s="1306">
        <f>B9+E9+H9+N93+K9+N9</f>
        <v>23</v>
      </c>
      <c r="R9" s="1306">
        <f>C9+F9+I9+O9+L9</f>
        <v>3</v>
      </c>
      <c r="S9" s="1308">
        <f>SUM(Q9:R9)</f>
        <v>26</v>
      </c>
      <c r="T9" s="756"/>
      <c r="U9" s="756"/>
    </row>
    <row r="10" spans="1:21" ht="26.25">
      <c r="A10" s="1342" t="s">
        <v>281</v>
      </c>
      <c r="B10" s="1292">
        <v>0</v>
      </c>
      <c r="C10" s="1203">
        <v>0</v>
      </c>
      <c r="D10" s="1204">
        <v>0</v>
      </c>
      <c r="E10" s="3647">
        <v>0</v>
      </c>
      <c r="F10" s="3661">
        <v>0</v>
      </c>
      <c r="G10" s="3648">
        <v>0</v>
      </c>
      <c r="H10" s="3649">
        <v>0</v>
      </c>
      <c r="I10" s="3651">
        <v>0</v>
      </c>
      <c r="J10" s="3650">
        <v>0</v>
      </c>
      <c r="K10" s="3649">
        <v>0</v>
      </c>
      <c r="L10" s="3651">
        <v>0</v>
      </c>
      <c r="M10" s="3650">
        <v>0</v>
      </c>
      <c r="N10" s="2165">
        <v>0</v>
      </c>
      <c r="O10" s="2167">
        <v>0</v>
      </c>
      <c r="P10" s="2180">
        <v>0</v>
      </c>
      <c r="Q10" s="1306">
        <f>B10+E10+H10+N94+K10+N10</f>
        <v>0</v>
      </c>
      <c r="R10" s="1306">
        <f>C10+F10+I10+O10+L10</f>
        <v>0</v>
      </c>
      <c r="S10" s="1308">
        <f>SUM(Q10:R10)</f>
        <v>0</v>
      </c>
      <c r="T10" s="756"/>
      <c r="U10" s="756"/>
    </row>
    <row r="11" spans="1:21" ht="26.25">
      <c r="A11" s="1342" t="s">
        <v>282</v>
      </c>
      <c r="B11" s="1292">
        <v>0</v>
      </c>
      <c r="C11" s="1203">
        <v>0</v>
      </c>
      <c r="D11" s="1204">
        <v>0</v>
      </c>
      <c r="E11" s="3647">
        <v>8</v>
      </c>
      <c r="F11" s="3661">
        <v>9</v>
      </c>
      <c r="G11" s="3648">
        <v>17</v>
      </c>
      <c r="H11" s="3649">
        <v>10</v>
      </c>
      <c r="I11" s="3651">
        <v>6</v>
      </c>
      <c r="J11" s="3650">
        <v>16</v>
      </c>
      <c r="K11" s="3649">
        <v>16</v>
      </c>
      <c r="L11" s="3651">
        <v>7</v>
      </c>
      <c r="M11" s="3650">
        <f>K11+L11</f>
        <v>23</v>
      </c>
      <c r="N11" s="2165">
        <v>14</v>
      </c>
      <c r="O11" s="2167">
        <v>3</v>
      </c>
      <c r="P11" s="2180">
        <f>N11+O11</f>
        <v>17</v>
      </c>
      <c r="Q11" s="1306">
        <f>B11+E11+H11+N95+K11+N11</f>
        <v>48</v>
      </c>
      <c r="R11" s="1306">
        <f>C11+F11+I11+O11+L11</f>
        <v>25</v>
      </c>
      <c r="S11" s="1308">
        <f>SUM(Q11:R11)</f>
        <v>73</v>
      </c>
      <c r="T11" s="756"/>
      <c r="U11" s="756"/>
    </row>
    <row r="12" spans="1:21" ht="27" thickBot="1">
      <c r="A12" s="1342" t="s">
        <v>283</v>
      </c>
      <c r="B12" s="1292">
        <v>0</v>
      </c>
      <c r="C12" s="1203">
        <v>0</v>
      </c>
      <c r="D12" s="1204">
        <v>0</v>
      </c>
      <c r="E12" s="3647">
        <v>7</v>
      </c>
      <c r="F12" s="3661">
        <v>1</v>
      </c>
      <c r="G12" s="3648">
        <v>8</v>
      </c>
      <c r="H12" s="3649">
        <v>10</v>
      </c>
      <c r="I12" s="3651">
        <v>1</v>
      </c>
      <c r="J12" s="3650">
        <v>11</v>
      </c>
      <c r="K12" s="3649">
        <v>9</v>
      </c>
      <c r="L12" s="3651">
        <v>1</v>
      </c>
      <c r="M12" s="3650">
        <v>10</v>
      </c>
      <c r="N12" s="2165">
        <v>10</v>
      </c>
      <c r="O12" s="2167">
        <v>2</v>
      </c>
      <c r="P12" s="2180">
        <v>12</v>
      </c>
      <c r="Q12" s="1306">
        <f>B12+E12+H12+N96+K12+N12</f>
        <v>36</v>
      </c>
      <c r="R12" s="1306">
        <f>C12+F12+I12+O12+L12</f>
        <v>5</v>
      </c>
      <c r="S12" s="1308">
        <f>SUM(Q12:R12)</f>
        <v>41</v>
      </c>
      <c r="T12" s="756"/>
      <c r="U12" s="756"/>
    </row>
    <row r="13" spans="1:21" ht="27" thickBot="1">
      <c r="A13" s="1293" t="s">
        <v>27</v>
      </c>
      <c r="B13" s="1201">
        <f>SUM(B9:B12)</f>
        <v>0</v>
      </c>
      <c r="C13" s="1201">
        <f>SUM(C9:C12)</f>
        <v>0</v>
      </c>
      <c r="D13" s="1201">
        <f>SUM(D9:D12)</f>
        <v>0</v>
      </c>
      <c r="E13" s="3652">
        <f t="shared" ref="E13:M13" si="0">SUM(E9:E12)</f>
        <v>15</v>
      </c>
      <c r="F13" s="3652">
        <f t="shared" si="0"/>
        <v>10</v>
      </c>
      <c r="G13" s="3652">
        <f t="shared" si="0"/>
        <v>25</v>
      </c>
      <c r="H13" s="3652">
        <f t="shared" si="0"/>
        <v>26</v>
      </c>
      <c r="I13" s="3652">
        <f t="shared" si="0"/>
        <v>9</v>
      </c>
      <c r="J13" s="3652">
        <f t="shared" si="0"/>
        <v>35</v>
      </c>
      <c r="K13" s="3652">
        <f t="shared" si="0"/>
        <v>33</v>
      </c>
      <c r="L13" s="3652">
        <f t="shared" si="0"/>
        <v>9</v>
      </c>
      <c r="M13" s="3652">
        <f t="shared" si="0"/>
        <v>42</v>
      </c>
      <c r="N13" s="2168">
        <f t="shared" ref="N13:P13" si="1">SUM(N9:N12)</f>
        <v>33</v>
      </c>
      <c r="O13" s="2168">
        <f t="shared" si="1"/>
        <v>5</v>
      </c>
      <c r="P13" s="2168">
        <f t="shared" si="1"/>
        <v>38</v>
      </c>
      <c r="Q13" s="1201">
        <f t="shared" ref="Q13:S13" si="2">SUM(Q9:Q12)</f>
        <v>107</v>
      </c>
      <c r="R13" s="1201">
        <f t="shared" si="2"/>
        <v>33</v>
      </c>
      <c r="S13" s="1202">
        <f t="shared" si="2"/>
        <v>140</v>
      </c>
      <c r="T13" s="756"/>
      <c r="U13" s="756"/>
    </row>
    <row r="14" spans="1:21" ht="27" thickBot="1">
      <c r="A14" s="1293" t="s">
        <v>15</v>
      </c>
      <c r="B14" s="1194"/>
      <c r="C14" s="1195"/>
      <c r="D14" s="1196"/>
      <c r="E14" s="1192"/>
      <c r="F14" s="1192"/>
      <c r="G14" s="1630"/>
      <c r="H14" s="1192"/>
      <c r="I14" s="1192"/>
      <c r="J14" s="670"/>
      <c r="K14" s="3032"/>
      <c r="L14" s="1192"/>
      <c r="M14" s="1630"/>
      <c r="N14" s="1294"/>
      <c r="O14" s="1192"/>
      <c r="P14" s="1630"/>
      <c r="Q14" s="1295"/>
      <c r="R14" s="186"/>
      <c r="S14" s="187"/>
      <c r="T14" s="758"/>
      <c r="U14" s="758"/>
    </row>
    <row r="15" spans="1:21" ht="27" thickBot="1">
      <c r="A15" s="1297" t="s">
        <v>16</v>
      </c>
      <c r="B15" s="1193"/>
      <c r="C15" s="1197"/>
      <c r="D15" s="1198"/>
      <c r="E15" s="3653"/>
      <c r="F15" s="3654"/>
      <c r="G15" s="3655"/>
      <c r="H15" s="3653"/>
      <c r="I15" s="3654" t="s">
        <v>28</v>
      </c>
      <c r="J15" s="3656"/>
      <c r="K15" s="3657"/>
      <c r="L15" s="3654"/>
      <c r="M15" s="3655"/>
      <c r="N15" s="2170"/>
      <c r="O15" s="2171"/>
      <c r="P15" s="2172"/>
      <c r="Q15" s="1315"/>
      <c r="R15" s="1324"/>
      <c r="S15" s="1198"/>
      <c r="T15" s="637"/>
      <c r="U15" s="637"/>
    </row>
    <row r="16" spans="1:21" ht="40.5">
      <c r="A16" s="1415" t="s">
        <v>280</v>
      </c>
      <c r="B16" s="2182">
        <v>0</v>
      </c>
      <c r="C16" s="2183">
        <v>0</v>
      </c>
      <c r="D16" s="2184">
        <v>0</v>
      </c>
      <c r="E16" s="3647">
        <v>0</v>
      </c>
      <c r="F16" s="3661">
        <v>0</v>
      </c>
      <c r="G16" s="3648">
        <v>0</v>
      </c>
      <c r="H16" s="3649">
        <v>6</v>
      </c>
      <c r="I16" s="3651">
        <v>2</v>
      </c>
      <c r="J16" s="3650">
        <v>8</v>
      </c>
      <c r="K16" s="3649">
        <v>8</v>
      </c>
      <c r="L16" s="3651">
        <v>1</v>
      </c>
      <c r="M16" s="3650">
        <v>9</v>
      </c>
      <c r="N16" s="2190">
        <v>9</v>
      </c>
      <c r="O16" s="2185">
        <v>0</v>
      </c>
      <c r="P16" s="2186">
        <v>9</v>
      </c>
      <c r="Q16" s="1309">
        <f>B16+E16+H16+N100+K16+N16</f>
        <v>23</v>
      </c>
      <c r="R16" s="1309">
        <f>C16+F16+I16+O16+L16</f>
        <v>3</v>
      </c>
      <c r="S16" s="1310">
        <f t="shared" ref="S16:S22" si="3">SUM(Q16:R16)</f>
        <v>26</v>
      </c>
      <c r="T16" s="637"/>
      <c r="U16" s="637"/>
    </row>
    <row r="17" spans="1:21" ht="26.25">
      <c r="A17" s="1342" t="s">
        <v>281</v>
      </c>
      <c r="B17" s="2163">
        <v>0</v>
      </c>
      <c r="C17" s="2173">
        <v>0</v>
      </c>
      <c r="D17" s="2164">
        <v>0</v>
      </c>
      <c r="E17" s="3647">
        <v>0</v>
      </c>
      <c r="F17" s="3661">
        <v>0</v>
      </c>
      <c r="G17" s="3648">
        <v>0</v>
      </c>
      <c r="H17" s="3649">
        <v>0</v>
      </c>
      <c r="I17" s="3651">
        <v>0</v>
      </c>
      <c r="J17" s="3650">
        <v>0</v>
      </c>
      <c r="K17" s="3649">
        <v>0</v>
      </c>
      <c r="L17" s="3651">
        <v>0</v>
      </c>
      <c r="M17" s="3650">
        <v>0</v>
      </c>
      <c r="N17" s="2181">
        <v>0</v>
      </c>
      <c r="O17" s="2167">
        <v>0</v>
      </c>
      <c r="P17" s="2180">
        <v>0</v>
      </c>
      <c r="Q17" s="1306">
        <f>B17+E17+H17+N101+K17+N17</f>
        <v>0</v>
      </c>
      <c r="R17" s="1306">
        <f>C17+F17+I17+O17+L17</f>
        <v>0</v>
      </c>
      <c r="S17" s="1308">
        <f t="shared" si="3"/>
        <v>0</v>
      </c>
      <c r="T17" s="637"/>
      <c r="U17" s="637"/>
    </row>
    <row r="18" spans="1:21" ht="26.25">
      <c r="A18" s="1342" t="s">
        <v>282</v>
      </c>
      <c r="B18" s="2163">
        <v>0</v>
      </c>
      <c r="C18" s="2173">
        <v>0</v>
      </c>
      <c r="D18" s="2164">
        <v>0</v>
      </c>
      <c r="E18" s="3647">
        <v>8</v>
      </c>
      <c r="F18" s="3661">
        <v>9</v>
      </c>
      <c r="G18" s="3648">
        <v>17</v>
      </c>
      <c r="H18" s="3649">
        <v>10</v>
      </c>
      <c r="I18" s="3651">
        <v>6</v>
      </c>
      <c r="J18" s="3650">
        <v>16</v>
      </c>
      <c r="K18" s="3649">
        <v>15</v>
      </c>
      <c r="L18" s="3651">
        <v>7</v>
      </c>
      <c r="M18" s="3650">
        <v>22</v>
      </c>
      <c r="N18" s="2181">
        <v>13</v>
      </c>
      <c r="O18" s="2167">
        <v>3</v>
      </c>
      <c r="P18" s="2180">
        <v>16</v>
      </c>
      <c r="Q18" s="1306">
        <f>B18+E18+H18+N102+K18+N18</f>
        <v>46</v>
      </c>
      <c r="R18" s="1306">
        <f>C18+F18+I18+O18+L18</f>
        <v>25</v>
      </c>
      <c r="S18" s="1308">
        <f t="shared" si="3"/>
        <v>71</v>
      </c>
      <c r="T18" s="637"/>
      <c r="U18" s="637"/>
    </row>
    <row r="19" spans="1:21" ht="27" thickBot="1">
      <c r="A19" s="1342" t="s">
        <v>283</v>
      </c>
      <c r="B19" s="2163">
        <v>0</v>
      </c>
      <c r="C19" s="2173">
        <v>0</v>
      </c>
      <c r="D19" s="2164">
        <v>0</v>
      </c>
      <c r="E19" s="3647">
        <v>7</v>
      </c>
      <c r="F19" s="3661">
        <v>1</v>
      </c>
      <c r="G19" s="3648">
        <v>8</v>
      </c>
      <c r="H19" s="3649">
        <v>10</v>
      </c>
      <c r="I19" s="3651">
        <v>1</v>
      </c>
      <c r="J19" s="3650">
        <v>11</v>
      </c>
      <c r="K19" s="3649">
        <v>9</v>
      </c>
      <c r="L19" s="3651">
        <v>1</v>
      </c>
      <c r="M19" s="3650">
        <v>10</v>
      </c>
      <c r="N19" s="2181">
        <v>10</v>
      </c>
      <c r="O19" s="2167">
        <v>2</v>
      </c>
      <c r="P19" s="2180">
        <v>12</v>
      </c>
      <c r="Q19" s="1306">
        <f>B19+E19+H19+N103+K19+N19</f>
        <v>36</v>
      </c>
      <c r="R19" s="1306">
        <v>5</v>
      </c>
      <c r="S19" s="1308">
        <f t="shared" si="3"/>
        <v>41</v>
      </c>
      <c r="T19" s="637"/>
      <c r="U19" s="637"/>
    </row>
    <row r="20" spans="1:21" ht="26.25" thickBot="1">
      <c r="A20" s="1299" t="s">
        <v>17</v>
      </c>
      <c r="B20" s="2168">
        <f>SUM(B16:B19)</f>
        <v>0</v>
      </c>
      <c r="C20" s="2168">
        <f>SUM(C16:C19)</f>
        <v>0</v>
      </c>
      <c r="D20" s="2168">
        <f>SUM(D16:D19)</f>
        <v>0</v>
      </c>
      <c r="E20" s="3652">
        <f t="shared" ref="E20:M20" si="4">SUM(E16:E19)</f>
        <v>15</v>
      </c>
      <c r="F20" s="3652">
        <f t="shared" si="4"/>
        <v>10</v>
      </c>
      <c r="G20" s="3652">
        <f t="shared" si="4"/>
        <v>25</v>
      </c>
      <c r="H20" s="3652">
        <f t="shared" si="4"/>
        <v>26</v>
      </c>
      <c r="I20" s="3652">
        <f t="shared" si="4"/>
        <v>9</v>
      </c>
      <c r="J20" s="3652">
        <f t="shared" si="4"/>
        <v>35</v>
      </c>
      <c r="K20" s="3652">
        <f t="shared" si="4"/>
        <v>32</v>
      </c>
      <c r="L20" s="3652">
        <f t="shared" si="4"/>
        <v>9</v>
      </c>
      <c r="M20" s="3652">
        <f t="shared" si="4"/>
        <v>41</v>
      </c>
      <c r="N20" s="2178">
        <f t="shared" ref="N20:P20" si="5">SUM(N16:N19)</f>
        <v>32</v>
      </c>
      <c r="O20" s="2168">
        <f t="shared" si="5"/>
        <v>5</v>
      </c>
      <c r="P20" s="2169">
        <f t="shared" si="5"/>
        <v>37</v>
      </c>
      <c r="Q20" s="1343">
        <f>Q16+Q17+Q18+Q19</f>
        <v>105</v>
      </c>
      <c r="R20" s="1343">
        <f t="shared" ref="R20:S20" si="6">R16+R17+R18+R19</f>
        <v>33</v>
      </c>
      <c r="S20" s="1343">
        <f t="shared" si="6"/>
        <v>138</v>
      </c>
      <c r="T20" s="637"/>
      <c r="U20" s="637"/>
    </row>
    <row r="21" spans="1:21" ht="34.5" customHeight="1" thickBot="1">
      <c r="A21" s="1416" t="s">
        <v>18</v>
      </c>
      <c r="B21" s="2191"/>
      <c r="C21" s="2192"/>
      <c r="D21" s="2193"/>
      <c r="E21" s="3662"/>
      <c r="F21" s="1631"/>
      <c r="G21" s="3663"/>
      <c r="H21" s="3662"/>
      <c r="I21" s="1631"/>
      <c r="J21" s="3663"/>
      <c r="K21" s="3664"/>
      <c r="L21" s="3665"/>
      <c r="M21" s="3666"/>
      <c r="N21" s="2195"/>
      <c r="O21" s="2196"/>
      <c r="P21" s="2194"/>
      <c r="Q21" s="1417"/>
      <c r="R21" s="1418"/>
      <c r="S21" s="1419"/>
      <c r="T21" s="637"/>
      <c r="U21" s="637"/>
    </row>
    <row r="22" spans="1:21" ht="34.5" customHeight="1" thickBot="1">
      <c r="A22" s="1413" t="s">
        <v>282</v>
      </c>
      <c r="B22" s="1414">
        <v>0</v>
      </c>
      <c r="C22" s="2187">
        <v>0</v>
      </c>
      <c r="D22" s="2188">
        <v>0</v>
      </c>
      <c r="E22" s="3668">
        <v>0</v>
      </c>
      <c r="F22" s="3661">
        <v>0</v>
      </c>
      <c r="G22" s="3648">
        <v>0</v>
      </c>
      <c r="H22" s="3668">
        <v>0</v>
      </c>
      <c r="I22" s="3661">
        <v>0</v>
      </c>
      <c r="J22" s="3648">
        <v>0</v>
      </c>
      <c r="K22" s="3668">
        <v>1</v>
      </c>
      <c r="L22" s="3661">
        <v>0</v>
      </c>
      <c r="M22" s="3697">
        <v>1</v>
      </c>
      <c r="N22" s="2189">
        <v>1</v>
      </c>
      <c r="O22" s="2187">
        <v>0</v>
      </c>
      <c r="P22" s="1331">
        <v>1</v>
      </c>
      <c r="Q22" s="1317">
        <f>B22+E22+H22+N22+K22</f>
        <v>2</v>
      </c>
      <c r="R22" s="1314">
        <f>C22+F22+I22+O22</f>
        <v>0</v>
      </c>
      <c r="S22" s="1318">
        <f t="shared" si="3"/>
        <v>2</v>
      </c>
      <c r="T22" s="759"/>
      <c r="U22" s="759"/>
    </row>
    <row r="23" spans="1:21" ht="32.25" customHeight="1" thickBot="1">
      <c r="A23" s="1288" t="s">
        <v>19</v>
      </c>
      <c r="B23" s="1301">
        <f t="shared" ref="B23:D23" si="7">SUM(B22:B22)</f>
        <v>0</v>
      </c>
      <c r="C23" s="1301">
        <f t="shared" si="7"/>
        <v>0</v>
      </c>
      <c r="D23" s="1328">
        <f t="shared" si="7"/>
        <v>0</v>
      </c>
      <c r="E23" s="3671">
        <f t="shared" ref="E23:M23" si="8">SUM(E22:E22)</f>
        <v>0</v>
      </c>
      <c r="F23" s="3669">
        <f t="shared" si="8"/>
        <v>0</v>
      </c>
      <c r="G23" s="3670">
        <f t="shared" si="8"/>
        <v>0</v>
      </c>
      <c r="H23" s="3671">
        <f t="shared" si="8"/>
        <v>0</v>
      </c>
      <c r="I23" s="3669">
        <f t="shared" si="8"/>
        <v>0</v>
      </c>
      <c r="J23" s="3670">
        <f t="shared" si="8"/>
        <v>0</v>
      </c>
      <c r="K23" s="3671">
        <f t="shared" si="8"/>
        <v>1</v>
      </c>
      <c r="L23" s="3669">
        <f t="shared" si="8"/>
        <v>0</v>
      </c>
      <c r="M23" s="3669">
        <f t="shared" si="8"/>
        <v>1</v>
      </c>
      <c r="N23" s="2177">
        <f t="shared" ref="N23:P23" si="9">SUM(N22:N22)</f>
        <v>1</v>
      </c>
      <c r="O23" s="2176">
        <f t="shared" si="9"/>
        <v>0</v>
      </c>
      <c r="P23" s="2176">
        <f t="shared" si="9"/>
        <v>1</v>
      </c>
      <c r="Q23" s="1301">
        <v>2</v>
      </c>
      <c r="R23" s="1301">
        <f>SUM(R22:R22)</f>
        <v>0</v>
      </c>
      <c r="S23" s="1328">
        <f>SUM(S22:S22)</f>
        <v>2</v>
      </c>
      <c r="T23" s="109"/>
      <c r="U23" s="109"/>
    </row>
    <row r="24" spans="1:21" ht="26.25" thickBot="1">
      <c r="A24" s="1302" t="s">
        <v>29</v>
      </c>
      <c r="B24" s="1201">
        <f>B20</f>
        <v>0</v>
      </c>
      <c r="C24" s="1201">
        <f t="shared" ref="C24:S24" si="10">C20</f>
        <v>0</v>
      </c>
      <c r="D24" s="1201">
        <f t="shared" si="10"/>
        <v>0</v>
      </c>
      <c r="E24" s="3652">
        <f t="shared" si="10"/>
        <v>15</v>
      </c>
      <c r="F24" s="3652">
        <f t="shared" si="10"/>
        <v>10</v>
      </c>
      <c r="G24" s="3652">
        <f t="shared" si="10"/>
        <v>25</v>
      </c>
      <c r="H24" s="3652">
        <f>H20</f>
        <v>26</v>
      </c>
      <c r="I24" s="3652">
        <f>I20</f>
        <v>9</v>
      </c>
      <c r="J24" s="3652">
        <f>J20</f>
        <v>35</v>
      </c>
      <c r="K24" s="3672">
        <f t="shared" si="10"/>
        <v>32</v>
      </c>
      <c r="L24" s="3652">
        <f t="shared" si="10"/>
        <v>9</v>
      </c>
      <c r="M24" s="3652">
        <f t="shared" si="10"/>
        <v>41</v>
      </c>
      <c r="N24" s="2178">
        <f t="shared" si="10"/>
        <v>32</v>
      </c>
      <c r="O24" s="2168">
        <f t="shared" si="10"/>
        <v>5</v>
      </c>
      <c r="P24" s="2168">
        <f t="shared" si="10"/>
        <v>37</v>
      </c>
      <c r="Q24" s="1201">
        <f t="shared" si="10"/>
        <v>105</v>
      </c>
      <c r="R24" s="1201">
        <f t="shared" si="10"/>
        <v>33</v>
      </c>
      <c r="S24" s="1202">
        <f t="shared" si="10"/>
        <v>138</v>
      </c>
      <c r="T24" s="109"/>
      <c r="U24" s="109"/>
    </row>
    <row r="25" spans="1:21" ht="26.25" thickBot="1">
      <c r="A25" s="1302" t="s">
        <v>30</v>
      </c>
      <c r="B25" s="1201">
        <f>B23</f>
        <v>0</v>
      </c>
      <c r="C25" s="1201">
        <f t="shared" ref="C25:S25" si="11">C23</f>
        <v>0</v>
      </c>
      <c r="D25" s="1201">
        <f t="shared" si="11"/>
        <v>0</v>
      </c>
      <c r="E25" s="3652">
        <f t="shared" si="11"/>
        <v>0</v>
      </c>
      <c r="F25" s="3652">
        <f t="shared" si="11"/>
        <v>0</v>
      </c>
      <c r="G25" s="3652">
        <f t="shared" si="11"/>
        <v>0</v>
      </c>
      <c r="H25" s="3652">
        <f>H23</f>
        <v>0</v>
      </c>
      <c r="I25" s="3652">
        <f>I23</f>
        <v>0</v>
      </c>
      <c r="J25" s="3652">
        <f>J23</f>
        <v>0</v>
      </c>
      <c r="K25" s="3672">
        <f t="shared" si="11"/>
        <v>1</v>
      </c>
      <c r="L25" s="3652">
        <f t="shared" si="11"/>
        <v>0</v>
      </c>
      <c r="M25" s="3652">
        <f t="shared" si="11"/>
        <v>1</v>
      </c>
      <c r="N25" s="2178">
        <f t="shared" si="11"/>
        <v>1</v>
      </c>
      <c r="O25" s="2168">
        <f t="shared" si="11"/>
        <v>0</v>
      </c>
      <c r="P25" s="2168">
        <f t="shared" si="11"/>
        <v>1</v>
      </c>
      <c r="Q25" s="1201">
        <f t="shared" si="11"/>
        <v>2</v>
      </c>
      <c r="R25" s="1201">
        <f t="shared" si="11"/>
        <v>0</v>
      </c>
      <c r="S25" s="1201">
        <f t="shared" si="11"/>
        <v>2</v>
      </c>
      <c r="T25" s="110"/>
    </row>
    <row r="26" spans="1:21" ht="26.25" thickBot="1">
      <c r="A26" s="1303" t="s">
        <v>31</v>
      </c>
      <c r="B26" s="1304">
        <f>SUM(B24:B25)</f>
        <v>0</v>
      </c>
      <c r="C26" s="1304">
        <f t="shared" ref="C26:Q26" si="12">SUM(C24:C25)</f>
        <v>0</v>
      </c>
      <c r="D26" s="1304">
        <f t="shared" si="12"/>
        <v>0</v>
      </c>
      <c r="E26" s="3674">
        <f t="shared" si="12"/>
        <v>15</v>
      </c>
      <c r="F26" s="3674">
        <f t="shared" si="12"/>
        <v>10</v>
      </c>
      <c r="G26" s="3674">
        <f t="shared" si="12"/>
        <v>25</v>
      </c>
      <c r="H26" s="3674">
        <f t="shared" si="12"/>
        <v>26</v>
      </c>
      <c r="I26" s="3674">
        <f t="shared" si="12"/>
        <v>9</v>
      </c>
      <c r="J26" s="3710">
        <f t="shared" si="12"/>
        <v>35</v>
      </c>
      <c r="K26" s="3673">
        <f t="shared" si="12"/>
        <v>33</v>
      </c>
      <c r="L26" s="3674">
        <f t="shared" si="12"/>
        <v>9</v>
      </c>
      <c r="M26" s="3674">
        <f t="shared" si="12"/>
        <v>42</v>
      </c>
      <c r="N26" s="2179">
        <f t="shared" si="12"/>
        <v>33</v>
      </c>
      <c r="O26" s="2179">
        <f t="shared" si="12"/>
        <v>5</v>
      </c>
      <c r="P26" s="2179">
        <f t="shared" si="12"/>
        <v>38</v>
      </c>
      <c r="Q26" s="2179">
        <f t="shared" si="12"/>
        <v>107</v>
      </c>
      <c r="R26" s="1304">
        <f>SUM(R24:R25)</f>
        <v>33</v>
      </c>
      <c r="S26" s="1305">
        <f>SUM(S24:S25)</f>
        <v>140</v>
      </c>
      <c r="T26" s="109"/>
      <c r="U26" s="109"/>
    </row>
    <row r="27" spans="1:21" ht="25.5" customHeight="1">
      <c r="A27" s="5997"/>
      <c r="B27" s="5997"/>
      <c r="C27" s="5997"/>
      <c r="D27" s="5997"/>
      <c r="E27" s="5997"/>
      <c r="F27" s="5997"/>
      <c r="G27" s="5997"/>
      <c r="H27" s="5997"/>
      <c r="I27" s="5997"/>
      <c r="J27" s="5997"/>
      <c r="K27" s="5997"/>
      <c r="L27" s="5997"/>
      <c r="M27" s="5997"/>
      <c r="N27" s="5997"/>
      <c r="O27" s="5997"/>
      <c r="P27" s="5997"/>
    </row>
    <row r="28" spans="1:21"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</row>
    <row r="29" spans="1:21"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</sheetData>
  <mergeCells count="11">
    <mergeCell ref="Q5:S6"/>
    <mergeCell ref="A1:P1"/>
    <mergeCell ref="A2:P2"/>
    <mergeCell ref="A3:P3"/>
    <mergeCell ref="A27:P27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4"/>
  <sheetViews>
    <sheetView zoomScale="50" zoomScaleNormal="50" workbookViewId="0">
      <selection activeCell="E30" sqref="E30"/>
    </sheetView>
  </sheetViews>
  <sheetFormatPr defaultColWidth="9" defaultRowHeight="25.5"/>
  <cols>
    <col min="1" max="1" width="95.140625" style="80" customWidth="1"/>
    <col min="2" max="2" width="17" style="80" customWidth="1"/>
    <col min="3" max="3" width="16.7109375" style="80" customWidth="1"/>
    <col min="4" max="4" width="17" style="80" customWidth="1"/>
    <col min="5" max="5" width="16.7109375" style="80" customWidth="1"/>
    <col min="6" max="6" width="17" style="80" customWidth="1"/>
    <col min="7" max="7" width="16.7109375" style="80" customWidth="1"/>
    <col min="8" max="8" width="17" style="80" customWidth="1"/>
    <col min="9" max="9" width="16.7109375" style="80" customWidth="1"/>
    <col min="10" max="10" width="13" style="80" customWidth="1"/>
    <col min="11" max="12" width="16.7109375" style="80" customWidth="1"/>
    <col min="13" max="13" width="13.85546875" style="80" customWidth="1"/>
    <col min="14" max="15" width="16.7109375" style="80" customWidth="1"/>
    <col min="16" max="16" width="15.7109375" style="80" customWidth="1"/>
    <col min="17" max="17" width="16.140625" style="80" customWidth="1"/>
    <col min="18" max="18" width="14.7109375" style="80" customWidth="1"/>
    <col min="19" max="20" width="12.85546875" style="80" customWidth="1"/>
    <col min="21" max="21" width="23.42578125" style="80" customWidth="1"/>
    <col min="22" max="23" width="9.140625" style="80" customWidth="1"/>
    <col min="24" max="24" width="10.5703125" style="80" customWidth="1"/>
    <col min="25" max="25" width="11.28515625" style="80" customWidth="1"/>
    <col min="26" max="256" width="9.140625" style="80"/>
    <col min="257" max="257" width="95.140625" style="80" customWidth="1"/>
    <col min="258" max="258" width="17" style="80" customWidth="1"/>
    <col min="259" max="259" width="16.7109375" style="80" customWidth="1"/>
    <col min="260" max="260" width="17" style="80" customWidth="1"/>
    <col min="261" max="261" width="16.7109375" style="80" customWidth="1"/>
    <col min="262" max="262" width="17" style="80" customWidth="1"/>
    <col min="263" max="263" width="16.7109375" style="80" customWidth="1"/>
    <col min="264" max="264" width="17" style="80" customWidth="1"/>
    <col min="265" max="271" width="16.7109375" style="80" customWidth="1"/>
    <col min="272" max="272" width="18" style="80" customWidth="1"/>
    <col min="273" max="274" width="10.7109375" style="80" customWidth="1"/>
    <col min="275" max="275" width="9.140625" style="80" customWidth="1"/>
    <col min="276" max="276" width="12.85546875" style="80" customWidth="1"/>
    <col min="277" max="277" width="23.42578125" style="80" customWidth="1"/>
    <col min="278" max="279" width="9.140625" style="80" customWidth="1"/>
    <col min="280" max="280" width="10.5703125" style="80" customWidth="1"/>
    <col min="281" max="281" width="11.28515625" style="80" customWidth="1"/>
    <col min="282" max="512" width="9.140625" style="80"/>
    <col min="513" max="513" width="95.140625" style="80" customWidth="1"/>
    <col min="514" max="514" width="17" style="80" customWidth="1"/>
    <col min="515" max="515" width="16.7109375" style="80" customWidth="1"/>
    <col min="516" max="516" width="17" style="80" customWidth="1"/>
    <col min="517" max="517" width="16.7109375" style="80" customWidth="1"/>
    <col min="518" max="518" width="17" style="80" customWidth="1"/>
    <col min="519" max="519" width="16.7109375" style="80" customWidth="1"/>
    <col min="520" max="520" width="17" style="80" customWidth="1"/>
    <col min="521" max="527" width="16.7109375" style="80" customWidth="1"/>
    <col min="528" max="528" width="18" style="80" customWidth="1"/>
    <col min="529" max="530" width="10.7109375" style="80" customWidth="1"/>
    <col min="531" max="531" width="9.140625" style="80" customWidth="1"/>
    <col min="532" max="532" width="12.85546875" style="80" customWidth="1"/>
    <col min="533" max="533" width="23.42578125" style="80" customWidth="1"/>
    <col min="534" max="535" width="9.140625" style="80" customWidth="1"/>
    <col min="536" max="536" width="10.5703125" style="80" customWidth="1"/>
    <col min="537" max="537" width="11.28515625" style="80" customWidth="1"/>
    <col min="538" max="768" width="9.140625" style="80"/>
    <col min="769" max="769" width="95.140625" style="80" customWidth="1"/>
    <col min="770" max="770" width="17" style="80" customWidth="1"/>
    <col min="771" max="771" width="16.7109375" style="80" customWidth="1"/>
    <col min="772" max="772" width="17" style="80" customWidth="1"/>
    <col min="773" max="773" width="16.7109375" style="80" customWidth="1"/>
    <col min="774" max="774" width="17" style="80" customWidth="1"/>
    <col min="775" max="775" width="16.7109375" style="80" customWidth="1"/>
    <col min="776" max="776" width="17" style="80" customWidth="1"/>
    <col min="777" max="783" width="16.7109375" style="80" customWidth="1"/>
    <col min="784" max="784" width="18" style="80" customWidth="1"/>
    <col min="785" max="786" width="10.7109375" style="80" customWidth="1"/>
    <col min="787" max="787" width="9.140625" style="80" customWidth="1"/>
    <col min="788" max="788" width="12.85546875" style="80" customWidth="1"/>
    <col min="789" max="789" width="23.42578125" style="80" customWidth="1"/>
    <col min="790" max="791" width="9.140625" style="80" customWidth="1"/>
    <col min="792" max="792" width="10.5703125" style="80" customWidth="1"/>
    <col min="793" max="793" width="11.28515625" style="80" customWidth="1"/>
    <col min="794" max="1024" width="9.140625" style="80"/>
    <col min="1025" max="1025" width="95.140625" style="80" customWidth="1"/>
    <col min="1026" max="1026" width="17" style="80" customWidth="1"/>
    <col min="1027" max="1027" width="16.7109375" style="80" customWidth="1"/>
    <col min="1028" max="1028" width="17" style="80" customWidth="1"/>
    <col min="1029" max="1029" width="16.7109375" style="80" customWidth="1"/>
    <col min="1030" max="1030" width="17" style="80" customWidth="1"/>
    <col min="1031" max="1031" width="16.7109375" style="80" customWidth="1"/>
    <col min="1032" max="1032" width="17" style="80" customWidth="1"/>
    <col min="1033" max="1039" width="16.7109375" style="80" customWidth="1"/>
    <col min="1040" max="1040" width="18" style="80" customWidth="1"/>
    <col min="1041" max="1042" width="10.7109375" style="80" customWidth="1"/>
    <col min="1043" max="1043" width="9.140625" style="80" customWidth="1"/>
    <col min="1044" max="1044" width="12.85546875" style="80" customWidth="1"/>
    <col min="1045" max="1045" width="23.42578125" style="80" customWidth="1"/>
    <col min="1046" max="1047" width="9.140625" style="80" customWidth="1"/>
    <col min="1048" max="1048" width="10.5703125" style="80" customWidth="1"/>
    <col min="1049" max="1049" width="11.28515625" style="80" customWidth="1"/>
    <col min="1050" max="1280" width="9.140625" style="80"/>
    <col min="1281" max="1281" width="95.140625" style="80" customWidth="1"/>
    <col min="1282" max="1282" width="17" style="80" customWidth="1"/>
    <col min="1283" max="1283" width="16.7109375" style="80" customWidth="1"/>
    <col min="1284" max="1284" width="17" style="80" customWidth="1"/>
    <col min="1285" max="1285" width="16.7109375" style="80" customWidth="1"/>
    <col min="1286" max="1286" width="17" style="80" customWidth="1"/>
    <col min="1287" max="1287" width="16.7109375" style="80" customWidth="1"/>
    <col min="1288" max="1288" width="17" style="80" customWidth="1"/>
    <col min="1289" max="1295" width="16.7109375" style="80" customWidth="1"/>
    <col min="1296" max="1296" width="18" style="80" customWidth="1"/>
    <col min="1297" max="1298" width="10.7109375" style="80" customWidth="1"/>
    <col min="1299" max="1299" width="9.140625" style="80" customWidth="1"/>
    <col min="1300" max="1300" width="12.85546875" style="80" customWidth="1"/>
    <col min="1301" max="1301" width="23.42578125" style="80" customWidth="1"/>
    <col min="1302" max="1303" width="9.140625" style="80" customWidth="1"/>
    <col min="1304" max="1304" width="10.5703125" style="80" customWidth="1"/>
    <col min="1305" max="1305" width="11.28515625" style="80" customWidth="1"/>
    <col min="1306" max="1536" width="9.140625" style="80"/>
    <col min="1537" max="1537" width="95.140625" style="80" customWidth="1"/>
    <col min="1538" max="1538" width="17" style="80" customWidth="1"/>
    <col min="1539" max="1539" width="16.7109375" style="80" customWidth="1"/>
    <col min="1540" max="1540" width="17" style="80" customWidth="1"/>
    <col min="1541" max="1541" width="16.7109375" style="80" customWidth="1"/>
    <col min="1542" max="1542" width="17" style="80" customWidth="1"/>
    <col min="1543" max="1543" width="16.7109375" style="80" customWidth="1"/>
    <col min="1544" max="1544" width="17" style="80" customWidth="1"/>
    <col min="1545" max="1551" width="16.7109375" style="80" customWidth="1"/>
    <col min="1552" max="1552" width="18" style="80" customWidth="1"/>
    <col min="1553" max="1554" width="10.7109375" style="80" customWidth="1"/>
    <col min="1555" max="1555" width="9.140625" style="80" customWidth="1"/>
    <col min="1556" max="1556" width="12.85546875" style="80" customWidth="1"/>
    <col min="1557" max="1557" width="23.42578125" style="80" customWidth="1"/>
    <col min="1558" max="1559" width="9.140625" style="80" customWidth="1"/>
    <col min="1560" max="1560" width="10.5703125" style="80" customWidth="1"/>
    <col min="1561" max="1561" width="11.28515625" style="80" customWidth="1"/>
    <col min="1562" max="1792" width="9.140625" style="80"/>
    <col min="1793" max="1793" width="95.140625" style="80" customWidth="1"/>
    <col min="1794" max="1794" width="17" style="80" customWidth="1"/>
    <col min="1795" max="1795" width="16.7109375" style="80" customWidth="1"/>
    <col min="1796" max="1796" width="17" style="80" customWidth="1"/>
    <col min="1797" max="1797" width="16.7109375" style="80" customWidth="1"/>
    <col min="1798" max="1798" width="17" style="80" customWidth="1"/>
    <col min="1799" max="1799" width="16.7109375" style="80" customWidth="1"/>
    <col min="1800" max="1800" width="17" style="80" customWidth="1"/>
    <col min="1801" max="1807" width="16.7109375" style="80" customWidth="1"/>
    <col min="1808" max="1808" width="18" style="80" customWidth="1"/>
    <col min="1809" max="1810" width="10.7109375" style="80" customWidth="1"/>
    <col min="1811" max="1811" width="9.140625" style="80" customWidth="1"/>
    <col min="1812" max="1812" width="12.85546875" style="80" customWidth="1"/>
    <col min="1813" max="1813" width="23.42578125" style="80" customWidth="1"/>
    <col min="1814" max="1815" width="9.140625" style="80" customWidth="1"/>
    <col min="1816" max="1816" width="10.5703125" style="80" customWidth="1"/>
    <col min="1817" max="1817" width="11.28515625" style="80" customWidth="1"/>
    <col min="1818" max="2048" width="9.140625" style="80"/>
    <col min="2049" max="2049" width="95.140625" style="80" customWidth="1"/>
    <col min="2050" max="2050" width="17" style="80" customWidth="1"/>
    <col min="2051" max="2051" width="16.7109375" style="80" customWidth="1"/>
    <col min="2052" max="2052" width="17" style="80" customWidth="1"/>
    <col min="2053" max="2053" width="16.7109375" style="80" customWidth="1"/>
    <col min="2054" max="2054" width="17" style="80" customWidth="1"/>
    <col min="2055" max="2055" width="16.7109375" style="80" customWidth="1"/>
    <col min="2056" max="2056" width="17" style="80" customWidth="1"/>
    <col min="2057" max="2063" width="16.7109375" style="80" customWidth="1"/>
    <col min="2064" max="2064" width="18" style="80" customWidth="1"/>
    <col min="2065" max="2066" width="10.7109375" style="80" customWidth="1"/>
    <col min="2067" max="2067" width="9.140625" style="80" customWidth="1"/>
    <col min="2068" max="2068" width="12.85546875" style="80" customWidth="1"/>
    <col min="2069" max="2069" width="23.42578125" style="80" customWidth="1"/>
    <col min="2070" max="2071" width="9.140625" style="80" customWidth="1"/>
    <col min="2072" max="2072" width="10.5703125" style="80" customWidth="1"/>
    <col min="2073" max="2073" width="11.28515625" style="80" customWidth="1"/>
    <col min="2074" max="2304" width="9.140625" style="80"/>
    <col min="2305" max="2305" width="95.140625" style="80" customWidth="1"/>
    <col min="2306" max="2306" width="17" style="80" customWidth="1"/>
    <col min="2307" max="2307" width="16.7109375" style="80" customWidth="1"/>
    <col min="2308" max="2308" width="17" style="80" customWidth="1"/>
    <col min="2309" max="2309" width="16.7109375" style="80" customWidth="1"/>
    <col min="2310" max="2310" width="17" style="80" customWidth="1"/>
    <col min="2311" max="2311" width="16.7109375" style="80" customWidth="1"/>
    <col min="2312" max="2312" width="17" style="80" customWidth="1"/>
    <col min="2313" max="2319" width="16.7109375" style="80" customWidth="1"/>
    <col min="2320" max="2320" width="18" style="80" customWidth="1"/>
    <col min="2321" max="2322" width="10.7109375" style="80" customWidth="1"/>
    <col min="2323" max="2323" width="9.140625" style="80" customWidth="1"/>
    <col min="2324" max="2324" width="12.85546875" style="80" customWidth="1"/>
    <col min="2325" max="2325" width="23.42578125" style="80" customWidth="1"/>
    <col min="2326" max="2327" width="9.140625" style="80" customWidth="1"/>
    <col min="2328" max="2328" width="10.5703125" style="80" customWidth="1"/>
    <col min="2329" max="2329" width="11.28515625" style="80" customWidth="1"/>
    <col min="2330" max="2560" width="9.140625" style="80"/>
    <col min="2561" max="2561" width="95.140625" style="80" customWidth="1"/>
    <col min="2562" max="2562" width="17" style="80" customWidth="1"/>
    <col min="2563" max="2563" width="16.7109375" style="80" customWidth="1"/>
    <col min="2564" max="2564" width="17" style="80" customWidth="1"/>
    <col min="2565" max="2565" width="16.7109375" style="80" customWidth="1"/>
    <col min="2566" max="2566" width="17" style="80" customWidth="1"/>
    <col min="2567" max="2567" width="16.7109375" style="80" customWidth="1"/>
    <col min="2568" max="2568" width="17" style="80" customWidth="1"/>
    <col min="2569" max="2575" width="16.7109375" style="80" customWidth="1"/>
    <col min="2576" max="2576" width="18" style="80" customWidth="1"/>
    <col min="2577" max="2578" width="10.7109375" style="80" customWidth="1"/>
    <col min="2579" max="2579" width="9.140625" style="80" customWidth="1"/>
    <col min="2580" max="2580" width="12.85546875" style="80" customWidth="1"/>
    <col min="2581" max="2581" width="23.42578125" style="80" customWidth="1"/>
    <col min="2582" max="2583" width="9.140625" style="80" customWidth="1"/>
    <col min="2584" max="2584" width="10.5703125" style="80" customWidth="1"/>
    <col min="2585" max="2585" width="11.28515625" style="80" customWidth="1"/>
    <col min="2586" max="2816" width="9.140625" style="80"/>
    <col min="2817" max="2817" width="95.140625" style="80" customWidth="1"/>
    <col min="2818" max="2818" width="17" style="80" customWidth="1"/>
    <col min="2819" max="2819" width="16.7109375" style="80" customWidth="1"/>
    <col min="2820" max="2820" width="17" style="80" customWidth="1"/>
    <col min="2821" max="2821" width="16.7109375" style="80" customWidth="1"/>
    <col min="2822" max="2822" width="17" style="80" customWidth="1"/>
    <col min="2823" max="2823" width="16.7109375" style="80" customWidth="1"/>
    <col min="2824" max="2824" width="17" style="80" customWidth="1"/>
    <col min="2825" max="2831" width="16.7109375" style="80" customWidth="1"/>
    <col min="2832" max="2832" width="18" style="80" customWidth="1"/>
    <col min="2833" max="2834" width="10.7109375" style="80" customWidth="1"/>
    <col min="2835" max="2835" width="9.140625" style="80" customWidth="1"/>
    <col min="2836" max="2836" width="12.85546875" style="80" customWidth="1"/>
    <col min="2837" max="2837" width="23.42578125" style="80" customWidth="1"/>
    <col min="2838" max="2839" width="9.140625" style="80" customWidth="1"/>
    <col min="2840" max="2840" width="10.5703125" style="80" customWidth="1"/>
    <col min="2841" max="2841" width="11.28515625" style="80" customWidth="1"/>
    <col min="2842" max="3072" width="9.140625" style="80"/>
    <col min="3073" max="3073" width="95.140625" style="80" customWidth="1"/>
    <col min="3074" max="3074" width="17" style="80" customWidth="1"/>
    <col min="3075" max="3075" width="16.7109375" style="80" customWidth="1"/>
    <col min="3076" max="3076" width="17" style="80" customWidth="1"/>
    <col min="3077" max="3077" width="16.7109375" style="80" customWidth="1"/>
    <col min="3078" max="3078" width="17" style="80" customWidth="1"/>
    <col min="3079" max="3079" width="16.7109375" style="80" customWidth="1"/>
    <col min="3080" max="3080" width="17" style="80" customWidth="1"/>
    <col min="3081" max="3087" width="16.7109375" style="80" customWidth="1"/>
    <col min="3088" max="3088" width="18" style="80" customWidth="1"/>
    <col min="3089" max="3090" width="10.7109375" style="80" customWidth="1"/>
    <col min="3091" max="3091" width="9.140625" style="80" customWidth="1"/>
    <col min="3092" max="3092" width="12.85546875" style="80" customWidth="1"/>
    <col min="3093" max="3093" width="23.42578125" style="80" customWidth="1"/>
    <col min="3094" max="3095" width="9.140625" style="80" customWidth="1"/>
    <col min="3096" max="3096" width="10.5703125" style="80" customWidth="1"/>
    <col min="3097" max="3097" width="11.28515625" style="80" customWidth="1"/>
    <col min="3098" max="3328" width="9.140625" style="80"/>
    <col min="3329" max="3329" width="95.140625" style="80" customWidth="1"/>
    <col min="3330" max="3330" width="17" style="80" customWidth="1"/>
    <col min="3331" max="3331" width="16.7109375" style="80" customWidth="1"/>
    <col min="3332" max="3332" width="17" style="80" customWidth="1"/>
    <col min="3333" max="3333" width="16.7109375" style="80" customWidth="1"/>
    <col min="3334" max="3334" width="17" style="80" customWidth="1"/>
    <col min="3335" max="3335" width="16.7109375" style="80" customWidth="1"/>
    <col min="3336" max="3336" width="17" style="80" customWidth="1"/>
    <col min="3337" max="3343" width="16.7109375" style="80" customWidth="1"/>
    <col min="3344" max="3344" width="18" style="80" customWidth="1"/>
    <col min="3345" max="3346" width="10.7109375" style="80" customWidth="1"/>
    <col min="3347" max="3347" width="9.140625" style="80" customWidth="1"/>
    <col min="3348" max="3348" width="12.85546875" style="80" customWidth="1"/>
    <col min="3349" max="3349" width="23.42578125" style="80" customWidth="1"/>
    <col min="3350" max="3351" width="9.140625" style="80" customWidth="1"/>
    <col min="3352" max="3352" width="10.5703125" style="80" customWidth="1"/>
    <col min="3353" max="3353" width="11.28515625" style="80" customWidth="1"/>
    <col min="3354" max="3584" width="9.140625" style="80"/>
    <col min="3585" max="3585" width="95.140625" style="80" customWidth="1"/>
    <col min="3586" max="3586" width="17" style="80" customWidth="1"/>
    <col min="3587" max="3587" width="16.7109375" style="80" customWidth="1"/>
    <col min="3588" max="3588" width="17" style="80" customWidth="1"/>
    <col min="3589" max="3589" width="16.7109375" style="80" customWidth="1"/>
    <col min="3590" max="3590" width="17" style="80" customWidth="1"/>
    <col min="3591" max="3591" width="16.7109375" style="80" customWidth="1"/>
    <col min="3592" max="3592" width="17" style="80" customWidth="1"/>
    <col min="3593" max="3599" width="16.7109375" style="80" customWidth="1"/>
    <col min="3600" max="3600" width="18" style="80" customWidth="1"/>
    <col min="3601" max="3602" width="10.7109375" style="80" customWidth="1"/>
    <col min="3603" max="3603" width="9.140625" style="80" customWidth="1"/>
    <col min="3604" max="3604" width="12.85546875" style="80" customWidth="1"/>
    <col min="3605" max="3605" width="23.42578125" style="80" customWidth="1"/>
    <col min="3606" max="3607" width="9.140625" style="80" customWidth="1"/>
    <col min="3608" max="3608" width="10.5703125" style="80" customWidth="1"/>
    <col min="3609" max="3609" width="11.28515625" style="80" customWidth="1"/>
    <col min="3610" max="3840" width="9.140625" style="80"/>
    <col min="3841" max="3841" width="95.140625" style="80" customWidth="1"/>
    <col min="3842" max="3842" width="17" style="80" customWidth="1"/>
    <col min="3843" max="3843" width="16.7109375" style="80" customWidth="1"/>
    <col min="3844" max="3844" width="17" style="80" customWidth="1"/>
    <col min="3845" max="3845" width="16.7109375" style="80" customWidth="1"/>
    <col min="3846" max="3846" width="17" style="80" customWidth="1"/>
    <col min="3847" max="3847" width="16.7109375" style="80" customWidth="1"/>
    <col min="3848" max="3848" width="17" style="80" customWidth="1"/>
    <col min="3849" max="3855" width="16.7109375" style="80" customWidth="1"/>
    <col min="3856" max="3856" width="18" style="80" customWidth="1"/>
    <col min="3857" max="3858" width="10.7109375" style="80" customWidth="1"/>
    <col min="3859" max="3859" width="9.140625" style="80" customWidth="1"/>
    <col min="3860" max="3860" width="12.85546875" style="80" customWidth="1"/>
    <col min="3861" max="3861" width="23.42578125" style="80" customWidth="1"/>
    <col min="3862" max="3863" width="9.140625" style="80" customWidth="1"/>
    <col min="3864" max="3864" width="10.5703125" style="80" customWidth="1"/>
    <col min="3865" max="3865" width="11.28515625" style="80" customWidth="1"/>
    <col min="3866" max="4096" width="9.140625" style="80"/>
    <col min="4097" max="4097" width="95.140625" style="80" customWidth="1"/>
    <col min="4098" max="4098" width="17" style="80" customWidth="1"/>
    <col min="4099" max="4099" width="16.7109375" style="80" customWidth="1"/>
    <col min="4100" max="4100" width="17" style="80" customWidth="1"/>
    <col min="4101" max="4101" width="16.7109375" style="80" customWidth="1"/>
    <col min="4102" max="4102" width="17" style="80" customWidth="1"/>
    <col min="4103" max="4103" width="16.7109375" style="80" customWidth="1"/>
    <col min="4104" max="4104" width="17" style="80" customWidth="1"/>
    <col min="4105" max="4111" width="16.7109375" style="80" customWidth="1"/>
    <col min="4112" max="4112" width="18" style="80" customWidth="1"/>
    <col min="4113" max="4114" width="10.7109375" style="80" customWidth="1"/>
    <col min="4115" max="4115" width="9.140625" style="80" customWidth="1"/>
    <col min="4116" max="4116" width="12.85546875" style="80" customWidth="1"/>
    <col min="4117" max="4117" width="23.42578125" style="80" customWidth="1"/>
    <col min="4118" max="4119" width="9.140625" style="80" customWidth="1"/>
    <col min="4120" max="4120" width="10.5703125" style="80" customWidth="1"/>
    <col min="4121" max="4121" width="11.28515625" style="80" customWidth="1"/>
    <col min="4122" max="4352" width="9.140625" style="80"/>
    <col min="4353" max="4353" width="95.140625" style="80" customWidth="1"/>
    <col min="4354" max="4354" width="17" style="80" customWidth="1"/>
    <col min="4355" max="4355" width="16.7109375" style="80" customWidth="1"/>
    <col min="4356" max="4356" width="17" style="80" customWidth="1"/>
    <col min="4357" max="4357" width="16.7109375" style="80" customWidth="1"/>
    <col min="4358" max="4358" width="17" style="80" customWidth="1"/>
    <col min="4359" max="4359" width="16.7109375" style="80" customWidth="1"/>
    <col min="4360" max="4360" width="17" style="80" customWidth="1"/>
    <col min="4361" max="4367" width="16.7109375" style="80" customWidth="1"/>
    <col min="4368" max="4368" width="18" style="80" customWidth="1"/>
    <col min="4369" max="4370" width="10.7109375" style="80" customWidth="1"/>
    <col min="4371" max="4371" width="9.140625" style="80" customWidth="1"/>
    <col min="4372" max="4372" width="12.85546875" style="80" customWidth="1"/>
    <col min="4373" max="4373" width="23.42578125" style="80" customWidth="1"/>
    <col min="4374" max="4375" width="9.140625" style="80" customWidth="1"/>
    <col min="4376" max="4376" width="10.5703125" style="80" customWidth="1"/>
    <col min="4377" max="4377" width="11.28515625" style="80" customWidth="1"/>
    <col min="4378" max="4608" width="9.140625" style="80"/>
    <col min="4609" max="4609" width="95.140625" style="80" customWidth="1"/>
    <col min="4610" max="4610" width="17" style="80" customWidth="1"/>
    <col min="4611" max="4611" width="16.7109375" style="80" customWidth="1"/>
    <col min="4612" max="4612" width="17" style="80" customWidth="1"/>
    <col min="4613" max="4613" width="16.7109375" style="80" customWidth="1"/>
    <col min="4614" max="4614" width="17" style="80" customWidth="1"/>
    <col min="4615" max="4615" width="16.7109375" style="80" customWidth="1"/>
    <col min="4616" max="4616" width="17" style="80" customWidth="1"/>
    <col min="4617" max="4623" width="16.7109375" style="80" customWidth="1"/>
    <col min="4624" max="4624" width="18" style="80" customWidth="1"/>
    <col min="4625" max="4626" width="10.7109375" style="80" customWidth="1"/>
    <col min="4627" max="4627" width="9.140625" style="80" customWidth="1"/>
    <col min="4628" max="4628" width="12.85546875" style="80" customWidth="1"/>
    <col min="4629" max="4629" width="23.42578125" style="80" customWidth="1"/>
    <col min="4630" max="4631" width="9.140625" style="80" customWidth="1"/>
    <col min="4632" max="4632" width="10.5703125" style="80" customWidth="1"/>
    <col min="4633" max="4633" width="11.28515625" style="80" customWidth="1"/>
    <col min="4634" max="4864" width="9.140625" style="80"/>
    <col min="4865" max="4865" width="95.140625" style="80" customWidth="1"/>
    <col min="4866" max="4866" width="17" style="80" customWidth="1"/>
    <col min="4867" max="4867" width="16.7109375" style="80" customWidth="1"/>
    <col min="4868" max="4868" width="17" style="80" customWidth="1"/>
    <col min="4869" max="4869" width="16.7109375" style="80" customWidth="1"/>
    <col min="4870" max="4870" width="17" style="80" customWidth="1"/>
    <col min="4871" max="4871" width="16.7109375" style="80" customWidth="1"/>
    <col min="4872" max="4872" width="17" style="80" customWidth="1"/>
    <col min="4873" max="4879" width="16.7109375" style="80" customWidth="1"/>
    <col min="4880" max="4880" width="18" style="80" customWidth="1"/>
    <col min="4881" max="4882" width="10.7109375" style="80" customWidth="1"/>
    <col min="4883" max="4883" width="9.140625" style="80" customWidth="1"/>
    <col min="4884" max="4884" width="12.85546875" style="80" customWidth="1"/>
    <col min="4885" max="4885" width="23.42578125" style="80" customWidth="1"/>
    <col min="4886" max="4887" width="9.140625" style="80" customWidth="1"/>
    <col min="4888" max="4888" width="10.5703125" style="80" customWidth="1"/>
    <col min="4889" max="4889" width="11.28515625" style="80" customWidth="1"/>
    <col min="4890" max="5120" width="9.140625" style="80"/>
    <col min="5121" max="5121" width="95.140625" style="80" customWidth="1"/>
    <col min="5122" max="5122" width="17" style="80" customWidth="1"/>
    <col min="5123" max="5123" width="16.7109375" style="80" customWidth="1"/>
    <col min="5124" max="5124" width="17" style="80" customWidth="1"/>
    <col min="5125" max="5125" width="16.7109375" style="80" customWidth="1"/>
    <col min="5126" max="5126" width="17" style="80" customWidth="1"/>
    <col min="5127" max="5127" width="16.7109375" style="80" customWidth="1"/>
    <col min="5128" max="5128" width="17" style="80" customWidth="1"/>
    <col min="5129" max="5135" width="16.7109375" style="80" customWidth="1"/>
    <col min="5136" max="5136" width="18" style="80" customWidth="1"/>
    <col min="5137" max="5138" width="10.7109375" style="80" customWidth="1"/>
    <col min="5139" max="5139" width="9.140625" style="80" customWidth="1"/>
    <col min="5140" max="5140" width="12.85546875" style="80" customWidth="1"/>
    <col min="5141" max="5141" width="23.42578125" style="80" customWidth="1"/>
    <col min="5142" max="5143" width="9.140625" style="80" customWidth="1"/>
    <col min="5144" max="5144" width="10.5703125" style="80" customWidth="1"/>
    <col min="5145" max="5145" width="11.28515625" style="80" customWidth="1"/>
    <col min="5146" max="5376" width="9.140625" style="80"/>
    <col min="5377" max="5377" width="95.140625" style="80" customWidth="1"/>
    <col min="5378" max="5378" width="17" style="80" customWidth="1"/>
    <col min="5379" max="5379" width="16.7109375" style="80" customWidth="1"/>
    <col min="5380" max="5380" width="17" style="80" customWidth="1"/>
    <col min="5381" max="5381" width="16.7109375" style="80" customWidth="1"/>
    <col min="5382" max="5382" width="17" style="80" customWidth="1"/>
    <col min="5383" max="5383" width="16.7109375" style="80" customWidth="1"/>
    <col min="5384" max="5384" width="17" style="80" customWidth="1"/>
    <col min="5385" max="5391" width="16.7109375" style="80" customWidth="1"/>
    <col min="5392" max="5392" width="18" style="80" customWidth="1"/>
    <col min="5393" max="5394" width="10.7109375" style="80" customWidth="1"/>
    <col min="5395" max="5395" width="9.140625" style="80" customWidth="1"/>
    <col min="5396" max="5396" width="12.85546875" style="80" customWidth="1"/>
    <col min="5397" max="5397" width="23.42578125" style="80" customWidth="1"/>
    <col min="5398" max="5399" width="9.140625" style="80" customWidth="1"/>
    <col min="5400" max="5400" width="10.5703125" style="80" customWidth="1"/>
    <col min="5401" max="5401" width="11.28515625" style="80" customWidth="1"/>
    <col min="5402" max="5632" width="9.140625" style="80"/>
    <col min="5633" max="5633" width="95.140625" style="80" customWidth="1"/>
    <col min="5634" max="5634" width="17" style="80" customWidth="1"/>
    <col min="5635" max="5635" width="16.7109375" style="80" customWidth="1"/>
    <col min="5636" max="5636" width="17" style="80" customWidth="1"/>
    <col min="5637" max="5637" width="16.7109375" style="80" customWidth="1"/>
    <col min="5638" max="5638" width="17" style="80" customWidth="1"/>
    <col min="5639" max="5639" width="16.7109375" style="80" customWidth="1"/>
    <col min="5640" max="5640" width="17" style="80" customWidth="1"/>
    <col min="5641" max="5647" width="16.7109375" style="80" customWidth="1"/>
    <col min="5648" max="5648" width="18" style="80" customWidth="1"/>
    <col min="5649" max="5650" width="10.7109375" style="80" customWidth="1"/>
    <col min="5651" max="5651" width="9.140625" style="80" customWidth="1"/>
    <col min="5652" max="5652" width="12.85546875" style="80" customWidth="1"/>
    <col min="5653" max="5653" width="23.42578125" style="80" customWidth="1"/>
    <col min="5654" max="5655" width="9.140625" style="80" customWidth="1"/>
    <col min="5656" max="5656" width="10.5703125" style="80" customWidth="1"/>
    <col min="5657" max="5657" width="11.28515625" style="80" customWidth="1"/>
    <col min="5658" max="5888" width="9.140625" style="80"/>
    <col min="5889" max="5889" width="95.140625" style="80" customWidth="1"/>
    <col min="5890" max="5890" width="17" style="80" customWidth="1"/>
    <col min="5891" max="5891" width="16.7109375" style="80" customWidth="1"/>
    <col min="5892" max="5892" width="17" style="80" customWidth="1"/>
    <col min="5893" max="5893" width="16.7109375" style="80" customWidth="1"/>
    <col min="5894" max="5894" width="17" style="80" customWidth="1"/>
    <col min="5895" max="5895" width="16.7109375" style="80" customWidth="1"/>
    <col min="5896" max="5896" width="17" style="80" customWidth="1"/>
    <col min="5897" max="5903" width="16.7109375" style="80" customWidth="1"/>
    <col min="5904" max="5904" width="18" style="80" customWidth="1"/>
    <col min="5905" max="5906" width="10.7109375" style="80" customWidth="1"/>
    <col min="5907" max="5907" width="9.140625" style="80" customWidth="1"/>
    <col min="5908" max="5908" width="12.85546875" style="80" customWidth="1"/>
    <col min="5909" max="5909" width="23.42578125" style="80" customWidth="1"/>
    <col min="5910" max="5911" width="9.140625" style="80" customWidth="1"/>
    <col min="5912" max="5912" width="10.5703125" style="80" customWidth="1"/>
    <col min="5913" max="5913" width="11.28515625" style="80" customWidth="1"/>
    <col min="5914" max="6144" width="9.140625" style="80"/>
    <col min="6145" max="6145" width="95.140625" style="80" customWidth="1"/>
    <col min="6146" max="6146" width="17" style="80" customWidth="1"/>
    <col min="6147" max="6147" width="16.7109375" style="80" customWidth="1"/>
    <col min="6148" max="6148" width="17" style="80" customWidth="1"/>
    <col min="6149" max="6149" width="16.7109375" style="80" customWidth="1"/>
    <col min="6150" max="6150" width="17" style="80" customWidth="1"/>
    <col min="6151" max="6151" width="16.7109375" style="80" customWidth="1"/>
    <col min="6152" max="6152" width="17" style="80" customWidth="1"/>
    <col min="6153" max="6159" width="16.7109375" style="80" customWidth="1"/>
    <col min="6160" max="6160" width="18" style="80" customWidth="1"/>
    <col min="6161" max="6162" width="10.7109375" style="80" customWidth="1"/>
    <col min="6163" max="6163" width="9.140625" style="80" customWidth="1"/>
    <col min="6164" max="6164" width="12.85546875" style="80" customWidth="1"/>
    <col min="6165" max="6165" width="23.42578125" style="80" customWidth="1"/>
    <col min="6166" max="6167" width="9.140625" style="80" customWidth="1"/>
    <col min="6168" max="6168" width="10.5703125" style="80" customWidth="1"/>
    <col min="6169" max="6169" width="11.28515625" style="80" customWidth="1"/>
    <col min="6170" max="6400" width="9.140625" style="80"/>
    <col min="6401" max="6401" width="95.140625" style="80" customWidth="1"/>
    <col min="6402" max="6402" width="17" style="80" customWidth="1"/>
    <col min="6403" max="6403" width="16.7109375" style="80" customWidth="1"/>
    <col min="6404" max="6404" width="17" style="80" customWidth="1"/>
    <col min="6405" max="6405" width="16.7109375" style="80" customWidth="1"/>
    <col min="6406" max="6406" width="17" style="80" customWidth="1"/>
    <col min="6407" max="6407" width="16.7109375" style="80" customWidth="1"/>
    <col min="6408" max="6408" width="17" style="80" customWidth="1"/>
    <col min="6409" max="6415" width="16.7109375" style="80" customWidth="1"/>
    <col min="6416" max="6416" width="18" style="80" customWidth="1"/>
    <col min="6417" max="6418" width="10.7109375" style="80" customWidth="1"/>
    <col min="6419" max="6419" width="9.140625" style="80" customWidth="1"/>
    <col min="6420" max="6420" width="12.85546875" style="80" customWidth="1"/>
    <col min="6421" max="6421" width="23.42578125" style="80" customWidth="1"/>
    <col min="6422" max="6423" width="9.140625" style="80" customWidth="1"/>
    <col min="6424" max="6424" width="10.5703125" style="80" customWidth="1"/>
    <col min="6425" max="6425" width="11.28515625" style="80" customWidth="1"/>
    <col min="6426" max="6656" width="9.140625" style="80"/>
    <col min="6657" max="6657" width="95.140625" style="80" customWidth="1"/>
    <col min="6658" max="6658" width="17" style="80" customWidth="1"/>
    <col min="6659" max="6659" width="16.7109375" style="80" customWidth="1"/>
    <col min="6660" max="6660" width="17" style="80" customWidth="1"/>
    <col min="6661" max="6661" width="16.7109375" style="80" customWidth="1"/>
    <col min="6662" max="6662" width="17" style="80" customWidth="1"/>
    <col min="6663" max="6663" width="16.7109375" style="80" customWidth="1"/>
    <col min="6664" max="6664" width="17" style="80" customWidth="1"/>
    <col min="6665" max="6671" width="16.7109375" style="80" customWidth="1"/>
    <col min="6672" max="6672" width="18" style="80" customWidth="1"/>
    <col min="6673" max="6674" width="10.7109375" style="80" customWidth="1"/>
    <col min="6675" max="6675" width="9.140625" style="80" customWidth="1"/>
    <col min="6676" max="6676" width="12.85546875" style="80" customWidth="1"/>
    <col min="6677" max="6677" width="23.42578125" style="80" customWidth="1"/>
    <col min="6678" max="6679" width="9.140625" style="80" customWidth="1"/>
    <col min="6680" max="6680" width="10.5703125" style="80" customWidth="1"/>
    <col min="6681" max="6681" width="11.28515625" style="80" customWidth="1"/>
    <col min="6682" max="6912" width="9.140625" style="80"/>
    <col min="6913" max="6913" width="95.140625" style="80" customWidth="1"/>
    <col min="6914" max="6914" width="17" style="80" customWidth="1"/>
    <col min="6915" max="6915" width="16.7109375" style="80" customWidth="1"/>
    <col min="6916" max="6916" width="17" style="80" customWidth="1"/>
    <col min="6917" max="6917" width="16.7109375" style="80" customWidth="1"/>
    <col min="6918" max="6918" width="17" style="80" customWidth="1"/>
    <col min="6919" max="6919" width="16.7109375" style="80" customWidth="1"/>
    <col min="6920" max="6920" width="17" style="80" customWidth="1"/>
    <col min="6921" max="6927" width="16.7109375" style="80" customWidth="1"/>
    <col min="6928" max="6928" width="18" style="80" customWidth="1"/>
    <col min="6929" max="6930" width="10.7109375" style="80" customWidth="1"/>
    <col min="6931" max="6931" width="9.140625" style="80" customWidth="1"/>
    <col min="6932" max="6932" width="12.85546875" style="80" customWidth="1"/>
    <col min="6933" max="6933" width="23.42578125" style="80" customWidth="1"/>
    <col min="6934" max="6935" width="9.140625" style="80" customWidth="1"/>
    <col min="6936" max="6936" width="10.5703125" style="80" customWidth="1"/>
    <col min="6937" max="6937" width="11.28515625" style="80" customWidth="1"/>
    <col min="6938" max="7168" width="9.140625" style="80"/>
    <col min="7169" max="7169" width="95.140625" style="80" customWidth="1"/>
    <col min="7170" max="7170" width="17" style="80" customWidth="1"/>
    <col min="7171" max="7171" width="16.7109375" style="80" customWidth="1"/>
    <col min="7172" max="7172" width="17" style="80" customWidth="1"/>
    <col min="7173" max="7173" width="16.7109375" style="80" customWidth="1"/>
    <col min="7174" max="7174" width="17" style="80" customWidth="1"/>
    <col min="7175" max="7175" width="16.7109375" style="80" customWidth="1"/>
    <col min="7176" max="7176" width="17" style="80" customWidth="1"/>
    <col min="7177" max="7183" width="16.7109375" style="80" customWidth="1"/>
    <col min="7184" max="7184" width="18" style="80" customWidth="1"/>
    <col min="7185" max="7186" width="10.7109375" style="80" customWidth="1"/>
    <col min="7187" max="7187" width="9.140625" style="80" customWidth="1"/>
    <col min="7188" max="7188" width="12.85546875" style="80" customWidth="1"/>
    <col min="7189" max="7189" width="23.42578125" style="80" customWidth="1"/>
    <col min="7190" max="7191" width="9.140625" style="80" customWidth="1"/>
    <col min="7192" max="7192" width="10.5703125" style="80" customWidth="1"/>
    <col min="7193" max="7193" width="11.28515625" style="80" customWidth="1"/>
    <col min="7194" max="7424" width="9.140625" style="80"/>
    <col min="7425" max="7425" width="95.140625" style="80" customWidth="1"/>
    <col min="7426" max="7426" width="17" style="80" customWidth="1"/>
    <col min="7427" max="7427" width="16.7109375" style="80" customWidth="1"/>
    <col min="7428" max="7428" width="17" style="80" customWidth="1"/>
    <col min="7429" max="7429" width="16.7109375" style="80" customWidth="1"/>
    <col min="7430" max="7430" width="17" style="80" customWidth="1"/>
    <col min="7431" max="7431" width="16.7109375" style="80" customWidth="1"/>
    <col min="7432" max="7432" width="17" style="80" customWidth="1"/>
    <col min="7433" max="7439" width="16.7109375" style="80" customWidth="1"/>
    <col min="7440" max="7440" width="18" style="80" customWidth="1"/>
    <col min="7441" max="7442" width="10.7109375" style="80" customWidth="1"/>
    <col min="7443" max="7443" width="9.140625" style="80" customWidth="1"/>
    <col min="7444" max="7444" width="12.85546875" style="80" customWidth="1"/>
    <col min="7445" max="7445" width="23.42578125" style="80" customWidth="1"/>
    <col min="7446" max="7447" width="9.140625" style="80" customWidth="1"/>
    <col min="7448" max="7448" width="10.5703125" style="80" customWidth="1"/>
    <col min="7449" max="7449" width="11.28515625" style="80" customWidth="1"/>
    <col min="7450" max="7680" width="9.140625" style="80"/>
    <col min="7681" max="7681" width="95.140625" style="80" customWidth="1"/>
    <col min="7682" max="7682" width="17" style="80" customWidth="1"/>
    <col min="7683" max="7683" width="16.7109375" style="80" customWidth="1"/>
    <col min="7684" max="7684" width="17" style="80" customWidth="1"/>
    <col min="7685" max="7685" width="16.7109375" style="80" customWidth="1"/>
    <col min="7686" max="7686" width="17" style="80" customWidth="1"/>
    <col min="7687" max="7687" width="16.7109375" style="80" customWidth="1"/>
    <col min="7688" max="7688" width="17" style="80" customWidth="1"/>
    <col min="7689" max="7695" width="16.7109375" style="80" customWidth="1"/>
    <col min="7696" max="7696" width="18" style="80" customWidth="1"/>
    <col min="7697" max="7698" width="10.7109375" style="80" customWidth="1"/>
    <col min="7699" max="7699" width="9.140625" style="80" customWidth="1"/>
    <col min="7700" max="7700" width="12.85546875" style="80" customWidth="1"/>
    <col min="7701" max="7701" width="23.42578125" style="80" customWidth="1"/>
    <col min="7702" max="7703" width="9.140625" style="80" customWidth="1"/>
    <col min="7704" max="7704" width="10.5703125" style="80" customWidth="1"/>
    <col min="7705" max="7705" width="11.28515625" style="80" customWidth="1"/>
    <col min="7706" max="7936" width="9.140625" style="80"/>
    <col min="7937" max="7937" width="95.140625" style="80" customWidth="1"/>
    <col min="7938" max="7938" width="17" style="80" customWidth="1"/>
    <col min="7939" max="7939" width="16.7109375" style="80" customWidth="1"/>
    <col min="7940" max="7940" width="17" style="80" customWidth="1"/>
    <col min="7941" max="7941" width="16.7109375" style="80" customWidth="1"/>
    <col min="7942" max="7942" width="17" style="80" customWidth="1"/>
    <col min="7943" max="7943" width="16.7109375" style="80" customWidth="1"/>
    <col min="7944" max="7944" width="17" style="80" customWidth="1"/>
    <col min="7945" max="7951" width="16.7109375" style="80" customWidth="1"/>
    <col min="7952" max="7952" width="18" style="80" customWidth="1"/>
    <col min="7953" max="7954" width="10.7109375" style="80" customWidth="1"/>
    <col min="7955" max="7955" width="9.140625" style="80" customWidth="1"/>
    <col min="7956" max="7956" width="12.85546875" style="80" customWidth="1"/>
    <col min="7957" max="7957" width="23.42578125" style="80" customWidth="1"/>
    <col min="7958" max="7959" width="9.140625" style="80" customWidth="1"/>
    <col min="7960" max="7960" width="10.5703125" style="80" customWidth="1"/>
    <col min="7961" max="7961" width="11.28515625" style="80" customWidth="1"/>
    <col min="7962" max="8192" width="9.140625" style="80"/>
    <col min="8193" max="8193" width="95.140625" style="80" customWidth="1"/>
    <col min="8194" max="8194" width="17" style="80" customWidth="1"/>
    <col min="8195" max="8195" width="16.7109375" style="80" customWidth="1"/>
    <col min="8196" max="8196" width="17" style="80" customWidth="1"/>
    <col min="8197" max="8197" width="16.7109375" style="80" customWidth="1"/>
    <col min="8198" max="8198" width="17" style="80" customWidth="1"/>
    <col min="8199" max="8199" width="16.7109375" style="80" customWidth="1"/>
    <col min="8200" max="8200" width="17" style="80" customWidth="1"/>
    <col min="8201" max="8207" width="16.7109375" style="80" customWidth="1"/>
    <col min="8208" max="8208" width="18" style="80" customWidth="1"/>
    <col min="8209" max="8210" width="10.7109375" style="80" customWidth="1"/>
    <col min="8211" max="8211" width="9.140625" style="80" customWidth="1"/>
    <col min="8212" max="8212" width="12.85546875" style="80" customWidth="1"/>
    <col min="8213" max="8213" width="23.42578125" style="80" customWidth="1"/>
    <col min="8214" max="8215" width="9.140625" style="80" customWidth="1"/>
    <col min="8216" max="8216" width="10.5703125" style="80" customWidth="1"/>
    <col min="8217" max="8217" width="11.28515625" style="80" customWidth="1"/>
    <col min="8218" max="8448" width="9.140625" style="80"/>
    <col min="8449" max="8449" width="95.140625" style="80" customWidth="1"/>
    <col min="8450" max="8450" width="17" style="80" customWidth="1"/>
    <col min="8451" max="8451" width="16.7109375" style="80" customWidth="1"/>
    <col min="8452" max="8452" width="17" style="80" customWidth="1"/>
    <col min="8453" max="8453" width="16.7109375" style="80" customWidth="1"/>
    <col min="8454" max="8454" width="17" style="80" customWidth="1"/>
    <col min="8455" max="8455" width="16.7109375" style="80" customWidth="1"/>
    <col min="8456" max="8456" width="17" style="80" customWidth="1"/>
    <col min="8457" max="8463" width="16.7109375" style="80" customWidth="1"/>
    <col min="8464" max="8464" width="18" style="80" customWidth="1"/>
    <col min="8465" max="8466" width="10.7109375" style="80" customWidth="1"/>
    <col min="8467" max="8467" width="9.140625" style="80" customWidth="1"/>
    <col min="8468" max="8468" width="12.85546875" style="80" customWidth="1"/>
    <col min="8469" max="8469" width="23.42578125" style="80" customWidth="1"/>
    <col min="8470" max="8471" width="9.140625" style="80" customWidth="1"/>
    <col min="8472" max="8472" width="10.5703125" style="80" customWidth="1"/>
    <col min="8473" max="8473" width="11.28515625" style="80" customWidth="1"/>
    <col min="8474" max="8704" width="9.140625" style="80"/>
    <col min="8705" max="8705" width="95.140625" style="80" customWidth="1"/>
    <col min="8706" max="8706" width="17" style="80" customWidth="1"/>
    <col min="8707" max="8707" width="16.7109375" style="80" customWidth="1"/>
    <col min="8708" max="8708" width="17" style="80" customWidth="1"/>
    <col min="8709" max="8709" width="16.7109375" style="80" customWidth="1"/>
    <col min="8710" max="8710" width="17" style="80" customWidth="1"/>
    <col min="8711" max="8711" width="16.7109375" style="80" customWidth="1"/>
    <col min="8712" max="8712" width="17" style="80" customWidth="1"/>
    <col min="8713" max="8719" width="16.7109375" style="80" customWidth="1"/>
    <col min="8720" max="8720" width="18" style="80" customWidth="1"/>
    <col min="8721" max="8722" width="10.7109375" style="80" customWidth="1"/>
    <col min="8723" max="8723" width="9.140625" style="80" customWidth="1"/>
    <col min="8724" max="8724" width="12.85546875" style="80" customWidth="1"/>
    <col min="8725" max="8725" width="23.42578125" style="80" customWidth="1"/>
    <col min="8726" max="8727" width="9.140625" style="80" customWidth="1"/>
    <col min="8728" max="8728" width="10.5703125" style="80" customWidth="1"/>
    <col min="8729" max="8729" width="11.28515625" style="80" customWidth="1"/>
    <col min="8730" max="8960" width="9.140625" style="80"/>
    <col min="8961" max="8961" width="95.140625" style="80" customWidth="1"/>
    <col min="8962" max="8962" width="17" style="80" customWidth="1"/>
    <col min="8963" max="8963" width="16.7109375" style="80" customWidth="1"/>
    <col min="8964" max="8964" width="17" style="80" customWidth="1"/>
    <col min="8965" max="8965" width="16.7109375" style="80" customWidth="1"/>
    <col min="8966" max="8966" width="17" style="80" customWidth="1"/>
    <col min="8967" max="8967" width="16.7109375" style="80" customWidth="1"/>
    <col min="8968" max="8968" width="17" style="80" customWidth="1"/>
    <col min="8969" max="8975" width="16.7109375" style="80" customWidth="1"/>
    <col min="8976" max="8976" width="18" style="80" customWidth="1"/>
    <col min="8977" max="8978" width="10.7109375" style="80" customWidth="1"/>
    <col min="8979" max="8979" width="9.140625" style="80" customWidth="1"/>
    <col min="8980" max="8980" width="12.85546875" style="80" customWidth="1"/>
    <col min="8981" max="8981" width="23.42578125" style="80" customWidth="1"/>
    <col min="8982" max="8983" width="9.140625" style="80" customWidth="1"/>
    <col min="8984" max="8984" width="10.5703125" style="80" customWidth="1"/>
    <col min="8985" max="8985" width="11.28515625" style="80" customWidth="1"/>
    <col min="8986" max="9216" width="9.140625" style="80"/>
    <col min="9217" max="9217" width="95.140625" style="80" customWidth="1"/>
    <col min="9218" max="9218" width="17" style="80" customWidth="1"/>
    <col min="9219" max="9219" width="16.7109375" style="80" customWidth="1"/>
    <col min="9220" max="9220" width="17" style="80" customWidth="1"/>
    <col min="9221" max="9221" width="16.7109375" style="80" customWidth="1"/>
    <col min="9222" max="9222" width="17" style="80" customWidth="1"/>
    <col min="9223" max="9223" width="16.7109375" style="80" customWidth="1"/>
    <col min="9224" max="9224" width="17" style="80" customWidth="1"/>
    <col min="9225" max="9231" width="16.7109375" style="80" customWidth="1"/>
    <col min="9232" max="9232" width="18" style="80" customWidth="1"/>
    <col min="9233" max="9234" width="10.7109375" style="80" customWidth="1"/>
    <col min="9235" max="9235" width="9.140625" style="80" customWidth="1"/>
    <col min="9236" max="9236" width="12.85546875" style="80" customWidth="1"/>
    <col min="9237" max="9237" width="23.42578125" style="80" customWidth="1"/>
    <col min="9238" max="9239" width="9.140625" style="80" customWidth="1"/>
    <col min="9240" max="9240" width="10.5703125" style="80" customWidth="1"/>
    <col min="9241" max="9241" width="11.28515625" style="80" customWidth="1"/>
    <col min="9242" max="9472" width="9.140625" style="80"/>
    <col min="9473" max="9473" width="95.140625" style="80" customWidth="1"/>
    <col min="9474" max="9474" width="17" style="80" customWidth="1"/>
    <col min="9475" max="9475" width="16.7109375" style="80" customWidth="1"/>
    <col min="9476" max="9476" width="17" style="80" customWidth="1"/>
    <col min="9477" max="9477" width="16.7109375" style="80" customWidth="1"/>
    <col min="9478" max="9478" width="17" style="80" customWidth="1"/>
    <col min="9479" max="9479" width="16.7109375" style="80" customWidth="1"/>
    <col min="9480" max="9480" width="17" style="80" customWidth="1"/>
    <col min="9481" max="9487" width="16.7109375" style="80" customWidth="1"/>
    <col min="9488" max="9488" width="18" style="80" customWidth="1"/>
    <col min="9489" max="9490" width="10.7109375" style="80" customWidth="1"/>
    <col min="9491" max="9491" width="9.140625" style="80" customWidth="1"/>
    <col min="9492" max="9492" width="12.85546875" style="80" customWidth="1"/>
    <col min="9493" max="9493" width="23.42578125" style="80" customWidth="1"/>
    <col min="9494" max="9495" width="9.140625" style="80" customWidth="1"/>
    <col min="9496" max="9496" width="10.5703125" style="80" customWidth="1"/>
    <col min="9497" max="9497" width="11.28515625" style="80" customWidth="1"/>
    <col min="9498" max="9728" width="9.140625" style="80"/>
    <col min="9729" max="9729" width="95.140625" style="80" customWidth="1"/>
    <col min="9730" max="9730" width="17" style="80" customWidth="1"/>
    <col min="9731" max="9731" width="16.7109375" style="80" customWidth="1"/>
    <col min="9732" max="9732" width="17" style="80" customWidth="1"/>
    <col min="9733" max="9733" width="16.7109375" style="80" customWidth="1"/>
    <col min="9734" max="9734" width="17" style="80" customWidth="1"/>
    <col min="9735" max="9735" width="16.7109375" style="80" customWidth="1"/>
    <col min="9736" max="9736" width="17" style="80" customWidth="1"/>
    <col min="9737" max="9743" width="16.7109375" style="80" customWidth="1"/>
    <col min="9744" max="9744" width="18" style="80" customWidth="1"/>
    <col min="9745" max="9746" width="10.7109375" style="80" customWidth="1"/>
    <col min="9747" max="9747" width="9.140625" style="80" customWidth="1"/>
    <col min="9748" max="9748" width="12.85546875" style="80" customWidth="1"/>
    <col min="9749" max="9749" width="23.42578125" style="80" customWidth="1"/>
    <col min="9750" max="9751" width="9.140625" style="80" customWidth="1"/>
    <col min="9752" max="9752" width="10.5703125" style="80" customWidth="1"/>
    <col min="9753" max="9753" width="11.28515625" style="80" customWidth="1"/>
    <col min="9754" max="9984" width="9.140625" style="80"/>
    <col min="9985" max="9985" width="95.140625" style="80" customWidth="1"/>
    <col min="9986" max="9986" width="17" style="80" customWidth="1"/>
    <col min="9987" max="9987" width="16.7109375" style="80" customWidth="1"/>
    <col min="9988" max="9988" width="17" style="80" customWidth="1"/>
    <col min="9989" max="9989" width="16.7109375" style="80" customWidth="1"/>
    <col min="9990" max="9990" width="17" style="80" customWidth="1"/>
    <col min="9991" max="9991" width="16.7109375" style="80" customWidth="1"/>
    <col min="9992" max="9992" width="17" style="80" customWidth="1"/>
    <col min="9993" max="9999" width="16.7109375" style="80" customWidth="1"/>
    <col min="10000" max="10000" width="18" style="80" customWidth="1"/>
    <col min="10001" max="10002" width="10.7109375" style="80" customWidth="1"/>
    <col min="10003" max="10003" width="9.140625" style="80" customWidth="1"/>
    <col min="10004" max="10004" width="12.85546875" style="80" customWidth="1"/>
    <col min="10005" max="10005" width="23.42578125" style="80" customWidth="1"/>
    <col min="10006" max="10007" width="9.140625" style="80" customWidth="1"/>
    <col min="10008" max="10008" width="10.5703125" style="80" customWidth="1"/>
    <col min="10009" max="10009" width="11.28515625" style="80" customWidth="1"/>
    <col min="10010" max="10240" width="9.140625" style="80"/>
    <col min="10241" max="10241" width="95.140625" style="80" customWidth="1"/>
    <col min="10242" max="10242" width="17" style="80" customWidth="1"/>
    <col min="10243" max="10243" width="16.7109375" style="80" customWidth="1"/>
    <col min="10244" max="10244" width="17" style="80" customWidth="1"/>
    <col min="10245" max="10245" width="16.7109375" style="80" customWidth="1"/>
    <col min="10246" max="10246" width="17" style="80" customWidth="1"/>
    <col min="10247" max="10247" width="16.7109375" style="80" customWidth="1"/>
    <col min="10248" max="10248" width="17" style="80" customWidth="1"/>
    <col min="10249" max="10255" width="16.7109375" style="80" customWidth="1"/>
    <col min="10256" max="10256" width="18" style="80" customWidth="1"/>
    <col min="10257" max="10258" width="10.7109375" style="80" customWidth="1"/>
    <col min="10259" max="10259" width="9.140625" style="80" customWidth="1"/>
    <col min="10260" max="10260" width="12.85546875" style="80" customWidth="1"/>
    <col min="10261" max="10261" width="23.42578125" style="80" customWidth="1"/>
    <col min="10262" max="10263" width="9.140625" style="80" customWidth="1"/>
    <col min="10264" max="10264" width="10.5703125" style="80" customWidth="1"/>
    <col min="10265" max="10265" width="11.28515625" style="80" customWidth="1"/>
    <col min="10266" max="10496" width="9.140625" style="80"/>
    <col min="10497" max="10497" width="95.140625" style="80" customWidth="1"/>
    <col min="10498" max="10498" width="17" style="80" customWidth="1"/>
    <col min="10499" max="10499" width="16.7109375" style="80" customWidth="1"/>
    <col min="10500" max="10500" width="17" style="80" customWidth="1"/>
    <col min="10501" max="10501" width="16.7109375" style="80" customWidth="1"/>
    <col min="10502" max="10502" width="17" style="80" customWidth="1"/>
    <col min="10503" max="10503" width="16.7109375" style="80" customWidth="1"/>
    <col min="10504" max="10504" width="17" style="80" customWidth="1"/>
    <col min="10505" max="10511" width="16.7109375" style="80" customWidth="1"/>
    <col min="10512" max="10512" width="18" style="80" customWidth="1"/>
    <col min="10513" max="10514" width="10.7109375" style="80" customWidth="1"/>
    <col min="10515" max="10515" width="9.140625" style="80" customWidth="1"/>
    <col min="10516" max="10516" width="12.85546875" style="80" customWidth="1"/>
    <col min="10517" max="10517" width="23.42578125" style="80" customWidth="1"/>
    <col min="10518" max="10519" width="9.140625" style="80" customWidth="1"/>
    <col min="10520" max="10520" width="10.5703125" style="80" customWidth="1"/>
    <col min="10521" max="10521" width="11.28515625" style="80" customWidth="1"/>
    <col min="10522" max="10752" width="9.140625" style="80"/>
    <col min="10753" max="10753" width="95.140625" style="80" customWidth="1"/>
    <col min="10754" max="10754" width="17" style="80" customWidth="1"/>
    <col min="10755" max="10755" width="16.7109375" style="80" customWidth="1"/>
    <col min="10756" max="10756" width="17" style="80" customWidth="1"/>
    <col min="10757" max="10757" width="16.7109375" style="80" customWidth="1"/>
    <col min="10758" max="10758" width="17" style="80" customWidth="1"/>
    <col min="10759" max="10759" width="16.7109375" style="80" customWidth="1"/>
    <col min="10760" max="10760" width="17" style="80" customWidth="1"/>
    <col min="10761" max="10767" width="16.7109375" style="80" customWidth="1"/>
    <col min="10768" max="10768" width="18" style="80" customWidth="1"/>
    <col min="10769" max="10770" width="10.7109375" style="80" customWidth="1"/>
    <col min="10771" max="10771" width="9.140625" style="80" customWidth="1"/>
    <col min="10772" max="10772" width="12.85546875" style="80" customWidth="1"/>
    <col min="10773" max="10773" width="23.42578125" style="80" customWidth="1"/>
    <col min="10774" max="10775" width="9.140625" style="80" customWidth="1"/>
    <col min="10776" max="10776" width="10.5703125" style="80" customWidth="1"/>
    <col min="10777" max="10777" width="11.28515625" style="80" customWidth="1"/>
    <col min="10778" max="11008" width="9.140625" style="80"/>
    <col min="11009" max="11009" width="95.140625" style="80" customWidth="1"/>
    <col min="11010" max="11010" width="17" style="80" customWidth="1"/>
    <col min="11011" max="11011" width="16.7109375" style="80" customWidth="1"/>
    <col min="11012" max="11012" width="17" style="80" customWidth="1"/>
    <col min="11013" max="11013" width="16.7109375" style="80" customWidth="1"/>
    <col min="11014" max="11014" width="17" style="80" customWidth="1"/>
    <col min="11015" max="11015" width="16.7109375" style="80" customWidth="1"/>
    <col min="11016" max="11016" width="17" style="80" customWidth="1"/>
    <col min="11017" max="11023" width="16.7109375" style="80" customWidth="1"/>
    <col min="11024" max="11024" width="18" style="80" customWidth="1"/>
    <col min="11025" max="11026" width="10.7109375" style="80" customWidth="1"/>
    <col min="11027" max="11027" width="9.140625" style="80" customWidth="1"/>
    <col min="11028" max="11028" width="12.85546875" style="80" customWidth="1"/>
    <col min="11029" max="11029" width="23.42578125" style="80" customWidth="1"/>
    <col min="11030" max="11031" width="9.140625" style="80" customWidth="1"/>
    <col min="11032" max="11032" width="10.5703125" style="80" customWidth="1"/>
    <col min="11033" max="11033" width="11.28515625" style="80" customWidth="1"/>
    <col min="11034" max="11264" width="9.140625" style="80"/>
    <col min="11265" max="11265" width="95.140625" style="80" customWidth="1"/>
    <col min="11266" max="11266" width="17" style="80" customWidth="1"/>
    <col min="11267" max="11267" width="16.7109375" style="80" customWidth="1"/>
    <col min="11268" max="11268" width="17" style="80" customWidth="1"/>
    <col min="11269" max="11269" width="16.7109375" style="80" customWidth="1"/>
    <col min="11270" max="11270" width="17" style="80" customWidth="1"/>
    <col min="11271" max="11271" width="16.7109375" style="80" customWidth="1"/>
    <col min="11272" max="11272" width="17" style="80" customWidth="1"/>
    <col min="11273" max="11279" width="16.7109375" style="80" customWidth="1"/>
    <col min="11280" max="11280" width="18" style="80" customWidth="1"/>
    <col min="11281" max="11282" width="10.7109375" style="80" customWidth="1"/>
    <col min="11283" max="11283" width="9.140625" style="80" customWidth="1"/>
    <col min="11284" max="11284" width="12.85546875" style="80" customWidth="1"/>
    <col min="11285" max="11285" width="23.42578125" style="80" customWidth="1"/>
    <col min="11286" max="11287" width="9.140625" style="80" customWidth="1"/>
    <col min="11288" max="11288" width="10.5703125" style="80" customWidth="1"/>
    <col min="11289" max="11289" width="11.28515625" style="80" customWidth="1"/>
    <col min="11290" max="11520" width="9.140625" style="80"/>
    <col min="11521" max="11521" width="95.140625" style="80" customWidth="1"/>
    <col min="11522" max="11522" width="17" style="80" customWidth="1"/>
    <col min="11523" max="11523" width="16.7109375" style="80" customWidth="1"/>
    <col min="11524" max="11524" width="17" style="80" customWidth="1"/>
    <col min="11525" max="11525" width="16.7109375" style="80" customWidth="1"/>
    <col min="11526" max="11526" width="17" style="80" customWidth="1"/>
    <col min="11527" max="11527" width="16.7109375" style="80" customWidth="1"/>
    <col min="11528" max="11528" width="17" style="80" customWidth="1"/>
    <col min="11529" max="11535" width="16.7109375" style="80" customWidth="1"/>
    <col min="11536" max="11536" width="18" style="80" customWidth="1"/>
    <col min="11537" max="11538" width="10.7109375" style="80" customWidth="1"/>
    <col min="11539" max="11539" width="9.140625" style="80" customWidth="1"/>
    <col min="11540" max="11540" width="12.85546875" style="80" customWidth="1"/>
    <col min="11541" max="11541" width="23.42578125" style="80" customWidth="1"/>
    <col min="11542" max="11543" width="9.140625" style="80" customWidth="1"/>
    <col min="11544" max="11544" width="10.5703125" style="80" customWidth="1"/>
    <col min="11545" max="11545" width="11.28515625" style="80" customWidth="1"/>
    <col min="11546" max="11776" width="9.140625" style="80"/>
    <col min="11777" max="11777" width="95.140625" style="80" customWidth="1"/>
    <col min="11778" max="11778" width="17" style="80" customWidth="1"/>
    <col min="11779" max="11779" width="16.7109375" style="80" customWidth="1"/>
    <col min="11780" max="11780" width="17" style="80" customWidth="1"/>
    <col min="11781" max="11781" width="16.7109375" style="80" customWidth="1"/>
    <col min="11782" max="11782" width="17" style="80" customWidth="1"/>
    <col min="11783" max="11783" width="16.7109375" style="80" customWidth="1"/>
    <col min="11784" max="11784" width="17" style="80" customWidth="1"/>
    <col min="11785" max="11791" width="16.7109375" style="80" customWidth="1"/>
    <col min="11792" max="11792" width="18" style="80" customWidth="1"/>
    <col min="11793" max="11794" width="10.7109375" style="80" customWidth="1"/>
    <col min="11795" max="11795" width="9.140625" style="80" customWidth="1"/>
    <col min="11796" max="11796" width="12.85546875" style="80" customWidth="1"/>
    <col min="11797" max="11797" width="23.42578125" style="80" customWidth="1"/>
    <col min="11798" max="11799" width="9.140625" style="80" customWidth="1"/>
    <col min="11800" max="11800" width="10.5703125" style="80" customWidth="1"/>
    <col min="11801" max="11801" width="11.28515625" style="80" customWidth="1"/>
    <col min="11802" max="12032" width="9.140625" style="80"/>
    <col min="12033" max="12033" width="95.140625" style="80" customWidth="1"/>
    <col min="12034" max="12034" width="17" style="80" customWidth="1"/>
    <col min="12035" max="12035" width="16.7109375" style="80" customWidth="1"/>
    <col min="12036" max="12036" width="17" style="80" customWidth="1"/>
    <col min="12037" max="12037" width="16.7109375" style="80" customWidth="1"/>
    <col min="12038" max="12038" width="17" style="80" customWidth="1"/>
    <col min="12039" max="12039" width="16.7109375" style="80" customWidth="1"/>
    <col min="12040" max="12040" width="17" style="80" customWidth="1"/>
    <col min="12041" max="12047" width="16.7109375" style="80" customWidth="1"/>
    <col min="12048" max="12048" width="18" style="80" customWidth="1"/>
    <col min="12049" max="12050" width="10.7109375" style="80" customWidth="1"/>
    <col min="12051" max="12051" width="9.140625" style="80" customWidth="1"/>
    <col min="12052" max="12052" width="12.85546875" style="80" customWidth="1"/>
    <col min="12053" max="12053" width="23.42578125" style="80" customWidth="1"/>
    <col min="12054" max="12055" width="9.140625" style="80" customWidth="1"/>
    <col min="12056" max="12056" width="10.5703125" style="80" customWidth="1"/>
    <col min="12057" max="12057" width="11.28515625" style="80" customWidth="1"/>
    <col min="12058" max="12288" width="9.140625" style="80"/>
    <col min="12289" max="12289" width="95.140625" style="80" customWidth="1"/>
    <col min="12290" max="12290" width="17" style="80" customWidth="1"/>
    <col min="12291" max="12291" width="16.7109375" style="80" customWidth="1"/>
    <col min="12292" max="12292" width="17" style="80" customWidth="1"/>
    <col min="12293" max="12293" width="16.7109375" style="80" customWidth="1"/>
    <col min="12294" max="12294" width="17" style="80" customWidth="1"/>
    <col min="12295" max="12295" width="16.7109375" style="80" customWidth="1"/>
    <col min="12296" max="12296" width="17" style="80" customWidth="1"/>
    <col min="12297" max="12303" width="16.7109375" style="80" customWidth="1"/>
    <col min="12304" max="12304" width="18" style="80" customWidth="1"/>
    <col min="12305" max="12306" width="10.7109375" style="80" customWidth="1"/>
    <col min="12307" max="12307" width="9.140625" style="80" customWidth="1"/>
    <col min="12308" max="12308" width="12.85546875" style="80" customWidth="1"/>
    <col min="12309" max="12309" width="23.42578125" style="80" customWidth="1"/>
    <col min="12310" max="12311" width="9.140625" style="80" customWidth="1"/>
    <col min="12312" max="12312" width="10.5703125" style="80" customWidth="1"/>
    <col min="12313" max="12313" width="11.28515625" style="80" customWidth="1"/>
    <col min="12314" max="12544" width="9.140625" style="80"/>
    <col min="12545" max="12545" width="95.140625" style="80" customWidth="1"/>
    <col min="12546" max="12546" width="17" style="80" customWidth="1"/>
    <col min="12547" max="12547" width="16.7109375" style="80" customWidth="1"/>
    <col min="12548" max="12548" width="17" style="80" customWidth="1"/>
    <col min="12549" max="12549" width="16.7109375" style="80" customWidth="1"/>
    <col min="12550" max="12550" width="17" style="80" customWidth="1"/>
    <col min="12551" max="12551" width="16.7109375" style="80" customWidth="1"/>
    <col min="12552" max="12552" width="17" style="80" customWidth="1"/>
    <col min="12553" max="12559" width="16.7109375" style="80" customWidth="1"/>
    <col min="12560" max="12560" width="18" style="80" customWidth="1"/>
    <col min="12561" max="12562" width="10.7109375" style="80" customWidth="1"/>
    <col min="12563" max="12563" width="9.140625" style="80" customWidth="1"/>
    <col min="12564" max="12564" width="12.85546875" style="80" customWidth="1"/>
    <col min="12565" max="12565" width="23.42578125" style="80" customWidth="1"/>
    <col min="12566" max="12567" width="9.140625" style="80" customWidth="1"/>
    <col min="12568" max="12568" width="10.5703125" style="80" customWidth="1"/>
    <col min="12569" max="12569" width="11.28515625" style="80" customWidth="1"/>
    <col min="12570" max="12800" width="9.140625" style="80"/>
    <col min="12801" max="12801" width="95.140625" style="80" customWidth="1"/>
    <col min="12802" max="12802" width="17" style="80" customWidth="1"/>
    <col min="12803" max="12803" width="16.7109375" style="80" customWidth="1"/>
    <col min="12804" max="12804" width="17" style="80" customWidth="1"/>
    <col min="12805" max="12805" width="16.7109375" style="80" customWidth="1"/>
    <col min="12806" max="12806" width="17" style="80" customWidth="1"/>
    <col min="12807" max="12807" width="16.7109375" style="80" customWidth="1"/>
    <col min="12808" max="12808" width="17" style="80" customWidth="1"/>
    <col min="12809" max="12815" width="16.7109375" style="80" customWidth="1"/>
    <col min="12816" max="12816" width="18" style="80" customWidth="1"/>
    <col min="12817" max="12818" width="10.7109375" style="80" customWidth="1"/>
    <col min="12819" max="12819" width="9.140625" style="80" customWidth="1"/>
    <col min="12820" max="12820" width="12.85546875" style="80" customWidth="1"/>
    <col min="12821" max="12821" width="23.42578125" style="80" customWidth="1"/>
    <col min="12822" max="12823" width="9.140625" style="80" customWidth="1"/>
    <col min="12824" max="12824" width="10.5703125" style="80" customWidth="1"/>
    <col min="12825" max="12825" width="11.28515625" style="80" customWidth="1"/>
    <col min="12826" max="13056" width="9.140625" style="80"/>
    <col min="13057" max="13057" width="95.140625" style="80" customWidth="1"/>
    <col min="13058" max="13058" width="17" style="80" customWidth="1"/>
    <col min="13059" max="13059" width="16.7109375" style="80" customWidth="1"/>
    <col min="13060" max="13060" width="17" style="80" customWidth="1"/>
    <col min="13061" max="13061" width="16.7109375" style="80" customWidth="1"/>
    <col min="13062" max="13062" width="17" style="80" customWidth="1"/>
    <col min="13063" max="13063" width="16.7109375" style="80" customWidth="1"/>
    <col min="13064" max="13064" width="17" style="80" customWidth="1"/>
    <col min="13065" max="13071" width="16.7109375" style="80" customWidth="1"/>
    <col min="13072" max="13072" width="18" style="80" customWidth="1"/>
    <col min="13073" max="13074" width="10.7109375" style="80" customWidth="1"/>
    <col min="13075" max="13075" width="9.140625" style="80" customWidth="1"/>
    <col min="13076" max="13076" width="12.85546875" style="80" customWidth="1"/>
    <col min="13077" max="13077" width="23.42578125" style="80" customWidth="1"/>
    <col min="13078" max="13079" width="9.140625" style="80" customWidth="1"/>
    <col min="13080" max="13080" width="10.5703125" style="80" customWidth="1"/>
    <col min="13081" max="13081" width="11.28515625" style="80" customWidth="1"/>
    <col min="13082" max="13312" width="9.140625" style="80"/>
    <col min="13313" max="13313" width="95.140625" style="80" customWidth="1"/>
    <col min="13314" max="13314" width="17" style="80" customWidth="1"/>
    <col min="13315" max="13315" width="16.7109375" style="80" customWidth="1"/>
    <col min="13316" max="13316" width="17" style="80" customWidth="1"/>
    <col min="13317" max="13317" width="16.7109375" style="80" customWidth="1"/>
    <col min="13318" max="13318" width="17" style="80" customWidth="1"/>
    <col min="13319" max="13319" width="16.7109375" style="80" customWidth="1"/>
    <col min="13320" max="13320" width="17" style="80" customWidth="1"/>
    <col min="13321" max="13327" width="16.7109375" style="80" customWidth="1"/>
    <col min="13328" max="13328" width="18" style="80" customWidth="1"/>
    <col min="13329" max="13330" width="10.7109375" style="80" customWidth="1"/>
    <col min="13331" max="13331" width="9.140625" style="80" customWidth="1"/>
    <col min="13332" max="13332" width="12.85546875" style="80" customWidth="1"/>
    <col min="13333" max="13333" width="23.42578125" style="80" customWidth="1"/>
    <col min="13334" max="13335" width="9.140625" style="80" customWidth="1"/>
    <col min="13336" max="13336" width="10.5703125" style="80" customWidth="1"/>
    <col min="13337" max="13337" width="11.28515625" style="80" customWidth="1"/>
    <col min="13338" max="13568" width="9.140625" style="80"/>
    <col min="13569" max="13569" width="95.140625" style="80" customWidth="1"/>
    <col min="13570" max="13570" width="17" style="80" customWidth="1"/>
    <col min="13571" max="13571" width="16.7109375" style="80" customWidth="1"/>
    <col min="13572" max="13572" width="17" style="80" customWidth="1"/>
    <col min="13573" max="13573" width="16.7109375" style="80" customWidth="1"/>
    <col min="13574" max="13574" width="17" style="80" customWidth="1"/>
    <col min="13575" max="13575" width="16.7109375" style="80" customWidth="1"/>
    <col min="13576" max="13576" width="17" style="80" customWidth="1"/>
    <col min="13577" max="13583" width="16.7109375" style="80" customWidth="1"/>
    <col min="13584" max="13584" width="18" style="80" customWidth="1"/>
    <col min="13585" max="13586" width="10.7109375" style="80" customWidth="1"/>
    <col min="13587" max="13587" width="9.140625" style="80" customWidth="1"/>
    <col min="13588" max="13588" width="12.85546875" style="80" customWidth="1"/>
    <col min="13589" max="13589" width="23.42578125" style="80" customWidth="1"/>
    <col min="13590" max="13591" width="9.140625" style="80" customWidth="1"/>
    <col min="13592" max="13592" width="10.5703125" style="80" customWidth="1"/>
    <col min="13593" max="13593" width="11.28515625" style="80" customWidth="1"/>
    <col min="13594" max="13824" width="9.140625" style="80"/>
    <col min="13825" max="13825" width="95.140625" style="80" customWidth="1"/>
    <col min="13826" max="13826" width="17" style="80" customWidth="1"/>
    <col min="13827" max="13827" width="16.7109375" style="80" customWidth="1"/>
    <col min="13828" max="13828" width="17" style="80" customWidth="1"/>
    <col min="13829" max="13829" width="16.7109375" style="80" customWidth="1"/>
    <col min="13830" max="13830" width="17" style="80" customWidth="1"/>
    <col min="13831" max="13831" width="16.7109375" style="80" customWidth="1"/>
    <col min="13832" max="13832" width="17" style="80" customWidth="1"/>
    <col min="13833" max="13839" width="16.7109375" style="80" customWidth="1"/>
    <col min="13840" max="13840" width="18" style="80" customWidth="1"/>
    <col min="13841" max="13842" width="10.7109375" style="80" customWidth="1"/>
    <col min="13843" max="13843" width="9.140625" style="80" customWidth="1"/>
    <col min="13844" max="13844" width="12.85546875" style="80" customWidth="1"/>
    <col min="13845" max="13845" width="23.42578125" style="80" customWidth="1"/>
    <col min="13846" max="13847" width="9.140625" style="80" customWidth="1"/>
    <col min="13848" max="13848" width="10.5703125" style="80" customWidth="1"/>
    <col min="13849" max="13849" width="11.28515625" style="80" customWidth="1"/>
    <col min="13850" max="14080" width="9.140625" style="80"/>
    <col min="14081" max="14081" width="95.140625" style="80" customWidth="1"/>
    <col min="14082" max="14082" width="17" style="80" customWidth="1"/>
    <col min="14083" max="14083" width="16.7109375" style="80" customWidth="1"/>
    <col min="14084" max="14084" width="17" style="80" customWidth="1"/>
    <col min="14085" max="14085" width="16.7109375" style="80" customWidth="1"/>
    <col min="14086" max="14086" width="17" style="80" customWidth="1"/>
    <col min="14087" max="14087" width="16.7109375" style="80" customWidth="1"/>
    <col min="14088" max="14088" width="17" style="80" customWidth="1"/>
    <col min="14089" max="14095" width="16.7109375" style="80" customWidth="1"/>
    <col min="14096" max="14096" width="18" style="80" customWidth="1"/>
    <col min="14097" max="14098" width="10.7109375" style="80" customWidth="1"/>
    <col min="14099" max="14099" width="9.140625" style="80" customWidth="1"/>
    <col min="14100" max="14100" width="12.85546875" style="80" customWidth="1"/>
    <col min="14101" max="14101" width="23.42578125" style="80" customWidth="1"/>
    <col min="14102" max="14103" width="9.140625" style="80" customWidth="1"/>
    <col min="14104" max="14104" width="10.5703125" style="80" customWidth="1"/>
    <col min="14105" max="14105" width="11.28515625" style="80" customWidth="1"/>
    <col min="14106" max="14336" width="9.140625" style="80"/>
    <col min="14337" max="14337" width="95.140625" style="80" customWidth="1"/>
    <col min="14338" max="14338" width="17" style="80" customWidth="1"/>
    <col min="14339" max="14339" width="16.7109375" style="80" customWidth="1"/>
    <col min="14340" max="14340" width="17" style="80" customWidth="1"/>
    <col min="14341" max="14341" width="16.7109375" style="80" customWidth="1"/>
    <col min="14342" max="14342" width="17" style="80" customWidth="1"/>
    <col min="14343" max="14343" width="16.7109375" style="80" customWidth="1"/>
    <col min="14344" max="14344" width="17" style="80" customWidth="1"/>
    <col min="14345" max="14351" width="16.7109375" style="80" customWidth="1"/>
    <col min="14352" max="14352" width="18" style="80" customWidth="1"/>
    <col min="14353" max="14354" width="10.7109375" style="80" customWidth="1"/>
    <col min="14355" max="14355" width="9.140625" style="80" customWidth="1"/>
    <col min="14356" max="14356" width="12.85546875" style="80" customWidth="1"/>
    <col min="14357" max="14357" width="23.42578125" style="80" customWidth="1"/>
    <col min="14358" max="14359" width="9.140625" style="80" customWidth="1"/>
    <col min="14360" max="14360" width="10.5703125" style="80" customWidth="1"/>
    <col min="14361" max="14361" width="11.28515625" style="80" customWidth="1"/>
    <col min="14362" max="14592" width="9.140625" style="80"/>
    <col min="14593" max="14593" width="95.140625" style="80" customWidth="1"/>
    <col min="14594" max="14594" width="17" style="80" customWidth="1"/>
    <col min="14595" max="14595" width="16.7109375" style="80" customWidth="1"/>
    <col min="14596" max="14596" width="17" style="80" customWidth="1"/>
    <col min="14597" max="14597" width="16.7109375" style="80" customWidth="1"/>
    <col min="14598" max="14598" width="17" style="80" customWidth="1"/>
    <col min="14599" max="14599" width="16.7109375" style="80" customWidth="1"/>
    <col min="14600" max="14600" width="17" style="80" customWidth="1"/>
    <col min="14601" max="14607" width="16.7109375" style="80" customWidth="1"/>
    <col min="14608" max="14608" width="18" style="80" customWidth="1"/>
    <col min="14609" max="14610" width="10.7109375" style="80" customWidth="1"/>
    <col min="14611" max="14611" width="9.140625" style="80" customWidth="1"/>
    <col min="14612" max="14612" width="12.85546875" style="80" customWidth="1"/>
    <col min="14613" max="14613" width="23.42578125" style="80" customWidth="1"/>
    <col min="14614" max="14615" width="9.140625" style="80" customWidth="1"/>
    <col min="14616" max="14616" width="10.5703125" style="80" customWidth="1"/>
    <col min="14617" max="14617" width="11.28515625" style="80" customWidth="1"/>
    <col min="14618" max="14848" width="9.140625" style="80"/>
    <col min="14849" max="14849" width="95.140625" style="80" customWidth="1"/>
    <col min="14850" max="14850" width="17" style="80" customWidth="1"/>
    <col min="14851" max="14851" width="16.7109375" style="80" customWidth="1"/>
    <col min="14852" max="14852" width="17" style="80" customWidth="1"/>
    <col min="14853" max="14853" width="16.7109375" style="80" customWidth="1"/>
    <col min="14854" max="14854" width="17" style="80" customWidth="1"/>
    <col min="14855" max="14855" width="16.7109375" style="80" customWidth="1"/>
    <col min="14856" max="14856" width="17" style="80" customWidth="1"/>
    <col min="14857" max="14863" width="16.7109375" style="80" customWidth="1"/>
    <col min="14864" max="14864" width="18" style="80" customWidth="1"/>
    <col min="14865" max="14866" width="10.7109375" style="80" customWidth="1"/>
    <col min="14867" max="14867" width="9.140625" style="80" customWidth="1"/>
    <col min="14868" max="14868" width="12.85546875" style="80" customWidth="1"/>
    <col min="14869" max="14869" width="23.42578125" style="80" customWidth="1"/>
    <col min="14870" max="14871" width="9.140625" style="80" customWidth="1"/>
    <col min="14872" max="14872" width="10.5703125" style="80" customWidth="1"/>
    <col min="14873" max="14873" width="11.28515625" style="80" customWidth="1"/>
    <col min="14874" max="15104" width="9.140625" style="80"/>
    <col min="15105" max="15105" width="95.140625" style="80" customWidth="1"/>
    <col min="15106" max="15106" width="17" style="80" customWidth="1"/>
    <col min="15107" max="15107" width="16.7109375" style="80" customWidth="1"/>
    <col min="15108" max="15108" width="17" style="80" customWidth="1"/>
    <col min="15109" max="15109" width="16.7109375" style="80" customWidth="1"/>
    <col min="15110" max="15110" width="17" style="80" customWidth="1"/>
    <col min="15111" max="15111" width="16.7109375" style="80" customWidth="1"/>
    <col min="15112" max="15112" width="17" style="80" customWidth="1"/>
    <col min="15113" max="15119" width="16.7109375" style="80" customWidth="1"/>
    <col min="15120" max="15120" width="18" style="80" customWidth="1"/>
    <col min="15121" max="15122" width="10.7109375" style="80" customWidth="1"/>
    <col min="15123" max="15123" width="9.140625" style="80" customWidth="1"/>
    <col min="15124" max="15124" width="12.85546875" style="80" customWidth="1"/>
    <col min="15125" max="15125" width="23.42578125" style="80" customWidth="1"/>
    <col min="15126" max="15127" width="9.140625" style="80" customWidth="1"/>
    <col min="15128" max="15128" width="10.5703125" style="80" customWidth="1"/>
    <col min="15129" max="15129" width="11.28515625" style="80" customWidth="1"/>
    <col min="15130" max="15360" width="9.140625" style="80"/>
    <col min="15361" max="15361" width="95.140625" style="80" customWidth="1"/>
    <col min="15362" max="15362" width="17" style="80" customWidth="1"/>
    <col min="15363" max="15363" width="16.7109375" style="80" customWidth="1"/>
    <col min="15364" max="15364" width="17" style="80" customWidth="1"/>
    <col min="15365" max="15365" width="16.7109375" style="80" customWidth="1"/>
    <col min="15366" max="15366" width="17" style="80" customWidth="1"/>
    <col min="15367" max="15367" width="16.7109375" style="80" customWidth="1"/>
    <col min="15368" max="15368" width="17" style="80" customWidth="1"/>
    <col min="15369" max="15375" width="16.7109375" style="80" customWidth="1"/>
    <col min="15376" max="15376" width="18" style="80" customWidth="1"/>
    <col min="15377" max="15378" width="10.7109375" style="80" customWidth="1"/>
    <col min="15379" max="15379" width="9.140625" style="80" customWidth="1"/>
    <col min="15380" max="15380" width="12.85546875" style="80" customWidth="1"/>
    <col min="15381" max="15381" width="23.42578125" style="80" customWidth="1"/>
    <col min="15382" max="15383" width="9.140625" style="80" customWidth="1"/>
    <col min="15384" max="15384" width="10.5703125" style="80" customWidth="1"/>
    <col min="15385" max="15385" width="11.28515625" style="80" customWidth="1"/>
    <col min="15386" max="15616" width="9.140625" style="80"/>
    <col min="15617" max="15617" width="95.140625" style="80" customWidth="1"/>
    <col min="15618" max="15618" width="17" style="80" customWidth="1"/>
    <col min="15619" max="15619" width="16.7109375" style="80" customWidth="1"/>
    <col min="15620" max="15620" width="17" style="80" customWidth="1"/>
    <col min="15621" max="15621" width="16.7109375" style="80" customWidth="1"/>
    <col min="15622" max="15622" width="17" style="80" customWidth="1"/>
    <col min="15623" max="15623" width="16.7109375" style="80" customWidth="1"/>
    <col min="15624" max="15624" width="17" style="80" customWidth="1"/>
    <col min="15625" max="15631" width="16.7109375" style="80" customWidth="1"/>
    <col min="15632" max="15632" width="18" style="80" customWidth="1"/>
    <col min="15633" max="15634" width="10.7109375" style="80" customWidth="1"/>
    <col min="15635" max="15635" width="9.140625" style="80" customWidth="1"/>
    <col min="15636" max="15636" width="12.85546875" style="80" customWidth="1"/>
    <col min="15637" max="15637" width="23.42578125" style="80" customWidth="1"/>
    <col min="15638" max="15639" width="9.140625" style="80" customWidth="1"/>
    <col min="15640" max="15640" width="10.5703125" style="80" customWidth="1"/>
    <col min="15641" max="15641" width="11.28515625" style="80" customWidth="1"/>
    <col min="15642" max="15872" width="9.140625" style="80"/>
    <col min="15873" max="15873" width="95.140625" style="80" customWidth="1"/>
    <col min="15874" max="15874" width="17" style="80" customWidth="1"/>
    <col min="15875" max="15875" width="16.7109375" style="80" customWidth="1"/>
    <col min="15876" max="15876" width="17" style="80" customWidth="1"/>
    <col min="15877" max="15877" width="16.7109375" style="80" customWidth="1"/>
    <col min="15878" max="15878" width="17" style="80" customWidth="1"/>
    <col min="15879" max="15879" width="16.7109375" style="80" customWidth="1"/>
    <col min="15880" max="15880" width="17" style="80" customWidth="1"/>
    <col min="15881" max="15887" width="16.7109375" style="80" customWidth="1"/>
    <col min="15888" max="15888" width="18" style="80" customWidth="1"/>
    <col min="15889" max="15890" width="10.7109375" style="80" customWidth="1"/>
    <col min="15891" max="15891" width="9.140625" style="80" customWidth="1"/>
    <col min="15892" max="15892" width="12.85546875" style="80" customWidth="1"/>
    <col min="15893" max="15893" width="23.42578125" style="80" customWidth="1"/>
    <col min="15894" max="15895" width="9.140625" style="80" customWidth="1"/>
    <col min="15896" max="15896" width="10.5703125" style="80" customWidth="1"/>
    <col min="15897" max="15897" width="11.28515625" style="80" customWidth="1"/>
    <col min="15898" max="16128" width="9.140625" style="80"/>
    <col min="16129" max="16129" width="95.140625" style="80" customWidth="1"/>
    <col min="16130" max="16130" width="17" style="80" customWidth="1"/>
    <col min="16131" max="16131" width="16.7109375" style="80" customWidth="1"/>
    <col min="16132" max="16132" width="17" style="80" customWidth="1"/>
    <col min="16133" max="16133" width="16.7109375" style="80" customWidth="1"/>
    <col min="16134" max="16134" width="17" style="80" customWidth="1"/>
    <col min="16135" max="16135" width="16.7109375" style="80" customWidth="1"/>
    <col min="16136" max="16136" width="17" style="80" customWidth="1"/>
    <col min="16137" max="16143" width="16.7109375" style="80" customWidth="1"/>
    <col min="16144" max="16144" width="18" style="80" customWidth="1"/>
    <col min="16145" max="16146" width="10.7109375" style="80" customWidth="1"/>
    <col min="16147" max="16147" width="9.140625" style="80" customWidth="1"/>
    <col min="16148" max="16148" width="12.85546875" style="80" customWidth="1"/>
    <col min="16149" max="16149" width="23.42578125" style="80" customWidth="1"/>
    <col min="16150" max="16151" width="9.140625" style="80" customWidth="1"/>
    <col min="16152" max="16152" width="10.5703125" style="80" customWidth="1"/>
    <col min="16153" max="16153" width="11.28515625" style="80" customWidth="1"/>
    <col min="16154" max="16384" width="9.140625" style="80"/>
  </cols>
  <sheetData>
    <row r="1" spans="1:21" ht="25.5" customHeight="1">
      <c r="A1" s="6065" t="s">
        <v>278</v>
      </c>
      <c r="B1" s="6065"/>
      <c r="C1" s="6065"/>
      <c r="D1" s="6065"/>
      <c r="E1" s="6065"/>
      <c r="F1" s="6065"/>
      <c r="G1" s="6065"/>
      <c r="H1" s="6065"/>
      <c r="I1" s="6065"/>
      <c r="J1" s="6065"/>
      <c r="K1" s="6065"/>
      <c r="L1" s="6065"/>
      <c r="M1" s="6065"/>
      <c r="N1" s="6065"/>
      <c r="O1" s="6065"/>
      <c r="P1" s="6065"/>
      <c r="Q1" s="173"/>
      <c r="R1" s="173"/>
      <c r="S1" s="173"/>
      <c r="T1" s="173"/>
    </row>
    <row r="2" spans="1:21">
      <c r="A2" s="5664" t="s">
        <v>195</v>
      </c>
      <c r="B2" s="5664"/>
      <c r="C2" s="5664"/>
      <c r="D2" s="5664"/>
      <c r="E2" s="5664"/>
      <c r="F2" s="5664"/>
      <c r="G2" s="5664"/>
      <c r="H2" s="5664"/>
      <c r="I2" s="5664"/>
      <c r="J2" s="5664"/>
      <c r="K2" s="5664"/>
      <c r="L2" s="5664"/>
      <c r="M2" s="5664"/>
      <c r="N2" s="5664"/>
      <c r="O2" s="5664"/>
      <c r="P2" s="5664"/>
    </row>
    <row r="3" spans="1:21" ht="25.5" customHeight="1">
      <c r="A3" s="6065" t="s">
        <v>402</v>
      </c>
      <c r="B3" s="6065"/>
      <c r="C3" s="6065"/>
      <c r="D3" s="6065"/>
      <c r="E3" s="6065"/>
      <c r="F3" s="6065"/>
      <c r="G3" s="6065"/>
      <c r="H3" s="6065"/>
      <c r="I3" s="6065"/>
      <c r="J3" s="6065"/>
      <c r="K3" s="6065"/>
      <c r="L3" s="6065"/>
      <c r="M3" s="6065"/>
      <c r="N3" s="6065"/>
      <c r="O3" s="6065"/>
      <c r="P3" s="6065"/>
      <c r="Q3" s="111"/>
      <c r="R3" s="111"/>
    </row>
    <row r="4" spans="1:21">
      <c r="A4" s="81"/>
    </row>
    <row r="5" spans="1:21" ht="6.75" customHeight="1">
      <c r="A5" s="6056" t="s">
        <v>1</v>
      </c>
      <c r="B5" s="6284" t="s">
        <v>2</v>
      </c>
      <c r="C5" s="6285"/>
      <c r="D5" s="5466"/>
      <c r="E5" s="6284" t="s">
        <v>3</v>
      </c>
      <c r="F5" s="6285"/>
      <c r="G5" s="5466"/>
      <c r="H5" s="6284" t="s">
        <v>4</v>
      </c>
      <c r="I5" s="6285"/>
      <c r="J5" s="5466"/>
      <c r="K5" s="6284" t="s">
        <v>5</v>
      </c>
      <c r="L5" s="6285"/>
      <c r="M5" s="5466"/>
      <c r="N5" s="6286">
        <v>5</v>
      </c>
      <c r="O5" s="6285"/>
      <c r="P5" s="5466"/>
      <c r="Q5" s="6059" t="s">
        <v>22</v>
      </c>
      <c r="R5" s="6060"/>
      <c r="S5" s="6061"/>
      <c r="T5" s="113"/>
      <c r="U5" s="113"/>
    </row>
    <row r="6" spans="1:21" ht="26.25">
      <c r="A6" s="6057"/>
      <c r="B6" s="5467"/>
      <c r="C6" s="5468"/>
      <c r="D6" s="5469"/>
      <c r="E6" s="5470"/>
      <c r="F6" s="5471"/>
      <c r="G6" s="5472"/>
      <c r="H6" s="5470"/>
      <c r="I6" s="5471"/>
      <c r="J6" s="5472"/>
      <c r="K6" s="5467"/>
      <c r="L6" s="5468"/>
      <c r="M6" s="5469"/>
      <c r="N6" s="5467"/>
      <c r="O6" s="5468"/>
      <c r="P6" s="5469"/>
      <c r="Q6" s="6062"/>
      <c r="R6" s="6063"/>
      <c r="S6" s="6064"/>
      <c r="T6" s="113"/>
      <c r="U6" s="113"/>
    </row>
    <row r="7" spans="1:21" ht="89.25" customHeight="1">
      <c r="A7" s="6058"/>
      <c r="B7" s="608" t="s">
        <v>7</v>
      </c>
      <c r="C7" s="609" t="s">
        <v>8</v>
      </c>
      <c r="D7" s="591" t="s">
        <v>9</v>
      </c>
      <c r="E7" s="608" t="s">
        <v>7</v>
      </c>
      <c r="F7" s="609" t="s">
        <v>8</v>
      </c>
      <c r="G7" s="591" t="s">
        <v>9</v>
      </c>
      <c r="H7" s="608" t="s">
        <v>196</v>
      </c>
      <c r="I7" s="609" t="s">
        <v>8</v>
      </c>
      <c r="J7" s="610" t="s">
        <v>9</v>
      </c>
      <c r="K7" s="588" t="s">
        <v>196</v>
      </c>
      <c r="L7" s="589" t="s">
        <v>8</v>
      </c>
      <c r="M7" s="590" t="s">
        <v>9</v>
      </c>
      <c r="N7" s="588" t="s">
        <v>196</v>
      </c>
      <c r="O7" s="589" t="s">
        <v>8</v>
      </c>
      <c r="P7" s="590" t="s">
        <v>9</v>
      </c>
      <c r="Q7" s="588" t="s">
        <v>7</v>
      </c>
      <c r="R7" s="589" t="s">
        <v>8</v>
      </c>
      <c r="S7" s="591" t="s">
        <v>9</v>
      </c>
      <c r="T7" s="113"/>
      <c r="U7" s="113"/>
    </row>
    <row r="8" spans="1:21" ht="26.25">
      <c r="A8" s="587" t="s">
        <v>10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71"/>
      <c r="O8" s="172"/>
      <c r="P8" s="160"/>
      <c r="Q8" s="172"/>
      <c r="R8" s="172"/>
      <c r="S8" s="160"/>
      <c r="T8" s="113"/>
      <c r="U8" s="113"/>
    </row>
    <row r="9" spans="1:21" ht="26.25">
      <c r="A9" s="607" t="s">
        <v>279</v>
      </c>
      <c r="B9" s="161">
        <v>0</v>
      </c>
      <c r="C9" s="161">
        <v>0</v>
      </c>
      <c r="D9" s="161">
        <v>0</v>
      </c>
      <c r="E9" s="162">
        <v>0</v>
      </c>
      <c r="F9" s="162">
        <v>0</v>
      </c>
      <c r="G9" s="162">
        <v>0</v>
      </c>
      <c r="H9" s="162">
        <v>10</v>
      </c>
      <c r="I9" s="162">
        <v>3</v>
      </c>
      <c r="J9" s="162">
        <v>13</v>
      </c>
      <c r="K9" s="162">
        <v>10</v>
      </c>
      <c r="L9" s="162">
        <v>1</v>
      </c>
      <c r="M9" s="162">
        <v>11</v>
      </c>
      <c r="N9" s="162">
        <v>6</v>
      </c>
      <c r="O9" s="162">
        <v>1</v>
      </c>
      <c r="P9" s="162">
        <v>7</v>
      </c>
      <c r="Q9" s="174">
        <f>B9+E9+H9+N88+K9+N9</f>
        <v>26</v>
      </c>
      <c r="R9" s="174">
        <f>C9+F9+I9+O9+L9</f>
        <v>5</v>
      </c>
      <c r="S9" s="174">
        <f>SUM(Q9:R9)</f>
        <v>31</v>
      </c>
      <c r="T9" s="113"/>
      <c r="U9" s="113"/>
    </row>
    <row r="10" spans="1:21" ht="26.25">
      <c r="A10" s="88" t="s">
        <v>27</v>
      </c>
      <c r="B10" s="124">
        <f>SUM(B9:B9)</f>
        <v>0</v>
      </c>
      <c r="C10" s="124">
        <f>SUM(C9:C9)</f>
        <v>0</v>
      </c>
      <c r="D10" s="124">
        <f>SUM(D9:D9)</f>
        <v>0</v>
      </c>
      <c r="E10" s="124">
        <f>SUM(E9:E9)</f>
        <v>0</v>
      </c>
      <c r="F10" s="124">
        <f>SUM(F9:F9)</f>
        <v>0</v>
      </c>
      <c r="G10" s="124">
        <v>0</v>
      </c>
      <c r="H10" s="124">
        <f t="shared" ref="H10:S10" si="0">SUM(H9:H9)</f>
        <v>10</v>
      </c>
      <c r="I10" s="124">
        <f t="shared" si="0"/>
        <v>3</v>
      </c>
      <c r="J10" s="124">
        <f t="shared" si="0"/>
        <v>13</v>
      </c>
      <c r="K10" s="124">
        <f t="shared" si="0"/>
        <v>10</v>
      </c>
      <c r="L10" s="124">
        <f t="shared" si="0"/>
        <v>1</v>
      </c>
      <c r="M10" s="124">
        <f t="shared" si="0"/>
        <v>11</v>
      </c>
      <c r="N10" s="124">
        <f t="shared" si="0"/>
        <v>6</v>
      </c>
      <c r="O10" s="124">
        <f t="shared" si="0"/>
        <v>1</v>
      </c>
      <c r="P10" s="124">
        <f t="shared" si="0"/>
        <v>7</v>
      </c>
      <c r="Q10" s="124">
        <f t="shared" si="0"/>
        <v>26</v>
      </c>
      <c r="R10" s="124">
        <f t="shared" si="0"/>
        <v>5</v>
      </c>
      <c r="S10" s="124">
        <f t="shared" si="0"/>
        <v>31</v>
      </c>
      <c r="T10" s="113"/>
      <c r="U10" s="113"/>
    </row>
    <row r="11" spans="1:21" ht="26.25">
      <c r="A11" s="88" t="s">
        <v>15</v>
      </c>
      <c r="B11" s="163"/>
      <c r="C11" s="163"/>
      <c r="D11" s="163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75"/>
      <c r="R11" s="175"/>
      <c r="S11" s="175"/>
      <c r="T11" s="119"/>
      <c r="U11" s="119"/>
    </row>
    <row r="12" spans="1:21" ht="26.25">
      <c r="A12" s="94" t="s">
        <v>16</v>
      </c>
      <c r="B12" s="165"/>
      <c r="C12" s="165"/>
      <c r="D12" s="166"/>
      <c r="E12" s="165"/>
      <c r="F12" s="165"/>
      <c r="G12" s="166"/>
      <c r="H12" s="165"/>
      <c r="I12" s="165"/>
      <c r="J12" s="166"/>
      <c r="K12" s="165"/>
      <c r="L12" s="165"/>
      <c r="M12" s="166"/>
      <c r="N12" s="165"/>
      <c r="O12" s="165"/>
      <c r="P12" s="166"/>
      <c r="Q12" s="174"/>
      <c r="R12" s="174"/>
      <c r="S12" s="174"/>
      <c r="T12" s="108"/>
      <c r="U12" s="108"/>
    </row>
    <row r="13" spans="1:21" ht="26.25">
      <c r="A13" s="607" t="s">
        <v>279</v>
      </c>
      <c r="B13" s="161">
        <v>0</v>
      </c>
      <c r="C13" s="161">
        <v>0</v>
      </c>
      <c r="D13" s="161">
        <v>0</v>
      </c>
      <c r="E13" s="162">
        <v>0</v>
      </c>
      <c r="F13" s="162">
        <v>0</v>
      </c>
      <c r="G13" s="162">
        <v>0</v>
      </c>
      <c r="H13" s="162">
        <v>10</v>
      </c>
      <c r="I13" s="162">
        <v>3</v>
      </c>
      <c r="J13" s="162">
        <v>13</v>
      </c>
      <c r="K13" s="162">
        <v>10</v>
      </c>
      <c r="L13" s="162">
        <v>1</v>
      </c>
      <c r="M13" s="162">
        <v>11</v>
      </c>
      <c r="N13" s="162">
        <v>6</v>
      </c>
      <c r="O13" s="162">
        <v>1</v>
      </c>
      <c r="P13" s="162">
        <v>7</v>
      </c>
      <c r="Q13" s="176">
        <f>B13+E13+H13+N93+K13+N13</f>
        <v>26</v>
      </c>
      <c r="R13" s="176">
        <f>C13+F13+I13+O13+L13</f>
        <v>5</v>
      </c>
      <c r="S13" s="176">
        <f>SUM(Q13:R13)</f>
        <v>31</v>
      </c>
      <c r="T13" s="108"/>
      <c r="U13" s="108"/>
    </row>
    <row r="14" spans="1:21" ht="39" hidden="1" customHeight="1">
      <c r="A14" s="607" t="s">
        <v>282</v>
      </c>
      <c r="B14" s="167">
        <v>0</v>
      </c>
      <c r="C14" s="167">
        <v>0</v>
      </c>
      <c r="D14" s="167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68">
        <v>0</v>
      </c>
      <c r="P14" s="168">
        <v>0</v>
      </c>
      <c r="Q14" s="176">
        <f>B14+E14+H14+N94+K14+N14</f>
        <v>0</v>
      </c>
      <c r="R14" s="176">
        <f>C14+F14+I14+O14+L14</f>
        <v>0</v>
      </c>
      <c r="S14" s="176">
        <f>SUM(Q14:R14)</f>
        <v>0</v>
      </c>
      <c r="T14" s="108"/>
      <c r="U14" s="108"/>
    </row>
    <row r="15" spans="1:21">
      <c r="A15" s="592" t="s">
        <v>17</v>
      </c>
      <c r="B15" s="124">
        <f t="shared" ref="B15:P15" si="1">SUM(B13:B13)</f>
        <v>0</v>
      </c>
      <c r="C15" s="124">
        <f t="shared" si="1"/>
        <v>0</v>
      </c>
      <c r="D15" s="124">
        <f t="shared" si="1"/>
        <v>0</v>
      </c>
      <c r="E15" s="124">
        <f t="shared" si="1"/>
        <v>0</v>
      </c>
      <c r="F15" s="124">
        <f t="shared" si="1"/>
        <v>0</v>
      </c>
      <c r="G15" s="124">
        <f t="shared" si="1"/>
        <v>0</v>
      </c>
      <c r="H15" s="124">
        <f t="shared" si="1"/>
        <v>10</v>
      </c>
      <c r="I15" s="124">
        <f t="shared" si="1"/>
        <v>3</v>
      </c>
      <c r="J15" s="124">
        <f t="shared" si="1"/>
        <v>13</v>
      </c>
      <c r="K15" s="124">
        <f t="shared" si="1"/>
        <v>10</v>
      </c>
      <c r="L15" s="124">
        <f t="shared" si="1"/>
        <v>1</v>
      </c>
      <c r="M15" s="124">
        <f t="shared" si="1"/>
        <v>11</v>
      </c>
      <c r="N15" s="124">
        <f t="shared" si="1"/>
        <v>6</v>
      </c>
      <c r="O15" s="124">
        <f t="shared" si="1"/>
        <v>1</v>
      </c>
      <c r="P15" s="124">
        <f t="shared" si="1"/>
        <v>7</v>
      </c>
      <c r="Q15" s="177">
        <f>Q13</f>
        <v>26</v>
      </c>
      <c r="R15" s="177">
        <f>R13+R14</f>
        <v>5</v>
      </c>
      <c r="S15" s="177">
        <f>S13+S14</f>
        <v>31</v>
      </c>
      <c r="T15" s="108"/>
      <c r="U15" s="108"/>
    </row>
    <row r="16" spans="1:21" ht="51">
      <c r="A16" s="82" t="s">
        <v>18</v>
      </c>
      <c r="B16" s="169"/>
      <c r="C16" s="169"/>
      <c r="D16" s="169"/>
      <c r="E16" s="169"/>
      <c r="F16" s="169"/>
      <c r="G16" s="170"/>
      <c r="H16" s="169"/>
      <c r="I16" s="169"/>
      <c r="J16" s="170"/>
      <c r="K16" s="169"/>
      <c r="L16" s="169"/>
      <c r="M16" s="170"/>
      <c r="N16" s="170"/>
      <c r="O16" s="170"/>
      <c r="P16" s="170"/>
      <c r="Q16" s="178">
        <f>B16+E16+H16+N16</f>
        <v>0</v>
      </c>
      <c r="R16" s="178">
        <f>C16+F16+I16+O16</f>
        <v>0</v>
      </c>
      <c r="S16" s="178">
        <f>SUM(Q16:R16)</f>
        <v>0</v>
      </c>
      <c r="T16" s="108"/>
      <c r="U16" s="108"/>
    </row>
    <row r="17" spans="1:21" ht="24.95" hidden="1" customHeight="1">
      <c r="A17" s="607" t="s">
        <v>282</v>
      </c>
      <c r="B17" s="167">
        <v>0</v>
      </c>
      <c r="C17" s="167">
        <v>0</v>
      </c>
      <c r="D17" s="167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76">
        <f>B17+E17+H17+N97+K17+N17</f>
        <v>0</v>
      </c>
      <c r="R17" s="176">
        <f>C17+F17+I17+O17+L17</f>
        <v>0</v>
      </c>
      <c r="S17" s="176">
        <f>SUM(Q17:R17)</f>
        <v>0</v>
      </c>
      <c r="T17" s="120"/>
      <c r="U17" s="120"/>
    </row>
    <row r="18" spans="1:21">
      <c r="A18" s="587" t="s">
        <v>19</v>
      </c>
      <c r="B18" s="123">
        <f t="shared" ref="B18:P18" si="2">SUM(B17:B17)</f>
        <v>0</v>
      </c>
      <c r="C18" s="123">
        <f t="shared" si="2"/>
        <v>0</v>
      </c>
      <c r="D18" s="123">
        <f t="shared" si="2"/>
        <v>0</v>
      </c>
      <c r="E18" s="123">
        <f t="shared" si="2"/>
        <v>0</v>
      </c>
      <c r="F18" s="123">
        <f t="shared" si="2"/>
        <v>0</v>
      </c>
      <c r="G18" s="123">
        <f t="shared" si="2"/>
        <v>0</v>
      </c>
      <c r="H18" s="123">
        <f t="shared" si="2"/>
        <v>0</v>
      </c>
      <c r="I18" s="123">
        <f t="shared" si="2"/>
        <v>0</v>
      </c>
      <c r="J18" s="123">
        <f t="shared" si="2"/>
        <v>0</v>
      </c>
      <c r="K18" s="123">
        <f t="shared" si="2"/>
        <v>0</v>
      </c>
      <c r="L18" s="123">
        <f t="shared" si="2"/>
        <v>0</v>
      </c>
      <c r="M18" s="123">
        <f t="shared" si="2"/>
        <v>0</v>
      </c>
      <c r="N18" s="123">
        <f t="shared" si="2"/>
        <v>0</v>
      </c>
      <c r="O18" s="123">
        <f t="shared" si="2"/>
        <v>0</v>
      </c>
      <c r="P18" s="123">
        <f t="shared" si="2"/>
        <v>0</v>
      </c>
      <c r="Q18" s="123">
        <f>Q17</f>
        <v>0</v>
      </c>
      <c r="R18" s="123">
        <f>SUM(R17:R17)</f>
        <v>0</v>
      </c>
      <c r="S18" s="123">
        <f>SUM(S17:S17)</f>
        <v>0</v>
      </c>
      <c r="T18" s="109"/>
      <c r="U18" s="109"/>
    </row>
    <row r="19" spans="1:21">
      <c r="A19" s="104" t="s">
        <v>29</v>
      </c>
      <c r="B19" s="124">
        <f t="shared" ref="B19:S19" si="3">B15</f>
        <v>0</v>
      </c>
      <c r="C19" s="124">
        <f t="shared" si="3"/>
        <v>0</v>
      </c>
      <c r="D19" s="124">
        <f t="shared" si="3"/>
        <v>0</v>
      </c>
      <c r="E19" s="124">
        <f t="shared" si="3"/>
        <v>0</v>
      </c>
      <c r="F19" s="124">
        <f t="shared" si="3"/>
        <v>0</v>
      </c>
      <c r="G19" s="124">
        <f t="shared" si="3"/>
        <v>0</v>
      </c>
      <c r="H19" s="124">
        <f t="shared" si="3"/>
        <v>10</v>
      </c>
      <c r="I19" s="124">
        <f t="shared" si="3"/>
        <v>3</v>
      </c>
      <c r="J19" s="124">
        <f t="shared" si="3"/>
        <v>13</v>
      </c>
      <c r="K19" s="124">
        <f t="shared" si="3"/>
        <v>10</v>
      </c>
      <c r="L19" s="124">
        <f t="shared" si="3"/>
        <v>1</v>
      </c>
      <c r="M19" s="124">
        <f t="shared" si="3"/>
        <v>11</v>
      </c>
      <c r="N19" s="124">
        <f t="shared" si="3"/>
        <v>6</v>
      </c>
      <c r="O19" s="124">
        <f t="shared" si="3"/>
        <v>1</v>
      </c>
      <c r="P19" s="124">
        <f t="shared" si="3"/>
        <v>7</v>
      </c>
      <c r="Q19" s="124">
        <f t="shared" si="3"/>
        <v>26</v>
      </c>
      <c r="R19" s="124">
        <f t="shared" si="3"/>
        <v>5</v>
      </c>
      <c r="S19" s="124">
        <f t="shared" si="3"/>
        <v>31</v>
      </c>
      <c r="T19" s="109"/>
      <c r="U19" s="109"/>
    </row>
    <row r="20" spans="1:21">
      <c r="A20" s="104" t="s">
        <v>30</v>
      </c>
      <c r="B20" s="124">
        <f t="shared" ref="B20:S20" si="4">B18</f>
        <v>0</v>
      </c>
      <c r="C20" s="124">
        <f t="shared" si="4"/>
        <v>0</v>
      </c>
      <c r="D20" s="124">
        <f t="shared" si="4"/>
        <v>0</v>
      </c>
      <c r="E20" s="124">
        <f t="shared" si="4"/>
        <v>0</v>
      </c>
      <c r="F20" s="124">
        <f t="shared" si="4"/>
        <v>0</v>
      </c>
      <c r="G20" s="124">
        <f t="shared" si="4"/>
        <v>0</v>
      </c>
      <c r="H20" s="124">
        <f t="shared" si="4"/>
        <v>0</v>
      </c>
      <c r="I20" s="124">
        <f t="shared" si="4"/>
        <v>0</v>
      </c>
      <c r="J20" s="124">
        <f t="shared" si="4"/>
        <v>0</v>
      </c>
      <c r="K20" s="124">
        <f t="shared" si="4"/>
        <v>0</v>
      </c>
      <c r="L20" s="124">
        <f t="shared" si="4"/>
        <v>0</v>
      </c>
      <c r="M20" s="124">
        <f t="shared" si="4"/>
        <v>0</v>
      </c>
      <c r="N20" s="124">
        <f t="shared" si="4"/>
        <v>0</v>
      </c>
      <c r="O20" s="124">
        <f t="shared" si="4"/>
        <v>0</v>
      </c>
      <c r="P20" s="124">
        <f t="shared" si="4"/>
        <v>0</v>
      </c>
      <c r="Q20" s="124">
        <f t="shared" si="4"/>
        <v>0</v>
      </c>
      <c r="R20" s="124">
        <f t="shared" si="4"/>
        <v>0</v>
      </c>
      <c r="S20" s="124">
        <f t="shared" si="4"/>
        <v>0</v>
      </c>
      <c r="T20" s="110"/>
    </row>
    <row r="21" spans="1:21">
      <c r="A21" s="106" t="s">
        <v>31</v>
      </c>
      <c r="B21" s="159">
        <f t="shared" ref="B21:S21" si="5">SUM(B19:B20)</f>
        <v>0</v>
      </c>
      <c r="C21" s="159">
        <f t="shared" si="5"/>
        <v>0</v>
      </c>
      <c r="D21" s="159">
        <f t="shared" si="5"/>
        <v>0</v>
      </c>
      <c r="E21" s="159">
        <f t="shared" si="5"/>
        <v>0</v>
      </c>
      <c r="F21" s="159">
        <f t="shared" si="5"/>
        <v>0</v>
      </c>
      <c r="G21" s="159">
        <f t="shared" si="5"/>
        <v>0</v>
      </c>
      <c r="H21" s="159">
        <f t="shared" si="5"/>
        <v>10</v>
      </c>
      <c r="I21" s="159">
        <f t="shared" si="5"/>
        <v>3</v>
      </c>
      <c r="J21" s="159">
        <f t="shared" si="5"/>
        <v>13</v>
      </c>
      <c r="K21" s="159">
        <f t="shared" si="5"/>
        <v>10</v>
      </c>
      <c r="L21" s="159">
        <f t="shared" si="5"/>
        <v>1</v>
      </c>
      <c r="M21" s="159">
        <f t="shared" si="5"/>
        <v>11</v>
      </c>
      <c r="N21" s="159">
        <f t="shared" si="5"/>
        <v>6</v>
      </c>
      <c r="O21" s="159">
        <f t="shared" si="5"/>
        <v>1</v>
      </c>
      <c r="P21" s="159">
        <f t="shared" si="5"/>
        <v>7</v>
      </c>
      <c r="Q21" s="159">
        <f t="shared" si="5"/>
        <v>26</v>
      </c>
      <c r="R21" s="159">
        <f t="shared" si="5"/>
        <v>5</v>
      </c>
      <c r="S21" s="159">
        <f t="shared" si="5"/>
        <v>31</v>
      </c>
      <c r="T21" s="109"/>
      <c r="U21" s="109"/>
    </row>
    <row r="22" spans="1:21">
      <c r="A22" s="5997"/>
      <c r="B22" s="5997"/>
      <c r="C22" s="5997"/>
      <c r="D22" s="5997"/>
      <c r="E22" s="5997"/>
      <c r="F22" s="5997"/>
      <c r="G22" s="5997"/>
      <c r="H22" s="5997"/>
      <c r="I22" s="5997"/>
      <c r="J22" s="5997"/>
      <c r="K22" s="5997"/>
      <c r="L22" s="5997"/>
      <c r="M22" s="5997"/>
      <c r="N22" s="5997"/>
      <c r="O22" s="5997"/>
      <c r="P22" s="5997"/>
    </row>
    <row r="23" spans="1:21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</row>
    <row r="24" spans="1:21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</sheetData>
  <mergeCells count="11">
    <mergeCell ref="Q5:S6"/>
    <mergeCell ref="A1:P1"/>
    <mergeCell ref="A2:P2"/>
    <mergeCell ref="A3:P3"/>
    <mergeCell ref="A22:P22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6"/>
  <sheetViews>
    <sheetView zoomScale="60" zoomScaleNormal="60" workbookViewId="0">
      <selection activeCell="W25" sqref="W25"/>
    </sheetView>
  </sheetViews>
  <sheetFormatPr defaultColWidth="8.85546875" defaultRowHeight="20.25"/>
  <cols>
    <col min="1" max="1" width="87.85546875" style="1346" customWidth="1"/>
    <col min="2" max="19" width="7.85546875" style="1346" customWidth="1"/>
    <col min="20" max="20" width="9.7109375" style="1346" customWidth="1"/>
    <col min="21" max="21" width="8.85546875" style="1346" customWidth="1"/>
    <col min="22" max="22" width="7.85546875" style="1346" customWidth="1"/>
    <col min="23" max="23" width="8.85546875" style="1346" customWidth="1"/>
    <col min="24" max="24" width="9" style="1346" customWidth="1"/>
    <col min="25" max="25" width="9.5703125" style="1346" customWidth="1"/>
    <col min="26" max="26" width="14.28515625" style="1346" customWidth="1"/>
    <col min="27" max="27" width="10.5703125" style="1346" bestFit="1" customWidth="1"/>
    <col min="28" max="28" width="9.28515625" style="1346" bestFit="1" customWidth="1"/>
    <col min="29" max="256" width="8.85546875" style="1346"/>
    <col min="257" max="257" width="87.85546875" style="1346" customWidth="1"/>
    <col min="258" max="281" width="7.85546875" style="1346" customWidth="1"/>
    <col min="282" max="282" width="14.28515625" style="1346" customWidth="1"/>
    <col min="283" max="283" width="10.5703125" style="1346" bestFit="1" customWidth="1"/>
    <col min="284" max="284" width="9.28515625" style="1346" bestFit="1" customWidth="1"/>
    <col min="285" max="512" width="8.85546875" style="1346"/>
    <col min="513" max="513" width="87.85546875" style="1346" customWidth="1"/>
    <col min="514" max="537" width="7.85546875" style="1346" customWidth="1"/>
    <col min="538" max="538" width="14.28515625" style="1346" customWidth="1"/>
    <col min="539" max="539" width="10.5703125" style="1346" bestFit="1" customWidth="1"/>
    <col min="540" max="540" width="9.28515625" style="1346" bestFit="1" customWidth="1"/>
    <col min="541" max="768" width="8.85546875" style="1346"/>
    <col min="769" max="769" width="87.85546875" style="1346" customWidth="1"/>
    <col min="770" max="793" width="7.85546875" style="1346" customWidth="1"/>
    <col min="794" max="794" width="14.28515625" style="1346" customWidth="1"/>
    <col min="795" max="795" width="10.5703125" style="1346" bestFit="1" customWidth="1"/>
    <col min="796" max="796" width="9.28515625" style="1346" bestFit="1" customWidth="1"/>
    <col min="797" max="1024" width="8.85546875" style="1346"/>
    <col min="1025" max="1025" width="87.85546875" style="1346" customWidth="1"/>
    <col min="1026" max="1049" width="7.85546875" style="1346" customWidth="1"/>
    <col min="1050" max="1050" width="14.28515625" style="1346" customWidth="1"/>
    <col min="1051" max="1051" width="10.5703125" style="1346" bestFit="1" customWidth="1"/>
    <col min="1052" max="1052" width="9.28515625" style="1346" bestFit="1" customWidth="1"/>
    <col min="1053" max="1280" width="8.85546875" style="1346"/>
    <col min="1281" max="1281" width="87.85546875" style="1346" customWidth="1"/>
    <col min="1282" max="1305" width="7.85546875" style="1346" customWidth="1"/>
    <col min="1306" max="1306" width="14.28515625" style="1346" customWidth="1"/>
    <col min="1307" max="1307" width="10.5703125" style="1346" bestFit="1" customWidth="1"/>
    <col min="1308" max="1308" width="9.28515625" style="1346" bestFit="1" customWidth="1"/>
    <col min="1309" max="1536" width="8.85546875" style="1346"/>
    <col min="1537" max="1537" width="87.85546875" style="1346" customWidth="1"/>
    <col min="1538" max="1561" width="7.85546875" style="1346" customWidth="1"/>
    <col min="1562" max="1562" width="14.28515625" style="1346" customWidth="1"/>
    <col min="1563" max="1563" width="10.5703125" style="1346" bestFit="1" customWidth="1"/>
    <col min="1564" max="1564" width="9.28515625" style="1346" bestFit="1" customWidth="1"/>
    <col min="1565" max="1792" width="8.85546875" style="1346"/>
    <col min="1793" max="1793" width="87.85546875" style="1346" customWidth="1"/>
    <col min="1794" max="1817" width="7.85546875" style="1346" customWidth="1"/>
    <col min="1818" max="1818" width="14.28515625" style="1346" customWidth="1"/>
    <col min="1819" max="1819" width="10.5703125" style="1346" bestFit="1" customWidth="1"/>
    <col min="1820" max="1820" width="9.28515625" style="1346" bestFit="1" customWidth="1"/>
    <col min="1821" max="2048" width="8.85546875" style="1346"/>
    <col min="2049" max="2049" width="87.85546875" style="1346" customWidth="1"/>
    <col min="2050" max="2073" width="7.85546875" style="1346" customWidth="1"/>
    <col min="2074" max="2074" width="14.28515625" style="1346" customWidth="1"/>
    <col min="2075" max="2075" width="10.5703125" style="1346" bestFit="1" customWidth="1"/>
    <col min="2076" max="2076" width="9.28515625" style="1346" bestFit="1" customWidth="1"/>
    <col min="2077" max="2304" width="8.85546875" style="1346"/>
    <col min="2305" max="2305" width="87.85546875" style="1346" customWidth="1"/>
    <col min="2306" max="2329" width="7.85546875" style="1346" customWidth="1"/>
    <col min="2330" max="2330" width="14.28515625" style="1346" customWidth="1"/>
    <col min="2331" max="2331" width="10.5703125" style="1346" bestFit="1" customWidth="1"/>
    <col min="2332" max="2332" width="9.28515625" style="1346" bestFit="1" customWidth="1"/>
    <col min="2333" max="2560" width="8.85546875" style="1346"/>
    <col min="2561" max="2561" width="87.85546875" style="1346" customWidth="1"/>
    <col min="2562" max="2585" width="7.85546875" style="1346" customWidth="1"/>
    <col min="2586" max="2586" width="14.28515625" style="1346" customWidth="1"/>
    <col min="2587" max="2587" width="10.5703125" style="1346" bestFit="1" customWidth="1"/>
    <col min="2588" max="2588" width="9.28515625" style="1346" bestFit="1" customWidth="1"/>
    <col min="2589" max="2816" width="8.85546875" style="1346"/>
    <col min="2817" max="2817" width="87.85546875" style="1346" customWidth="1"/>
    <col min="2818" max="2841" width="7.85546875" style="1346" customWidth="1"/>
    <col min="2842" max="2842" width="14.28515625" style="1346" customWidth="1"/>
    <col min="2843" max="2843" width="10.5703125" style="1346" bestFit="1" customWidth="1"/>
    <col min="2844" max="2844" width="9.28515625" style="1346" bestFit="1" customWidth="1"/>
    <col min="2845" max="3072" width="8.85546875" style="1346"/>
    <col min="3073" max="3073" width="87.85546875" style="1346" customWidth="1"/>
    <col min="3074" max="3097" width="7.85546875" style="1346" customWidth="1"/>
    <col min="3098" max="3098" width="14.28515625" style="1346" customWidth="1"/>
    <col min="3099" max="3099" width="10.5703125" style="1346" bestFit="1" customWidth="1"/>
    <col min="3100" max="3100" width="9.28515625" style="1346" bestFit="1" customWidth="1"/>
    <col min="3101" max="3328" width="8.85546875" style="1346"/>
    <col min="3329" max="3329" width="87.85546875" style="1346" customWidth="1"/>
    <col min="3330" max="3353" width="7.85546875" style="1346" customWidth="1"/>
    <col min="3354" max="3354" width="14.28515625" style="1346" customWidth="1"/>
    <col min="3355" max="3355" width="10.5703125" style="1346" bestFit="1" customWidth="1"/>
    <col min="3356" max="3356" width="9.28515625" style="1346" bestFit="1" customWidth="1"/>
    <col min="3357" max="3584" width="8.85546875" style="1346"/>
    <col min="3585" max="3585" width="87.85546875" style="1346" customWidth="1"/>
    <col min="3586" max="3609" width="7.85546875" style="1346" customWidth="1"/>
    <col min="3610" max="3610" width="14.28515625" style="1346" customWidth="1"/>
    <col min="3611" max="3611" width="10.5703125" style="1346" bestFit="1" customWidth="1"/>
    <col min="3612" max="3612" width="9.28515625" style="1346" bestFit="1" customWidth="1"/>
    <col min="3613" max="3840" width="8.85546875" style="1346"/>
    <col min="3841" max="3841" width="87.85546875" style="1346" customWidth="1"/>
    <col min="3842" max="3865" width="7.85546875" style="1346" customWidth="1"/>
    <col min="3866" max="3866" width="14.28515625" style="1346" customWidth="1"/>
    <col min="3867" max="3867" width="10.5703125" style="1346" bestFit="1" customWidth="1"/>
    <col min="3868" max="3868" width="9.28515625" style="1346" bestFit="1" customWidth="1"/>
    <col min="3869" max="4096" width="8.85546875" style="1346"/>
    <col min="4097" max="4097" width="87.85546875" style="1346" customWidth="1"/>
    <col min="4098" max="4121" width="7.85546875" style="1346" customWidth="1"/>
    <col min="4122" max="4122" width="14.28515625" style="1346" customWidth="1"/>
    <col min="4123" max="4123" width="10.5703125" style="1346" bestFit="1" customWidth="1"/>
    <col min="4124" max="4124" width="9.28515625" style="1346" bestFit="1" customWidth="1"/>
    <col min="4125" max="4352" width="8.85546875" style="1346"/>
    <col min="4353" max="4353" width="87.85546875" style="1346" customWidth="1"/>
    <col min="4354" max="4377" width="7.85546875" style="1346" customWidth="1"/>
    <col min="4378" max="4378" width="14.28515625" style="1346" customWidth="1"/>
    <col min="4379" max="4379" width="10.5703125" style="1346" bestFit="1" customWidth="1"/>
    <col min="4380" max="4380" width="9.28515625" style="1346" bestFit="1" customWidth="1"/>
    <col min="4381" max="4608" width="8.85546875" style="1346"/>
    <col min="4609" max="4609" width="87.85546875" style="1346" customWidth="1"/>
    <col min="4610" max="4633" width="7.85546875" style="1346" customWidth="1"/>
    <col min="4634" max="4634" width="14.28515625" style="1346" customWidth="1"/>
    <col min="4635" max="4635" width="10.5703125" style="1346" bestFit="1" customWidth="1"/>
    <col min="4636" max="4636" width="9.28515625" style="1346" bestFit="1" customWidth="1"/>
    <col min="4637" max="4864" width="8.85546875" style="1346"/>
    <col min="4865" max="4865" width="87.85546875" style="1346" customWidth="1"/>
    <col min="4866" max="4889" width="7.85546875" style="1346" customWidth="1"/>
    <col min="4890" max="4890" width="14.28515625" style="1346" customWidth="1"/>
    <col min="4891" max="4891" width="10.5703125" style="1346" bestFit="1" customWidth="1"/>
    <col min="4892" max="4892" width="9.28515625" style="1346" bestFit="1" customWidth="1"/>
    <col min="4893" max="5120" width="8.85546875" style="1346"/>
    <col min="5121" max="5121" width="87.85546875" style="1346" customWidth="1"/>
    <col min="5122" max="5145" width="7.85546875" style="1346" customWidth="1"/>
    <col min="5146" max="5146" width="14.28515625" style="1346" customWidth="1"/>
    <col min="5147" max="5147" width="10.5703125" style="1346" bestFit="1" customWidth="1"/>
    <col min="5148" max="5148" width="9.28515625" style="1346" bestFit="1" customWidth="1"/>
    <col min="5149" max="5376" width="8.85546875" style="1346"/>
    <col min="5377" max="5377" width="87.85546875" style="1346" customWidth="1"/>
    <col min="5378" max="5401" width="7.85546875" style="1346" customWidth="1"/>
    <col min="5402" max="5402" width="14.28515625" style="1346" customWidth="1"/>
    <col min="5403" max="5403" width="10.5703125" style="1346" bestFit="1" customWidth="1"/>
    <col min="5404" max="5404" width="9.28515625" style="1346" bestFit="1" customWidth="1"/>
    <col min="5405" max="5632" width="8.85546875" style="1346"/>
    <col min="5633" max="5633" width="87.85546875" style="1346" customWidth="1"/>
    <col min="5634" max="5657" width="7.85546875" style="1346" customWidth="1"/>
    <col min="5658" max="5658" width="14.28515625" style="1346" customWidth="1"/>
    <col min="5659" max="5659" width="10.5703125" style="1346" bestFit="1" customWidth="1"/>
    <col min="5660" max="5660" width="9.28515625" style="1346" bestFit="1" customWidth="1"/>
    <col min="5661" max="5888" width="8.85546875" style="1346"/>
    <col min="5889" max="5889" width="87.85546875" style="1346" customWidth="1"/>
    <col min="5890" max="5913" width="7.85546875" style="1346" customWidth="1"/>
    <col min="5914" max="5914" width="14.28515625" style="1346" customWidth="1"/>
    <col min="5915" max="5915" width="10.5703125" style="1346" bestFit="1" customWidth="1"/>
    <col min="5916" max="5916" width="9.28515625" style="1346" bestFit="1" customWidth="1"/>
    <col min="5917" max="6144" width="8.85546875" style="1346"/>
    <col min="6145" max="6145" width="87.85546875" style="1346" customWidth="1"/>
    <col min="6146" max="6169" width="7.85546875" style="1346" customWidth="1"/>
    <col min="6170" max="6170" width="14.28515625" style="1346" customWidth="1"/>
    <col min="6171" max="6171" width="10.5703125" style="1346" bestFit="1" customWidth="1"/>
    <col min="6172" max="6172" width="9.28515625" style="1346" bestFit="1" customWidth="1"/>
    <col min="6173" max="6400" width="8.85546875" style="1346"/>
    <col min="6401" max="6401" width="87.85546875" style="1346" customWidth="1"/>
    <col min="6402" max="6425" width="7.85546875" style="1346" customWidth="1"/>
    <col min="6426" max="6426" width="14.28515625" style="1346" customWidth="1"/>
    <col min="6427" max="6427" width="10.5703125" style="1346" bestFit="1" customWidth="1"/>
    <col min="6428" max="6428" width="9.28515625" style="1346" bestFit="1" customWidth="1"/>
    <col min="6429" max="6656" width="8.85546875" style="1346"/>
    <col min="6657" max="6657" width="87.85546875" style="1346" customWidth="1"/>
    <col min="6658" max="6681" width="7.85546875" style="1346" customWidth="1"/>
    <col min="6682" max="6682" width="14.28515625" style="1346" customWidth="1"/>
    <col min="6683" max="6683" width="10.5703125" style="1346" bestFit="1" customWidth="1"/>
    <col min="6684" max="6684" width="9.28515625" style="1346" bestFit="1" customWidth="1"/>
    <col min="6685" max="6912" width="8.85546875" style="1346"/>
    <col min="6913" max="6913" width="87.85546875" style="1346" customWidth="1"/>
    <col min="6914" max="6937" width="7.85546875" style="1346" customWidth="1"/>
    <col min="6938" max="6938" width="14.28515625" style="1346" customWidth="1"/>
    <col min="6939" max="6939" width="10.5703125" style="1346" bestFit="1" customWidth="1"/>
    <col min="6940" max="6940" width="9.28515625" style="1346" bestFit="1" customWidth="1"/>
    <col min="6941" max="7168" width="8.85546875" style="1346"/>
    <col min="7169" max="7169" width="87.85546875" style="1346" customWidth="1"/>
    <col min="7170" max="7193" width="7.85546875" style="1346" customWidth="1"/>
    <col min="7194" max="7194" width="14.28515625" style="1346" customWidth="1"/>
    <col min="7195" max="7195" width="10.5703125" style="1346" bestFit="1" customWidth="1"/>
    <col min="7196" max="7196" width="9.28515625" style="1346" bestFit="1" customWidth="1"/>
    <col min="7197" max="7424" width="8.85546875" style="1346"/>
    <col min="7425" max="7425" width="87.85546875" style="1346" customWidth="1"/>
    <col min="7426" max="7449" width="7.85546875" style="1346" customWidth="1"/>
    <col min="7450" max="7450" width="14.28515625" style="1346" customWidth="1"/>
    <col min="7451" max="7451" width="10.5703125" style="1346" bestFit="1" customWidth="1"/>
    <col min="7452" max="7452" width="9.28515625" style="1346" bestFit="1" customWidth="1"/>
    <col min="7453" max="7680" width="8.85546875" style="1346"/>
    <col min="7681" max="7681" width="87.85546875" style="1346" customWidth="1"/>
    <col min="7682" max="7705" width="7.85546875" style="1346" customWidth="1"/>
    <col min="7706" max="7706" width="14.28515625" style="1346" customWidth="1"/>
    <col min="7707" max="7707" width="10.5703125" style="1346" bestFit="1" customWidth="1"/>
    <col min="7708" max="7708" width="9.28515625" style="1346" bestFit="1" customWidth="1"/>
    <col min="7709" max="7936" width="8.85546875" style="1346"/>
    <col min="7937" max="7937" width="87.85546875" style="1346" customWidth="1"/>
    <col min="7938" max="7961" width="7.85546875" style="1346" customWidth="1"/>
    <col min="7962" max="7962" width="14.28515625" style="1346" customWidth="1"/>
    <col min="7963" max="7963" width="10.5703125" style="1346" bestFit="1" customWidth="1"/>
    <col min="7964" max="7964" width="9.28515625" style="1346" bestFit="1" customWidth="1"/>
    <col min="7965" max="8192" width="8.85546875" style="1346"/>
    <col min="8193" max="8193" width="87.85546875" style="1346" customWidth="1"/>
    <col min="8194" max="8217" width="7.85546875" style="1346" customWidth="1"/>
    <col min="8218" max="8218" width="14.28515625" style="1346" customWidth="1"/>
    <col min="8219" max="8219" width="10.5703125" style="1346" bestFit="1" customWidth="1"/>
    <col min="8220" max="8220" width="9.28515625" style="1346" bestFit="1" customWidth="1"/>
    <col min="8221" max="8448" width="8.85546875" style="1346"/>
    <col min="8449" max="8449" width="87.85546875" style="1346" customWidth="1"/>
    <col min="8450" max="8473" width="7.85546875" style="1346" customWidth="1"/>
    <col min="8474" max="8474" width="14.28515625" style="1346" customWidth="1"/>
    <col min="8475" max="8475" width="10.5703125" style="1346" bestFit="1" customWidth="1"/>
    <col min="8476" max="8476" width="9.28515625" style="1346" bestFit="1" customWidth="1"/>
    <col min="8477" max="8704" width="8.85546875" style="1346"/>
    <col min="8705" max="8705" width="87.85546875" style="1346" customWidth="1"/>
    <col min="8706" max="8729" width="7.85546875" style="1346" customWidth="1"/>
    <col min="8730" max="8730" width="14.28515625" style="1346" customWidth="1"/>
    <col min="8731" max="8731" width="10.5703125" style="1346" bestFit="1" customWidth="1"/>
    <col min="8732" max="8732" width="9.28515625" style="1346" bestFit="1" customWidth="1"/>
    <col min="8733" max="8960" width="8.85546875" style="1346"/>
    <col min="8961" max="8961" width="87.85546875" style="1346" customWidth="1"/>
    <col min="8962" max="8985" width="7.85546875" style="1346" customWidth="1"/>
    <col min="8986" max="8986" width="14.28515625" style="1346" customWidth="1"/>
    <col min="8987" max="8987" width="10.5703125" style="1346" bestFit="1" customWidth="1"/>
    <col min="8988" max="8988" width="9.28515625" style="1346" bestFit="1" customWidth="1"/>
    <col min="8989" max="9216" width="8.85546875" style="1346"/>
    <col min="9217" max="9217" width="87.85546875" style="1346" customWidth="1"/>
    <col min="9218" max="9241" width="7.85546875" style="1346" customWidth="1"/>
    <col min="9242" max="9242" width="14.28515625" style="1346" customWidth="1"/>
    <col min="9243" max="9243" width="10.5703125" style="1346" bestFit="1" customWidth="1"/>
    <col min="9244" max="9244" width="9.28515625" style="1346" bestFit="1" customWidth="1"/>
    <col min="9245" max="9472" width="8.85546875" style="1346"/>
    <col min="9473" max="9473" width="87.85546875" style="1346" customWidth="1"/>
    <col min="9474" max="9497" width="7.85546875" style="1346" customWidth="1"/>
    <col min="9498" max="9498" width="14.28515625" style="1346" customWidth="1"/>
    <col min="9499" max="9499" width="10.5703125" style="1346" bestFit="1" customWidth="1"/>
    <col min="9500" max="9500" width="9.28515625" style="1346" bestFit="1" customWidth="1"/>
    <col min="9501" max="9728" width="8.85546875" style="1346"/>
    <col min="9729" max="9729" width="87.85546875" style="1346" customWidth="1"/>
    <col min="9730" max="9753" width="7.85546875" style="1346" customWidth="1"/>
    <col min="9754" max="9754" width="14.28515625" style="1346" customWidth="1"/>
    <col min="9755" max="9755" width="10.5703125" style="1346" bestFit="1" customWidth="1"/>
    <col min="9756" max="9756" width="9.28515625" style="1346" bestFit="1" customWidth="1"/>
    <col min="9757" max="9984" width="8.85546875" style="1346"/>
    <col min="9985" max="9985" width="87.85546875" style="1346" customWidth="1"/>
    <col min="9986" max="10009" width="7.85546875" style="1346" customWidth="1"/>
    <col min="10010" max="10010" width="14.28515625" style="1346" customWidth="1"/>
    <col min="10011" max="10011" width="10.5703125" style="1346" bestFit="1" customWidth="1"/>
    <col min="10012" max="10012" width="9.28515625" style="1346" bestFit="1" customWidth="1"/>
    <col min="10013" max="10240" width="8.85546875" style="1346"/>
    <col min="10241" max="10241" width="87.85546875" style="1346" customWidth="1"/>
    <col min="10242" max="10265" width="7.85546875" style="1346" customWidth="1"/>
    <col min="10266" max="10266" width="14.28515625" style="1346" customWidth="1"/>
    <col min="10267" max="10267" width="10.5703125" style="1346" bestFit="1" customWidth="1"/>
    <col min="10268" max="10268" width="9.28515625" style="1346" bestFit="1" customWidth="1"/>
    <col min="10269" max="10496" width="8.85546875" style="1346"/>
    <col min="10497" max="10497" width="87.85546875" style="1346" customWidth="1"/>
    <col min="10498" max="10521" width="7.85546875" style="1346" customWidth="1"/>
    <col min="10522" max="10522" width="14.28515625" style="1346" customWidth="1"/>
    <col min="10523" max="10523" width="10.5703125" style="1346" bestFit="1" customWidth="1"/>
    <col min="10524" max="10524" width="9.28515625" style="1346" bestFit="1" customWidth="1"/>
    <col min="10525" max="10752" width="8.85546875" style="1346"/>
    <col min="10753" max="10753" width="87.85546875" style="1346" customWidth="1"/>
    <col min="10754" max="10777" width="7.85546875" style="1346" customWidth="1"/>
    <col min="10778" max="10778" width="14.28515625" style="1346" customWidth="1"/>
    <col min="10779" max="10779" width="10.5703125" style="1346" bestFit="1" customWidth="1"/>
    <col min="10780" max="10780" width="9.28515625" style="1346" bestFit="1" customWidth="1"/>
    <col min="10781" max="11008" width="8.85546875" style="1346"/>
    <col min="11009" max="11009" width="87.85546875" style="1346" customWidth="1"/>
    <col min="11010" max="11033" width="7.85546875" style="1346" customWidth="1"/>
    <col min="11034" max="11034" width="14.28515625" style="1346" customWidth="1"/>
    <col min="11035" max="11035" width="10.5703125" style="1346" bestFit="1" customWidth="1"/>
    <col min="11036" max="11036" width="9.28515625" style="1346" bestFit="1" customWidth="1"/>
    <col min="11037" max="11264" width="8.85546875" style="1346"/>
    <col min="11265" max="11265" width="87.85546875" style="1346" customWidth="1"/>
    <col min="11266" max="11289" width="7.85546875" style="1346" customWidth="1"/>
    <col min="11290" max="11290" width="14.28515625" style="1346" customWidth="1"/>
    <col min="11291" max="11291" width="10.5703125" style="1346" bestFit="1" customWidth="1"/>
    <col min="11292" max="11292" width="9.28515625" style="1346" bestFit="1" customWidth="1"/>
    <col min="11293" max="11520" width="8.85546875" style="1346"/>
    <col min="11521" max="11521" width="87.85546875" style="1346" customWidth="1"/>
    <col min="11522" max="11545" width="7.85546875" style="1346" customWidth="1"/>
    <col min="11546" max="11546" width="14.28515625" style="1346" customWidth="1"/>
    <col min="11547" max="11547" width="10.5703125" style="1346" bestFit="1" customWidth="1"/>
    <col min="11548" max="11548" width="9.28515625" style="1346" bestFit="1" customWidth="1"/>
    <col min="11549" max="11776" width="8.85546875" style="1346"/>
    <col min="11777" max="11777" width="87.85546875" style="1346" customWidth="1"/>
    <col min="11778" max="11801" width="7.85546875" style="1346" customWidth="1"/>
    <col min="11802" max="11802" width="14.28515625" style="1346" customWidth="1"/>
    <col min="11803" max="11803" width="10.5703125" style="1346" bestFit="1" customWidth="1"/>
    <col min="11804" max="11804" width="9.28515625" style="1346" bestFit="1" customWidth="1"/>
    <col min="11805" max="12032" width="8.85546875" style="1346"/>
    <col min="12033" max="12033" width="87.85546875" style="1346" customWidth="1"/>
    <col min="12034" max="12057" width="7.85546875" style="1346" customWidth="1"/>
    <col min="12058" max="12058" width="14.28515625" style="1346" customWidth="1"/>
    <col min="12059" max="12059" width="10.5703125" style="1346" bestFit="1" customWidth="1"/>
    <col min="12060" max="12060" width="9.28515625" style="1346" bestFit="1" customWidth="1"/>
    <col min="12061" max="12288" width="8.85546875" style="1346"/>
    <col min="12289" max="12289" width="87.85546875" style="1346" customWidth="1"/>
    <col min="12290" max="12313" width="7.85546875" style="1346" customWidth="1"/>
    <col min="12314" max="12314" width="14.28515625" style="1346" customWidth="1"/>
    <col min="12315" max="12315" width="10.5703125" style="1346" bestFit="1" customWidth="1"/>
    <col min="12316" max="12316" width="9.28515625" style="1346" bestFit="1" customWidth="1"/>
    <col min="12317" max="12544" width="8.85546875" style="1346"/>
    <col min="12545" max="12545" width="87.85546875" style="1346" customWidth="1"/>
    <col min="12546" max="12569" width="7.85546875" style="1346" customWidth="1"/>
    <col min="12570" max="12570" width="14.28515625" style="1346" customWidth="1"/>
    <col min="12571" max="12571" width="10.5703125" style="1346" bestFit="1" customWidth="1"/>
    <col min="12572" max="12572" width="9.28515625" style="1346" bestFit="1" customWidth="1"/>
    <col min="12573" max="12800" width="8.85546875" style="1346"/>
    <col min="12801" max="12801" width="87.85546875" style="1346" customWidth="1"/>
    <col min="12802" max="12825" width="7.85546875" style="1346" customWidth="1"/>
    <col min="12826" max="12826" width="14.28515625" style="1346" customWidth="1"/>
    <col min="12827" max="12827" width="10.5703125" style="1346" bestFit="1" customWidth="1"/>
    <col min="12828" max="12828" width="9.28515625" style="1346" bestFit="1" customWidth="1"/>
    <col min="12829" max="13056" width="8.85546875" style="1346"/>
    <col min="13057" max="13057" width="87.85546875" style="1346" customWidth="1"/>
    <col min="13058" max="13081" width="7.85546875" style="1346" customWidth="1"/>
    <col min="13082" max="13082" width="14.28515625" style="1346" customWidth="1"/>
    <col min="13083" max="13083" width="10.5703125" style="1346" bestFit="1" customWidth="1"/>
    <col min="13084" max="13084" width="9.28515625" style="1346" bestFit="1" customWidth="1"/>
    <col min="13085" max="13312" width="8.85546875" style="1346"/>
    <col min="13313" max="13313" width="87.85546875" style="1346" customWidth="1"/>
    <col min="13314" max="13337" width="7.85546875" style="1346" customWidth="1"/>
    <col min="13338" max="13338" width="14.28515625" style="1346" customWidth="1"/>
    <col min="13339" max="13339" width="10.5703125" style="1346" bestFit="1" customWidth="1"/>
    <col min="13340" max="13340" width="9.28515625" style="1346" bestFit="1" customWidth="1"/>
    <col min="13341" max="13568" width="8.85546875" style="1346"/>
    <col min="13569" max="13569" width="87.85546875" style="1346" customWidth="1"/>
    <col min="13570" max="13593" width="7.85546875" style="1346" customWidth="1"/>
    <col min="13594" max="13594" width="14.28515625" style="1346" customWidth="1"/>
    <col min="13595" max="13595" width="10.5703125" style="1346" bestFit="1" customWidth="1"/>
    <col min="13596" max="13596" width="9.28515625" style="1346" bestFit="1" customWidth="1"/>
    <col min="13597" max="13824" width="8.85546875" style="1346"/>
    <col min="13825" max="13825" width="87.85546875" style="1346" customWidth="1"/>
    <col min="13826" max="13849" width="7.85546875" style="1346" customWidth="1"/>
    <col min="13850" max="13850" width="14.28515625" style="1346" customWidth="1"/>
    <col min="13851" max="13851" width="10.5703125" style="1346" bestFit="1" customWidth="1"/>
    <col min="13852" max="13852" width="9.28515625" style="1346" bestFit="1" customWidth="1"/>
    <col min="13853" max="14080" width="8.85546875" style="1346"/>
    <col min="14081" max="14081" width="87.85546875" style="1346" customWidth="1"/>
    <col min="14082" max="14105" width="7.85546875" style="1346" customWidth="1"/>
    <col min="14106" max="14106" width="14.28515625" style="1346" customWidth="1"/>
    <col min="14107" max="14107" width="10.5703125" style="1346" bestFit="1" customWidth="1"/>
    <col min="14108" max="14108" width="9.28515625" style="1346" bestFit="1" customWidth="1"/>
    <col min="14109" max="14336" width="8.85546875" style="1346"/>
    <col min="14337" max="14337" width="87.85546875" style="1346" customWidth="1"/>
    <col min="14338" max="14361" width="7.85546875" style="1346" customWidth="1"/>
    <col min="14362" max="14362" width="14.28515625" style="1346" customWidth="1"/>
    <col min="14363" max="14363" width="10.5703125" style="1346" bestFit="1" customWidth="1"/>
    <col min="14364" max="14364" width="9.28515625" style="1346" bestFit="1" customWidth="1"/>
    <col min="14365" max="14592" width="8.85546875" style="1346"/>
    <col min="14593" max="14593" width="87.85546875" style="1346" customWidth="1"/>
    <col min="14594" max="14617" width="7.85546875" style="1346" customWidth="1"/>
    <col min="14618" max="14618" width="14.28515625" style="1346" customWidth="1"/>
    <col min="14619" max="14619" width="10.5703125" style="1346" bestFit="1" customWidth="1"/>
    <col min="14620" max="14620" width="9.28515625" style="1346" bestFit="1" customWidth="1"/>
    <col min="14621" max="14848" width="8.85546875" style="1346"/>
    <col min="14849" max="14849" width="87.85546875" style="1346" customWidth="1"/>
    <col min="14850" max="14873" width="7.85546875" style="1346" customWidth="1"/>
    <col min="14874" max="14874" width="14.28515625" style="1346" customWidth="1"/>
    <col min="14875" max="14875" width="10.5703125" style="1346" bestFit="1" customWidth="1"/>
    <col min="14876" max="14876" width="9.28515625" style="1346" bestFit="1" customWidth="1"/>
    <col min="14877" max="15104" width="8.85546875" style="1346"/>
    <col min="15105" max="15105" width="87.85546875" style="1346" customWidth="1"/>
    <col min="15106" max="15129" width="7.85546875" style="1346" customWidth="1"/>
    <col min="15130" max="15130" width="14.28515625" style="1346" customWidth="1"/>
    <col min="15131" max="15131" width="10.5703125" style="1346" bestFit="1" customWidth="1"/>
    <col min="15132" max="15132" width="9.28515625" style="1346" bestFit="1" customWidth="1"/>
    <col min="15133" max="15360" width="8.85546875" style="1346"/>
    <col min="15361" max="15361" width="87.85546875" style="1346" customWidth="1"/>
    <col min="15362" max="15385" width="7.85546875" style="1346" customWidth="1"/>
    <col min="15386" max="15386" width="14.28515625" style="1346" customWidth="1"/>
    <col min="15387" max="15387" width="10.5703125" style="1346" bestFit="1" customWidth="1"/>
    <col min="15388" max="15388" width="9.28515625" style="1346" bestFit="1" customWidth="1"/>
    <col min="15389" max="15616" width="8.85546875" style="1346"/>
    <col min="15617" max="15617" width="87.85546875" style="1346" customWidth="1"/>
    <col min="15618" max="15641" width="7.85546875" style="1346" customWidth="1"/>
    <col min="15642" max="15642" width="14.28515625" style="1346" customWidth="1"/>
    <col min="15643" max="15643" width="10.5703125" style="1346" bestFit="1" customWidth="1"/>
    <col min="15644" max="15644" width="9.28515625" style="1346" bestFit="1" customWidth="1"/>
    <col min="15645" max="15872" width="8.85546875" style="1346"/>
    <col min="15873" max="15873" width="87.85546875" style="1346" customWidth="1"/>
    <col min="15874" max="15897" width="7.85546875" style="1346" customWidth="1"/>
    <col min="15898" max="15898" width="14.28515625" style="1346" customWidth="1"/>
    <col min="15899" max="15899" width="10.5703125" style="1346" bestFit="1" customWidth="1"/>
    <col min="15900" max="15900" width="9.28515625" style="1346" bestFit="1" customWidth="1"/>
    <col min="15901" max="16128" width="8.85546875" style="1346"/>
    <col min="16129" max="16129" width="87.85546875" style="1346" customWidth="1"/>
    <col min="16130" max="16153" width="7.85546875" style="1346" customWidth="1"/>
    <col min="16154" max="16154" width="14.28515625" style="1346" customWidth="1"/>
    <col min="16155" max="16155" width="10.5703125" style="1346" bestFit="1" customWidth="1"/>
    <col min="16156" max="16156" width="9.28515625" style="1346" bestFit="1" customWidth="1"/>
    <col min="16157" max="16384" width="8.85546875" style="1346"/>
  </cols>
  <sheetData>
    <row r="1" spans="1:25" ht="20.25" customHeight="1">
      <c r="A1" s="5450" t="s">
        <v>284</v>
      </c>
      <c r="B1" s="5450"/>
      <c r="C1" s="5450"/>
      <c r="D1" s="5450"/>
      <c r="E1" s="5450"/>
      <c r="F1" s="5450"/>
      <c r="G1" s="5450"/>
      <c r="H1" s="5450"/>
      <c r="I1" s="5450"/>
      <c r="J1" s="5450"/>
      <c r="K1" s="5450"/>
      <c r="L1" s="5450"/>
      <c r="M1" s="5450"/>
      <c r="N1" s="5450"/>
      <c r="O1" s="5450"/>
      <c r="P1" s="5450"/>
      <c r="Q1" s="5450"/>
      <c r="R1" s="5450"/>
      <c r="S1" s="5450"/>
      <c r="T1" s="5450"/>
      <c r="U1" s="5450"/>
      <c r="V1" s="5450"/>
      <c r="W1" s="5450"/>
      <c r="X1" s="5450"/>
      <c r="Y1" s="5450"/>
    </row>
    <row r="2" spans="1:25" ht="20.25" customHeight="1">
      <c r="A2" s="5450" t="s">
        <v>371</v>
      </c>
      <c r="B2" s="5450"/>
      <c r="C2" s="5450"/>
      <c r="D2" s="5450"/>
      <c r="E2" s="5450"/>
      <c r="F2" s="5450"/>
      <c r="G2" s="5450"/>
      <c r="H2" s="5450"/>
      <c r="I2" s="5450"/>
      <c r="J2" s="5450"/>
      <c r="K2" s="5450"/>
      <c r="L2" s="5450"/>
      <c r="M2" s="5450"/>
      <c r="N2" s="5450"/>
      <c r="O2" s="5450"/>
      <c r="P2" s="5450"/>
      <c r="Q2" s="5450"/>
      <c r="R2" s="5450"/>
      <c r="S2" s="5450"/>
      <c r="T2" s="5450"/>
      <c r="U2" s="5450"/>
      <c r="V2" s="5450"/>
      <c r="W2" s="5450"/>
      <c r="X2" s="5450"/>
      <c r="Y2" s="5450"/>
    </row>
    <row r="3" spans="1:25" ht="21" thickBot="1">
      <c r="A3" s="1347"/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8"/>
      <c r="X3" s="1348"/>
      <c r="Y3" s="1348"/>
    </row>
    <row r="4" spans="1:25" ht="20.25" customHeight="1">
      <c r="A4" s="6288" t="s">
        <v>1</v>
      </c>
      <c r="B4" s="6291" t="s">
        <v>2</v>
      </c>
      <c r="C4" s="6292"/>
      <c r="D4" s="6293"/>
      <c r="E4" s="6291" t="s">
        <v>3</v>
      </c>
      <c r="F4" s="6292"/>
      <c r="G4" s="6293"/>
      <c r="H4" s="6291" t="s">
        <v>4</v>
      </c>
      <c r="I4" s="6292"/>
      <c r="J4" s="6293"/>
      <c r="K4" s="6291" t="s">
        <v>5</v>
      </c>
      <c r="L4" s="6292"/>
      <c r="M4" s="6293"/>
      <c r="N4" s="6291" t="s">
        <v>285</v>
      </c>
      <c r="O4" s="6292"/>
      <c r="P4" s="6293"/>
      <c r="Q4" s="6291" t="s">
        <v>286</v>
      </c>
      <c r="R4" s="6292"/>
      <c r="S4" s="6293"/>
      <c r="T4" s="6297">
        <v>6</v>
      </c>
      <c r="U4" s="6292"/>
      <c r="V4" s="6293"/>
      <c r="W4" s="6298" t="s">
        <v>158</v>
      </c>
      <c r="X4" s="6299"/>
      <c r="Y4" s="6300"/>
    </row>
    <row r="5" spans="1:25" ht="21" thickBot="1">
      <c r="A5" s="6289"/>
      <c r="B5" s="6294"/>
      <c r="C5" s="6295"/>
      <c r="D5" s="6296"/>
      <c r="E5" s="6294"/>
      <c r="F5" s="6295"/>
      <c r="G5" s="6296"/>
      <c r="H5" s="6294"/>
      <c r="I5" s="6295"/>
      <c r="J5" s="6296"/>
      <c r="K5" s="6294"/>
      <c r="L5" s="6295"/>
      <c r="M5" s="6296"/>
      <c r="N5" s="6294"/>
      <c r="O5" s="6295"/>
      <c r="P5" s="6296"/>
      <c r="Q5" s="6294"/>
      <c r="R5" s="6295"/>
      <c r="S5" s="6296"/>
      <c r="T5" s="6294"/>
      <c r="U5" s="6295"/>
      <c r="V5" s="6296"/>
      <c r="W5" s="6301"/>
      <c r="X5" s="6302"/>
      <c r="Y5" s="6303"/>
    </row>
    <row r="6" spans="1:25" ht="190.5" customHeight="1" thickBot="1">
      <c r="A6" s="6290"/>
      <c r="B6" s="1349" t="s">
        <v>7</v>
      </c>
      <c r="C6" s="1349" t="s">
        <v>8</v>
      </c>
      <c r="D6" s="1349" t="s">
        <v>9</v>
      </c>
      <c r="E6" s="1349" t="s">
        <v>7</v>
      </c>
      <c r="F6" s="1349" t="s">
        <v>8</v>
      </c>
      <c r="G6" s="1349" t="s">
        <v>9</v>
      </c>
      <c r="H6" s="1349" t="s">
        <v>7</v>
      </c>
      <c r="I6" s="1349" t="s">
        <v>8</v>
      </c>
      <c r="J6" s="1349" t="s">
        <v>9</v>
      </c>
      <c r="K6" s="1349" t="s">
        <v>7</v>
      </c>
      <c r="L6" s="1349" t="s">
        <v>8</v>
      </c>
      <c r="M6" s="1349" t="s">
        <v>9</v>
      </c>
      <c r="N6" s="1349" t="s">
        <v>7</v>
      </c>
      <c r="O6" s="1349" t="s">
        <v>8</v>
      </c>
      <c r="P6" s="1349" t="s">
        <v>9</v>
      </c>
      <c r="Q6" s="1349" t="s">
        <v>7</v>
      </c>
      <c r="R6" s="1349" t="s">
        <v>8</v>
      </c>
      <c r="S6" s="1349" t="s">
        <v>9</v>
      </c>
      <c r="T6" s="1349" t="s">
        <v>7</v>
      </c>
      <c r="U6" s="1349" t="s">
        <v>8</v>
      </c>
      <c r="V6" s="1349" t="s">
        <v>9</v>
      </c>
      <c r="W6" s="1349" t="s">
        <v>7</v>
      </c>
      <c r="X6" s="1349" t="s">
        <v>8</v>
      </c>
      <c r="Y6" s="1380" t="s">
        <v>9</v>
      </c>
    </row>
    <row r="7" spans="1:25" ht="21" thickBot="1">
      <c r="A7" s="1350" t="s">
        <v>10</v>
      </c>
      <c r="B7" s="1351"/>
      <c r="C7" s="1352"/>
      <c r="D7" s="1353"/>
      <c r="E7" s="1354"/>
      <c r="F7" s="1354"/>
      <c r="G7" s="1355"/>
      <c r="H7" s="1351"/>
      <c r="I7" s="1354"/>
      <c r="J7" s="1356"/>
      <c r="K7" s="1354"/>
      <c r="L7" s="1354"/>
      <c r="M7" s="1355"/>
      <c r="N7" s="1355"/>
      <c r="O7" s="1355"/>
      <c r="P7" s="1355"/>
      <c r="Q7" s="1351"/>
      <c r="R7" s="1354"/>
      <c r="S7" s="1356"/>
      <c r="T7" s="1351"/>
      <c r="U7" s="1354"/>
      <c r="V7" s="1356"/>
      <c r="W7" s="1357"/>
      <c r="X7" s="1358"/>
      <c r="Y7" s="1359"/>
    </row>
    <row r="8" spans="1:25" ht="29.25" customHeight="1" thickBot="1">
      <c r="A8" s="1376" t="s">
        <v>287</v>
      </c>
      <c r="B8" s="3614">
        <v>21</v>
      </c>
      <c r="C8" s="3614">
        <v>9</v>
      </c>
      <c r="D8" s="3614">
        <v>30</v>
      </c>
      <c r="E8" s="3730">
        <v>26</v>
      </c>
      <c r="F8" s="3730">
        <v>6</v>
      </c>
      <c r="G8" s="3730">
        <v>32</v>
      </c>
      <c r="H8" s="3730">
        <v>23</v>
      </c>
      <c r="I8" s="3730">
        <v>2</v>
      </c>
      <c r="J8" s="3730">
        <v>25</v>
      </c>
      <c r="K8" s="3730">
        <f>K12+K15</f>
        <v>23</v>
      </c>
      <c r="L8" s="3730">
        <f>L12+L15</f>
        <v>3</v>
      </c>
      <c r="M8" s="3730">
        <f>M12+M15</f>
        <v>26</v>
      </c>
      <c r="N8" s="3730">
        <f>N12+N15</f>
        <v>24</v>
      </c>
      <c r="O8" s="3730">
        <v>0</v>
      </c>
      <c r="P8" s="3730">
        <v>24</v>
      </c>
      <c r="Q8" s="3730"/>
      <c r="R8" s="3730"/>
      <c r="S8" s="3730"/>
      <c r="T8" s="3730">
        <f>T12+T15</f>
        <v>21</v>
      </c>
      <c r="U8" s="3730">
        <f>U12+U15</f>
        <v>1</v>
      </c>
      <c r="V8" s="3730">
        <f>V12+V15</f>
        <v>22</v>
      </c>
      <c r="W8" s="1370">
        <f>SUM(B8,E8,H8,K8,N8,Q8,T8)</f>
        <v>138</v>
      </c>
      <c r="X8" s="1370">
        <f>SUM(C8,F8,I8,L8,O8,R8,U8)</f>
        <v>21</v>
      </c>
      <c r="Y8" s="1363">
        <f>SUM(W8:X8)</f>
        <v>159</v>
      </c>
    </row>
    <row r="9" spans="1:25" ht="30" customHeight="1" thickBot="1">
      <c r="A9" s="1377" t="s">
        <v>14</v>
      </c>
      <c r="B9" s="3615">
        <f>B8</f>
        <v>21</v>
      </c>
      <c r="C9" s="3615">
        <f>C8</f>
        <v>9</v>
      </c>
      <c r="D9" s="3615">
        <f>D8</f>
        <v>30</v>
      </c>
      <c r="E9" s="3713">
        <f t="shared" ref="E9:P9" si="0">E8</f>
        <v>26</v>
      </c>
      <c r="F9" s="3713">
        <f t="shared" si="0"/>
        <v>6</v>
      </c>
      <c r="G9" s="3713">
        <f t="shared" si="0"/>
        <v>32</v>
      </c>
      <c r="H9" s="3713">
        <f t="shared" si="0"/>
        <v>23</v>
      </c>
      <c r="I9" s="3713">
        <f t="shared" si="0"/>
        <v>2</v>
      </c>
      <c r="J9" s="3713">
        <f t="shared" si="0"/>
        <v>25</v>
      </c>
      <c r="K9" s="3713">
        <f t="shared" si="0"/>
        <v>23</v>
      </c>
      <c r="L9" s="3713">
        <f t="shared" si="0"/>
        <v>3</v>
      </c>
      <c r="M9" s="3713">
        <f t="shared" si="0"/>
        <v>26</v>
      </c>
      <c r="N9" s="3713">
        <f t="shared" si="0"/>
        <v>24</v>
      </c>
      <c r="O9" s="3713">
        <f t="shared" si="0"/>
        <v>0</v>
      </c>
      <c r="P9" s="3713">
        <f t="shared" si="0"/>
        <v>24</v>
      </c>
      <c r="Q9" s="3713"/>
      <c r="R9" s="3713"/>
      <c r="S9" s="3713"/>
      <c r="T9" s="3713">
        <f t="shared" ref="T9:V9" si="1">T8</f>
        <v>21</v>
      </c>
      <c r="U9" s="3713">
        <f t="shared" si="1"/>
        <v>1</v>
      </c>
      <c r="V9" s="3713">
        <f t="shared" si="1"/>
        <v>22</v>
      </c>
      <c r="W9" s="1357">
        <f t="shared" ref="W9:Y9" si="2">W8</f>
        <v>138</v>
      </c>
      <c r="X9" s="1357">
        <f t="shared" si="2"/>
        <v>21</v>
      </c>
      <c r="Y9" s="1381">
        <f t="shared" si="2"/>
        <v>159</v>
      </c>
    </row>
    <row r="10" spans="1:25" ht="21" thickBot="1">
      <c r="A10" s="1360" t="s">
        <v>15</v>
      </c>
      <c r="B10" s="3616"/>
      <c r="C10" s="3617"/>
      <c r="D10" s="3615"/>
      <c r="E10" s="3711"/>
      <c r="F10" s="3712"/>
      <c r="G10" s="3713"/>
      <c r="H10" s="3714"/>
      <c r="I10" s="3714"/>
      <c r="J10" s="3714"/>
      <c r="K10" s="3714"/>
      <c r="L10" s="3714"/>
      <c r="M10" s="3714"/>
      <c r="N10" s="3714"/>
      <c r="O10" s="3714"/>
      <c r="P10" s="3715"/>
      <c r="Q10" s="3716"/>
      <c r="R10" s="3716"/>
      <c r="S10" s="3716"/>
      <c r="T10" s="3716"/>
      <c r="U10" s="3716"/>
      <c r="V10" s="3716"/>
      <c r="W10" s="1357"/>
      <c r="X10" s="1362"/>
      <c r="Y10" s="1363"/>
    </row>
    <row r="11" spans="1:25" ht="21" thickBot="1">
      <c r="A11" s="1364" t="s">
        <v>16</v>
      </c>
      <c r="B11" s="3618"/>
      <c r="C11" s="3619"/>
      <c r="D11" s="3620"/>
      <c r="E11" s="3717"/>
      <c r="F11" s="3718"/>
      <c r="G11" s="3719"/>
      <c r="H11" s="3720"/>
      <c r="I11" s="3721"/>
      <c r="J11" s="3722"/>
      <c r="K11" s="3723"/>
      <c r="L11" s="3721"/>
      <c r="M11" s="3719"/>
      <c r="N11" s="3720"/>
      <c r="O11" s="3721"/>
      <c r="P11" s="3719"/>
      <c r="Q11" s="3724"/>
      <c r="R11" s="3724"/>
      <c r="S11" s="3724"/>
      <c r="T11" s="3724"/>
      <c r="U11" s="3724"/>
      <c r="V11" s="3724"/>
      <c r="W11" s="1365"/>
      <c r="X11" s="1365"/>
      <c r="Y11" s="1381"/>
    </row>
    <row r="12" spans="1:25" ht="21" thickBot="1">
      <c r="A12" s="1376" t="s">
        <v>287</v>
      </c>
      <c r="B12" s="3618">
        <v>21</v>
      </c>
      <c r="C12" s="3619">
        <v>9</v>
      </c>
      <c r="D12" s="3620">
        <v>30</v>
      </c>
      <c r="E12" s="3717">
        <v>26</v>
      </c>
      <c r="F12" s="3718">
        <v>6</v>
      </c>
      <c r="G12" s="3719">
        <v>32</v>
      </c>
      <c r="H12" s="3720">
        <v>23</v>
      </c>
      <c r="I12" s="3721">
        <v>2</v>
      </c>
      <c r="J12" s="3722">
        <v>25</v>
      </c>
      <c r="K12" s="3723">
        <v>23</v>
      </c>
      <c r="L12" s="3721">
        <v>3</v>
      </c>
      <c r="M12" s="3719">
        <v>26</v>
      </c>
      <c r="N12" s="3720">
        <v>24</v>
      </c>
      <c r="O12" s="3721">
        <v>0</v>
      </c>
      <c r="P12" s="3714">
        <v>24</v>
      </c>
      <c r="Q12" s="3714"/>
      <c r="R12" s="3714"/>
      <c r="S12" s="3725"/>
      <c r="T12" s="3714">
        <v>21</v>
      </c>
      <c r="U12" s="3714">
        <v>1</v>
      </c>
      <c r="V12" s="3725">
        <v>22</v>
      </c>
      <c r="W12" s="1370">
        <f>SUM(B12,E12,H12,K12,N12,Q12,T12)</f>
        <v>138</v>
      </c>
      <c r="X12" s="1370">
        <f>SUM(C12,F12,I12,L12,O12,R12,U12)</f>
        <v>21</v>
      </c>
      <c r="Y12" s="1363">
        <f>SUM(W12:X12)</f>
        <v>159</v>
      </c>
    </row>
    <row r="13" spans="1:25" ht="26.25" customHeight="1" thickBot="1">
      <c r="A13" s="1366" t="s">
        <v>17</v>
      </c>
      <c r="B13" s="3616">
        <f>B12</f>
        <v>21</v>
      </c>
      <c r="C13" s="3616">
        <f>C12</f>
        <v>9</v>
      </c>
      <c r="D13" s="3616">
        <f>D12</f>
        <v>30</v>
      </c>
      <c r="E13" s="3711">
        <f t="shared" ref="E13:P13" si="3">E12</f>
        <v>26</v>
      </c>
      <c r="F13" s="3711">
        <f t="shared" si="3"/>
        <v>6</v>
      </c>
      <c r="G13" s="3711">
        <f t="shared" si="3"/>
        <v>32</v>
      </c>
      <c r="H13" s="3711">
        <f t="shared" si="3"/>
        <v>23</v>
      </c>
      <c r="I13" s="3711">
        <f t="shared" si="3"/>
        <v>2</v>
      </c>
      <c r="J13" s="3711">
        <f t="shared" si="3"/>
        <v>25</v>
      </c>
      <c r="K13" s="3711">
        <f t="shared" si="3"/>
        <v>23</v>
      </c>
      <c r="L13" s="3711">
        <f t="shared" si="3"/>
        <v>3</v>
      </c>
      <c r="M13" s="3711">
        <f t="shared" si="3"/>
        <v>26</v>
      </c>
      <c r="N13" s="3711">
        <f t="shared" si="3"/>
        <v>24</v>
      </c>
      <c r="O13" s="3711">
        <f t="shared" si="3"/>
        <v>0</v>
      </c>
      <c r="P13" s="3711">
        <f t="shared" si="3"/>
        <v>24</v>
      </c>
      <c r="Q13" s="3711"/>
      <c r="R13" s="3711"/>
      <c r="S13" s="3711"/>
      <c r="T13" s="3711">
        <f t="shared" ref="T13:V13" si="4">T12</f>
        <v>21</v>
      </c>
      <c r="U13" s="3711">
        <f t="shared" si="4"/>
        <v>1</v>
      </c>
      <c r="V13" s="3711">
        <f t="shared" si="4"/>
        <v>22</v>
      </c>
      <c r="W13" s="1361">
        <f t="shared" ref="W13:Y13" si="5">W12</f>
        <v>138</v>
      </c>
      <c r="X13" s="1361">
        <f t="shared" si="5"/>
        <v>21</v>
      </c>
      <c r="Y13" s="1381">
        <f t="shared" si="5"/>
        <v>159</v>
      </c>
    </row>
    <row r="14" spans="1:25" ht="21" thickBot="1">
      <c r="A14" s="1367" t="s">
        <v>18</v>
      </c>
      <c r="B14" s="3621"/>
      <c r="C14" s="3622"/>
      <c r="D14" s="3623"/>
      <c r="E14" s="3726"/>
      <c r="F14" s="3727"/>
      <c r="G14" s="3728"/>
      <c r="H14" s="3726"/>
      <c r="I14" s="3727"/>
      <c r="J14" s="3729"/>
      <c r="K14" s="3727"/>
      <c r="L14" s="3727"/>
      <c r="M14" s="3728"/>
      <c r="N14" s="3726"/>
      <c r="O14" s="3727"/>
      <c r="P14" s="3728"/>
      <c r="Q14" s="3728"/>
      <c r="R14" s="3728"/>
      <c r="S14" s="3728"/>
      <c r="T14" s="3728"/>
      <c r="U14" s="3728"/>
      <c r="V14" s="3728"/>
      <c r="W14" s="1368"/>
      <c r="X14" s="1369"/>
      <c r="Y14" s="1382"/>
    </row>
    <row r="15" spans="1:25" ht="28.5" customHeight="1" thickBot="1">
      <c r="A15" s="1376" t="s">
        <v>287</v>
      </c>
      <c r="B15" s="3614">
        <v>0</v>
      </c>
      <c r="C15" s="3614">
        <v>0</v>
      </c>
      <c r="D15" s="3614">
        <v>0</v>
      </c>
      <c r="E15" s="3730">
        <v>0</v>
      </c>
      <c r="F15" s="3730">
        <v>0</v>
      </c>
      <c r="G15" s="3730">
        <v>0</v>
      </c>
      <c r="H15" s="3730">
        <v>0</v>
      </c>
      <c r="I15" s="3730">
        <v>0</v>
      </c>
      <c r="J15" s="3730">
        <v>0</v>
      </c>
      <c r="K15" s="3730">
        <v>0</v>
      </c>
      <c r="L15" s="3730">
        <v>0</v>
      </c>
      <c r="M15" s="3730">
        <v>0</v>
      </c>
      <c r="N15" s="3730">
        <v>0</v>
      </c>
      <c r="O15" s="3730">
        <v>0</v>
      </c>
      <c r="P15" s="3730">
        <v>0</v>
      </c>
      <c r="Q15" s="3730"/>
      <c r="R15" s="3730"/>
      <c r="S15" s="3730"/>
      <c r="T15" s="3730">
        <v>0</v>
      </c>
      <c r="U15" s="3730">
        <v>0</v>
      </c>
      <c r="V15" s="3730">
        <v>0</v>
      </c>
      <c r="W15" s="1370">
        <f>SUM(B15,E15,H15,K15,N15,Q15,T15)</f>
        <v>0</v>
      </c>
      <c r="X15" s="1370">
        <f>SUM(C15,F15,I15,L15,O15,R15,U15)</f>
        <v>0</v>
      </c>
      <c r="Y15" s="1363">
        <f>SUM(W15:X15)</f>
        <v>0</v>
      </c>
    </row>
    <row r="16" spans="1:25" ht="30.75" customHeight="1" thickBot="1">
      <c r="A16" s="1378" t="s">
        <v>19</v>
      </c>
      <c r="B16" s="3624">
        <v>0</v>
      </c>
      <c r="C16" s="3624">
        <v>0</v>
      </c>
      <c r="D16" s="3624">
        <v>0</v>
      </c>
      <c r="E16" s="3725">
        <v>0</v>
      </c>
      <c r="F16" s="3725">
        <v>0</v>
      </c>
      <c r="G16" s="3725">
        <v>0</v>
      </c>
      <c r="H16" s="3725">
        <v>0</v>
      </c>
      <c r="I16" s="3725">
        <v>0</v>
      </c>
      <c r="J16" s="3725">
        <v>0</v>
      </c>
      <c r="K16" s="3725">
        <v>0</v>
      </c>
      <c r="L16" s="3725">
        <v>0</v>
      </c>
      <c r="M16" s="3725">
        <v>0</v>
      </c>
      <c r="N16" s="3725">
        <v>0</v>
      </c>
      <c r="O16" s="3725">
        <v>0</v>
      </c>
      <c r="P16" s="3725">
        <v>0</v>
      </c>
      <c r="Q16" s="3725"/>
      <c r="R16" s="3725"/>
      <c r="S16" s="3725"/>
      <c r="T16" s="3725">
        <v>0</v>
      </c>
      <c r="U16" s="3725">
        <v>0</v>
      </c>
      <c r="V16" s="3725">
        <v>0</v>
      </c>
      <c r="W16" s="1363">
        <v>0</v>
      </c>
      <c r="X16" s="1363">
        <v>0</v>
      </c>
      <c r="Y16" s="1363">
        <v>0</v>
      </c>
    </row>
    <row r="17" spans="1:25" ht="26.25" customHeight="1" thickBot="1">
      <c r="A17" s="1371" t="s">
        <v>288</v>
      </c>
      <c r="B17" s="3625">
        <f>B9</f>
        <v>21</v>
      </c>
      <c r="C17" s="3625">
        <f>C9</f>
        <v>9</v>
      </c>
      <c r="D17" s="3625">
        <f>D9</f>
        <v>30</v>
      </c>
      <c r="E17" s="3731">
        <f t="shared" ref="E17:P17" si="6">E9</f>
        <v>26</v>
      </c>
      <c r="F17" s="3731">
        <f t="shared" si="6"/>
        <v>6</v>
      </c>
      <c r="G17" s="3731">
        <f t="shared" si="6"/>
        <v>32</v>
      </c>
      <c r="H17" s="3731">
        <f t="shared" si="6"/>
        <v>23</v>
      </c>
      <c r="I17" s="3731">
        <f t="shared" si="6"/>
        <v>2</v>
      </c>
      <c r="J17" s="3731">
        <f t="shared" si="6"/>
        <v>25</v>
      </c>
      <c r="K17" s="3731">
        <f t="shared" si="6"/>
        <v>23</v>
      </c>
      <c r="L17" s="3731">
        <f t="shared" si="6"/>
        <v>3</v>
      </c>
      <c r="M17" s="3731">
        <f t="shared" si="6"/>
        <v>26</v>
      </c>
      <c r="N17" s="3731">
        <f t="shared" si="6"/>
        <v>24</v>
      </c>
      <c r="O17" s="3731">
        <f t="shared" si="6"/>
        <v>0</v>
      </c>
      <c r="P17" s="3731">
        <f t="shared" si="6"/>
        <v>24</v>
      </c>
      <c r="Q17" s="3731"/>
      <c r="R17" s="3731"/>
      <c r="S17" s="3731"/>
      <c r="T17" s="3731">
        <f t="shared" ref="T17:V17" si="7">T9</f>
        <v>21</v>
      </c>
      <c r="U17" s="3731">
        <f t="shared" si="7"/>
        <v>1</v>
      </c>
      <c r="V17" s="3731">
        <f t="shared" si="7"/>
        <v>22</v>
      </c>
      <c r="W17" s="1379">
        <f t="shared" ref="W17:Y17" si="8">W9</f>
        <v>138</v>
      </c>
      <c r="X17" s="1379">
        <f t="shared" si="8"/>
        <v>21</v>
      </c>
      <c r="Y17" s="1383">
        <f t="shared" si="8"/>
        <v>159</v>
      </c>
    </row>
    <row r="18" spans="1:25">
      <c r="A18" s="1372"/>
      <c r="B18" s="1373"/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3"/>
      <c r="R18" s="1373"/>
      <c r="S18" s="1373"/>
      <c r="T18" s="1373"/>
      <c r="U18" s="1373"/>
      <c r="V18" s="1373"/>
      <c r="W18" s="1373"/>
      <c r="X18" s="1373"/>
      <c r="Y18" s="1373"/>
    </row>
    <row r="19" spans="1:25">
      <c r="A19" s="1374"/>
      <c r="B19" s="1373"/>
      <c r="C19" s="1373"/>
      <c r="D19" s="1373"/>
      <c r="E19" s="1373"/>
      <c r="F19" s="1373"/>
      <c r="G19" s="1373"/>
      <c r="H19" s="1373"/>
      <c r="I19" s="1373"/>
      <c r="J19" s="1373"/>
      <c r="K19" s="1373"/>
      <c r="L19" s="1373"/>
      <c r="M19" s="1373"/>
      <c r="N19" s="1373"/>
      <c r="O19" s="1373"/>
      <c r="P19" s="1373"/>
      <c r="Q19" s="1373"/>
      <c r="R19" s="1373"/>
      <c r="S19" s="1373"/>
      <c r="T19" s="1373"/>
      <c r="U19" s="1373"/>
      <c r="V19" s="1373"/>
      <c r="W19" s="1373"/>
      <c r="X19" s="1373"/>
      <c r="Y19" s="1373"/>
    </row>
    <row r="20" spans="1:25">
      <c r="A20" s="6287"/>
      <c r="B20" s="6287"/>
      <c r="C20" s="6287"/>
      <c r="D20" s="6287"/>
      <c r="E20" s="6287"/>
      <c r="F20" s="6287"/>
      <c r="G20" s="6287"/>
      <c r="H20" s="6287"/>
      <c r="I20" s="6287"/>
      <c r="J20" s="6287"/>
      <c r="K20" s="6287"/>
      <c r="L20" s="6287"/>
      <c r="M20" s="6287"/>
      <c r="N20" s="6287"/>
      <c r="O20" s="6287"/>
      <c r="P20" s="6287"/>
      <c r="Q20" s="6287"/>
      <c r="R20" s="6287"/>
      <c r="S20" s="6287"/>
      <c r="T20" s="6287"/>
      <c r="U20" s="6287"/>
      <c r="V20" s="6287"/>
      <c r="W20" s="6287"/>
      <c r="X20" s="6287"/>
      <c r="Y20" s="6287"/>
    </row>
    <row r="21" spans="1:25">
      <c r="A21" s="1372"/>
      <c r="B21" s="1373"/>
      <c r="C21" s="1373"/>
      <c r="D21" s="1373"/>
      <c r="E21" s="1373"/>
      <c r="F21" s="1373"/>
      <c r="G21" s="1373"/>
      <c r="H21" s="1373"/>
      <c r="I21" s="1373"/>
      <c r="J21" s="1373"/>
      <c r="K21" s="1373"/>
      <c r="L21" s="1373"/>
      <c r="M21" s="1373"/>
      <c r="N21" s="1373"/>
      <c r="O21" s="1373"/>
      <c r="P21" s="1373"/>
      <c r="Q21" s="1373"/>
      <c r="R21" s="1373"/>
      <c r="S21" s="1373"/>
      <c r="T21" s="1373"/>
      <c r="U21" s="1373"/>
      <c r="V21" s="1373"/>
      <c r="W21" s="1373"/>
      <c r="X21" s="1373"/>
      <c r="Y21" s="1373"/>
    </row>
    <row r="22" spans="1:25">
      <c r="A22" s="1348"/>
      <c r="B22" s="1348"/>
      <c r="C22" s="1348"/>
      <c r="D22" s="1348"/>
      <c r="E22" s="1348"/>
      <c r="F22" s="1348"/>
      <c r="G22" s="1348"/>
      <c r="H22" s="1348"/>
      <c r="I22" s="1348"/>
      <c r="J22" s="1348"/>
      <c r="K22" s="1348"/>
      <c r="L22" s="1348"/>
      <c r="M22" s="1348"/>
      <c r="N22" s="1348"/>
      <c r="O22" s="1348"/>
      <c r="P22" s="1348"/>
      <c r="Q22" s="1348"/>
      <c r="R22" s="1348"/>
      <c r="S22" s="1348"/>
      <c r="T22" s="1348"/>
      <c r="U22" s="1348"/>
      <c r="V22" s="1348"/>
      <c r="W22" s="1348"/>
      <c r="X22" s="1348"/>
      <c r="Y22" s="1348"/>
    </row>
    <row r="23" spans="1:25">
      <c r="A23" s="1375"/>
      <c r="B23" s="1373"/>
      <c r="C23" s="1373"/>
      <c r="D23" s="1373"/>
      <c r="E23" s="1373"/>
      <c r="F23" s="1373"/>
      <c r="G23" s="1373"/>
      <c r="H23" s="1373"/>
      <c r="I23" s="1373"/>
      <c r="J23" s="1373"/>
      <c r="K23" s="1373"/>
      <c r="L23" s="1373"/>
      <c r="M23" s="1373"/>
      <c r="N23" s="1373"/>
      <c r="O23" s="1373"/>
      <c r="P23" s="1373"/>
      <c r="Q23" s="1373"/>
      <c r="R23" s="1373"/>
      <c r="S23" s="1373"/>
      <c r="T23" s="1373"/>
      <c r="U23" s="1373"/>
      <c r="V23" s="1373"/>
      <c r="W23" s="1373"/>
      <c r="X23" s="1373"/>
      <c r="Y23" s="1373"/>
    </row>
    <row r="24" spans="1:25">
      <c r="A24" s="1375"/>
      <c r="B24" s="1375"/>
      <c r="C24" s="1375"/>
      <c r="D24" s="1375"/>
      <c r="E24" s="1375"/>
      <c r="F24" s="1375"/>
      <c r="G24" s="1375"/>
      <c r="H24" s="1375"/>
      <c r="I24" s="1375"/>
      <c r="J24" s="1375"/>
      <c r="K24" s="1375"/>
      <c r="L24" s="1375"/>
      <c r="M24" s="1375"/>
      <c r="N24" s="1375"/>
      <c r="O24" s="1375"/>
      <c r="P24" s="1375"/>
      <c r="Q24" s="1375"/>
      <c r="R24" s="1375"/>
      <c r="S24" s="1375"/>
      <c r="T24" s="1375"/>
      <c r="U24" s="1375"/>
      <c r="V24" s="1375"/>
      <c r="W24" s="1375"/>
      <c r="X24" s="1375"/>
      <c r="Y24" s="1375"/>
    </row>
    <row r="25" spans="1:25">
      <c r="A25" s="1348"/>
      <c r="B25" s="1348"/>
      <c r="C25" s="1348"/>
      <c r="D25" s="1348"/>
      <c r="E25" s="1348"/>
      <c r="F25" s="1348"/>
      <c r="G25" s="1348"/>
      <c r="H25" s="1348"/>
      <c r="I25" s="1348"/>
      <c r="J25" s="1348"/>
      <c r="K25" s="1348"/>
      <c r="L25" s="1348"/>
      <c r="M25" s="1348"/>
      <c r="N25" s="1348"/>
      <c r="O25" s="1348"/>
      <c r="P25" s="1348"/>
      <c r="Q25" s="1348"/>
      <c r="R25" s="1348"/>
      <c r="S25" s="1348"/>
      <c r="T25" s="1348"/>
      <c r="U25" s="1348"/>
      <c r="V25" s="1348"/>
      <c r="W25" s="1348"/>
      <c r="X25" s="1348"/>
      <c r="Y25" s="1348"/>
    </row>
    <row r="26" spans="1:25">
      <c r="A26" s="1348"/>
      <c r="B26" s="1348"/>
      <c r="C26" s="1348"/>
      <c r="D26" s="1348"/>
      <c r="E26" s="1348"/>
      <c r="F26" s="1348"/>
      <c r="G26" s="1348"/>
      <c r="H26" s="1348"/>
      <c r="I26" s="1348"/>
      <c r="J26" s="1348"/>
      <c r="K26" s="1348"/>
      <c r="L26" s="1348"/>
      <c r="M26" s="1348"/>
      <c r="N26" s="1348"/>
      <c r="O26" s="1348"/>
      <c r="P26" s="1348"/>
      <c r="Q26" s="1348"/>
      <c r="R26" s="1348"/>
      <c r="S26" s="1348"/>
      <c r="T26" s="1348"/>
      <c r="U26" s="1348"/>
      <c r="V26" s="1348"/>
      <c r="W26" s="1348"/>
      <c r="X26" s="1348"/>
      <c r="Y26" s="1348"/>
    </row>
  </sheetData>
  <mergeCells count="12">
    <mergeCell ref="A1:Y1"/>
    <mergeCell ref="A2:Y2"/>
    <mergeCell ref="A20:Y20"/>
    <mergeCell ref="A4:A6"/>
    <mergeCell ref="B4:D5"/>
    <mergeCell ref="E4:G5"/>
    <mergeCell ref="H4:J5"/>
    <mergeCell ref="K4:M5"/>
    <mergeCell ref="N4:P5"/>
    <mergeCell ref="Q4:S5"/>
    <mergeCell ref="T4:V5"/>
    <mergeCell ref="W4:Y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E36" sqref="E36"/>
    </sheetView>
  </sheetViews>
  <sheetFormatPr defaultColWidth="9" defaultRowHeight="25.5"/>
  <cols>
    <col min="1" max="1" width="103.85546875" style="80" customWidth="1"/>
    <col min="2" max="10" width="19.7109375" style="80" customWidth="1"/>
    <col min="11" max="12" width="10.7109375" style="80" customWidth="1"/>
    <col min="13" max="13" width="9.140625" style="80"/>
    <col min="14" max="14" width="12.85546875" style="80" customWidth="1"/>
    <col min="15" max="15" width="23.42578125" style="80" customWidth="1"/>
    <col min="16" max="17" width="9.140625" style="80"/>
    <col min="18" max="18" width="10.5703125" style="80" customWidth="1"/>
    <col min="19" max="19" width="11.28515625" style="80" customWidth="1"/>
    <col min="20" max="256" width="9.140625" style="80"/>
    <col min="257" max="257" width="103.85546875" style="80" customWidth="1"/>
    <col min="258" max="266" width="19.7109375" style="80" customWidth="1"/>
    <col min="267" max="268" width="10.7109375" style="80" customWidth="1"/>
    <col min="269" max="269" width="9.140625" style="80"/>
    <col min="270" max="270" width="12.85546875" style="80" customWidth="1"/>
    <col min="271" max="271" width="23.42578125" style="80" customWidth="1"/>
    <col min="272" max="273" width="9.140625" style="80"/>
    <col min="274" max="274" width="10.5703125" style="80" customWidth="1"/>
    <col min="275" max="275" width="11.28515625" style="80" customWidth="1"/>
    <col min="276" max="512" width="9.140625" style="80"/>
    <col min="513" max="513" width="103.85546875" style="80" customWidth="1"/>
    <col min="514" max="522" width="19.7109375" style="80" customWidth="1"/>
    <col min="523" max="524" width="10.7109375" style="80" customWidth="1"/>
    <col min="525" max="525" width="9.140625" style="80"/>
    <col min="526" max="526" width="12.85546875" style="80" customWidth="1"/>
    <col min="527" max="527" width="23.42578125" style="80" customWidth="1"/>
    <col min="528" max="529" width="9.140625" style="80"/>
    <col min="530" max="530" width="10.5703125" style="80" customWidth="1"/>
    <col min="531" max="531" width="11.28515625" style="80" customWidth="1"/>
    <col min="532" max="768" width="9.140625" style="80"/>
    <col min="769" max="769" width="103.85546875" style="80" customWidth="1"/>
    <col min="770" max="778" width="19.7109375" style="80" customWidth="1"/>
    <col min="779" max="780" width="10.7109375" style="80" customWidth="1"/>
    <col min="781" max="781" width="9.140625" style="80"/>
    <col min="782" max="782" width="12.85546875" style="80" customWidth="1"/>
    <col min="783" max="783" width="23.42578125" style="80" customWidth="1"/>
    <col min="784" max="785" width="9.140625" style="80"/>
    <col min="786" max="786" width="10.5703125" style="80" customWidth="1"/>
    <col min="787" max="787" width="11.28515625" style="80" customWidth="1"/>
    <col min="788" max="1024" width="9.140625" style="80"/>
    <col min="1025" max="1025" width="103.85546875" style="80" customWidth="1"/>
    <col min="1026" max="1034" width="19.7109375" style="80" customWidth="1"/>
    <col min="1035" max="1036" width="10.7109375" style="80" customWidth="1"/>
    <col min="1037" max="1037" width="9.140625" style="80"/>
    <col min="1038" max="1038" width="12.85546875" style="80" customWidth="1"/>
    <col min="1039" max="1039" width="23.42578125" style="80" customWidth="1"/>
    <col min="1040" max="1041" width="9.140625" style="80"/>
    <col min="1042" max="1042" width="10.5703125" style="80" customWidth="1"/>
    <col min="1043" max="1043" width="11.28515625" style="80" customWidth="1"/>
    <col min="1044" max="1280" width="9.140625" style="80"/>
    <col min="1281" max="1281" width="103.85546875" style="80" customWidth="1"/>
    <col min="1282" max="1290" width="19.7109375" style="80" customWidth="1"/>
    <col min="1291" max="1292" width="10.7109375" style="80" customWidth="1"/>
    <col min="1293" max="1293" width="9.140625" style="80"/>
    <col min="1294" max="1294" width="12.85546875" style="80" customWidth="1"/>
    <col min="1295" max="1295" width="23.42578125" style="80" customWidth="1"/>
    <col min="1296" max="1297" width="9.140625" style="80"/>
    <col min="1298" max="1298" width="10.5703125" style="80" customWidth="1"/>
    <col min="1299" max="1299" width="11.28515625" style="80" customWidth="1"/>
    <col min="1300" max="1536" width="9.140625" style="80"/>
    <col min="1537" max="1537" width="103.85546875" style="80" customWidth="1"/>
    <col min="1538" max="1546" width="19.7109375" style="80" customWidth="1"/>
    <col min="1547" max="1548" width="10.7109375" style="80" customWidth="1"/>
    <col min="1549" max="1549" width="9.140625" style="80"/>
    <col min="1550" max="1550" width="12.85546875" style="80" customWidth="1"/>
    <col min="1551" max="1551" width="23.42578125" style="80" customWidth="1"/>
    <col min="1552" max="1553" width="9.140625" style="80"/>
    <col min="1554" max="1554" width="10.5703125" style="80" customWidth="1"/>
    <col min="1555" max="1555" width="11.28515625" style="80" customWidth="1"/>
    <col min="1556" max="1792" width="9.140625" style="80"/>
    <col min="1793" max="1793" width="103.85546875" style="80" customWidth="1"/>
    <col min="1794" max="1802" width="19.7109375" style="80" customWidth="1"/>
    <col min="1803" max="1804" width="10.7109375" style="80" customWidth="1"/>
    <col min="1805" max="1805" width="9.140625" style="80"/>
    <col min="1806" max="1806" width="12.85546875" style="80" customWidth="1"/>
    <col min="1807" max="1807" width="23.42578125" style="80" customWidth="1"/>
    <col min="1808" max="1809" width="9.140625" style="80"/>
    <col min="1810" max="1810" width="10.5703125" style="80" customWidth="1"/>
    <col min="1811" max="1811" width="11.28515625" style="80" customWidth="1"/>
    <col min="1812" max="2048" width="9.140625" style="80"/>
    <col min="2049" max="2049" width="103.85546875" style="80" customWidth="1"/>
    <col min="2050" max="2058" width="19.7109375" style="80" customWidth="1"/>
    <col min="2059" max="2060" width="10.7109375" style="80" customWidth="1"/>
    <col min="2061" max="2061" width="9.140625" style="80"/>
    <col min="2062" max="2062" width="12.85546875" style="80" customWidth="1"/>
    <col min="2063" max="2063" width="23.42578125" style="80" customWidth="1"/>
    <col min="2064" max="2065" width="9.140625" style="80"/>
    <col min="2066" max="2066" width="10.5703125" style="80" customWidth="1"/>
    <col min="2067" max="2067" width="11.28515625" style="80" customWidth="1"/>
    <col min="2068" max="2304" width="9.140625" style="80"/>
    <col min="2305" max="2305" width="103.85546875" style="80" customWidth="1"/>
    <col min="2306" max="2314" width="19.7109375" style="80" customWidth="1"/>
    <col min="2315" max="2316" width="10.7109375" style="80" customWidth="1"/>
    <col min="2317" max="2317" width="9.140625" style="80"/>
    <col min="2318" max="2318" width="12.85546875" style="80" customWidth="1"/>
    <col min="2319" max="2319" width="23.42578125" style="80" customWidth="1"/>
    <col min="2320" max="2321" width="9.140625" style="80"/>
    <col min="2322" max="2322" width="10.5703125" style="80" customWidth="1"/>
    <col min="2323" max="2323" width="11.28515625" style="80" customWidth="1"/>
    <col min="2324" max="2560" width="9.140625" style="80"/>
    <col min="2561" max="2561" width="103.85546875" style="80" customWidth="1"/>
    <col min="2562" max="2570" width="19.7109375" style="80" customWidth="1"/>
    <col min="2571" max="2572" width="10.7109375" style="80" customWidth="1"/>
    <col min="2573" max="2573" width="9.140625" style="80"/>
    <col min="2574" max="2574" width="12.85546875" style="80" customWidth="1"/>
    <col min="2575" max="2575" width="23.42578125" style="80" customWidth="1"/>
    <col min="2576" max="2577" width="9.140625" style="80"/>
    <col min="2578" max="2578" width="10.5703125" style="80" customWidth="1"/>
    <col min="2579" max="2579" width="11.28515625" style="80" customWidth="1"/>
    <col min="2580" max="2816" width="9.140625" style="80"/>
    <col min="2817" max="2817" width="103.85546875" style="80" customWidth="1"/>
    <col min="2818" max="2826" width="19.7109375" style="80" customWidth="1"/>
    <col min="2827" max="2828" width="10.7109375" style="80" customWidth="1"/>
    <col min="2829" max="2829" width="9.140625" style="80"/>
    <col min="2830" max="2830" width="12.85546875" style="80" customWidth="1"/>
    <col min="2831" max="2831" width="23.42578125" style="80" customWidth="1"/>
    <col min="2832" max="2833" width="9.140625" style="80"/>
    <col min="2834" max="2834" width="10.5703125" style="80" customWidth="1"/>
    <col min="2835" max="2835" width="11.28515625" style="80" customWidth="1"/>
    <col min="2836" max="3072" width="9.140625" style="80"/>
    <col min="3073" max="3073" width="103.85546875" style="80" customWidth="1"/>
    <col min="3074" max="3082" width="19.7109375" style="80" customWidth="1"/>
    <col min="3083" max="3084" width="10.7109375" style="80" customWidth="1"/>
    <col min="3085" max="3085" width="9.140625" style="80"/>
    <col min="3086" max="3086" width="12.85546875" style="80" customWidth="1"/>
    <col min="3087" max="3087" width="23.42578125" style="80" customWidth="1"/>
    <col min="3088" max="3089" width="9.140625" style="80"/>
    <col min="3090" max="3090" width="10.5703125" style="80" customWidth="1"/>
    <col min="3091" max="3091" width="11.28515625" style="80" customWidth="1"/>
    <col min="3092" max="3328" width="9.140625" style="80"/>
    <col min="3329" max="3329" width="103.85546875" style="80" customWidth="1"/>
    <col min="3330" max="3338" width="19.7109375" style="80" customWidth="1"/>
    <col min="3339" max="3340" width="10.7109375" style="80" customWidth="1"/>
    <col min="3341" max="3341" width="9.140625" style="80"/>
    <col min="3342" max="3342" width="12.85546875" style="80" customWidth="1"/>
    <col min="3343" max="3343" width="23.42578125" style="80" customWidth="1"/>
    <col min="3344" max="3345" width="9.140625" style="80"/>
    <col min="3346" max="3346" width="10.5703125" style="80" customWidth="1"/>
    <col min="3347" max="3347" width="11.28515625" style="80" customWidth="1"/>
    <col min="3348" max="3584" width="9.140625" style="80"/>
    <col min="3585" max="3585" width="103.85546875" style="80" customWidth="1"/>
    <col min="3586" max="3594" width="19.7109375" style="80" customWidth="1"/>
    <col min="3595" max="3596" width="10.7109375" style="80" customWidth="1"/>
    <col min="3597" max="3597" width="9.140625" style="80"/>
    <col min="3598" max="3598" width="12.85546875" style="80" customWidth="1"/>
    <col min="3599" max="3599" width="23.42578125" style="80" customWidth="1"/>
    <col min="3600" max="3601" width="9.140625" style="80"/>
    <col min="3602" max="3602" width="10.5703125" style="80" customWidth="1"/>
    <col min="3603" max="3603" width="11.28515625" style="80" customWidth="1"/>
    <col min="3604" max="3840" width="9.140625" style="80"/>
    <col min="3841" max="3841" width="103.85546875" style="80" customWidth="1"/>
    <col min="3842" max="3850" width="19.7109375" style="80" customWidth="1"/>
    <col min="3851" max="3852" width="10.7109375" style="80" customWidth="1"/>
    <col min="3853" max="3853" width="9.140625" style="80"/>
    <col min="3854" max="3854" width="12.85546875" style="80" customWidth="1"/>
    <col min="3855" max="3855" width="23.42578125" style="80" customWidth="1"/>
    <col min="3856" max="3857" width="9.140625" style="80"/>
    <col min="3858" max="3858" width="10.5703125" style="80" customWidth="1"/>
    <col min="3859" max="3859" width="11.28515625" style="80" customWidth="1"/>
    <col min="3860" max="4096" width="9.140625" style="80"/>
    <col min="4097" max="4097" width="103.85546875" style="80" customWidth="1"/>
    <col min="4098" max="4106" width="19.7109375" style="80" customWidth="1"/>
    <col min="4107" max="4108" width="10.7109375" style="80" customWidth="1"/>
    <col min="4109" max="4109" width="9.140625" style="80"/>
    <col min="4110" max="4110" width="12.85546875" style="80" customWidth="1"/>
    <col min="4111" max="4111" width="23.42578125" style="80" customWidth="1"/>
    <col min="4112" max="4113" width="9.140625" style="80"/>
    <col min="4114" max="4114" width="10.5703125" style="80" customWidth="1"/>
    <col min="4115" max="4115" width="11.28515625" style="80" customWidth="1"/>
    <col min="4116" max="4352" width="9.140625" style="80"/>
    <col min="4353" max="4353" width="103.85546875" style="80" customWidth="1"/>
    <col min="4354" max="4362" width="19.7109375" style="80" customWidth="1"/>
    <col min="4363" max="4364" width="10.7109375" style="80" customWidth="1"/>
    <col min="4365" max="4365" width="9.140625" style="80"/>
    <col min="4366" max="4366" width="12.85546875" style="80" customWidth="1"/>
    <col min="4367" max="4367" width="23.42578125" style="80" customWidth="1"/>
    <col min="4368" max="4369" width="9.140625" style="80"/>
    <col min="4370" max="4370" width="10.5703125" style="80" customWidth="1"/>
    <col min="4371" max="4371" width="11.28515625" style="80" customWidth="1"/>
    <col min="4372" max="4608" width="9.140625" style="80"/>
    <col min="4609" max="4609" width="103.85546875" style="80" customWidth="1"/>
    <col min="4610" max="4618" width="19.7109375" style="80" customWidth="1"/>
    <col min="4619" max="4620" width="10.7109375" style="80" customWidth="1"/>
    <col min="4621" max="4621" width="9.140625" style="80"/>
    <col min="4622" max="4622" width="12.85546875" style="80" customWidth="1"/>
    <col min="4623" max="4623" width="23.42578125" style="80" customWidth="1"/>
    <col min="4624" max="4625" width="9.140625" style="80"/>
    <col min="4626" max="4626" width="10.5703125" style="80" customWidth="1"/>
    <col min="4627" max="4627" width="11.28515625" style="80" customWidth="1"/>
    <col min="4628" max="4864" width="9.140625" style="80"/>
    <col min="4865" max="4865" width="103.85546875" style="80" customWidth="1"/>
    <col min="4866" max="4874" width="19.7109375" style="80" customWidth="1"/>
    <col min="4875" max="4876" width="10.7109375" style="80" customWidth="1"/>
    <col min="4877" max="4877" width="9.140625" style="80"/>
    <col min="4878" max="4878" width="12.85546875" style="80" customWidth="1"/>
    <col min="4879" max="4879" width="23.42578125" style="80" customWidth="1"/>
    <col min="4880" max="4881" width="9.140625" style="80"/>
    <col min="4882" max="4882" width="10.5703125" style="80" customWidth="1"/>
    <col min="4883" max="4883" width="11.28515625" style="80" customWidth="1"/>
    <col min="4884" max="5120" width="9.140625" style="80"/>
    <col min="5121" max="5121" width="103.85546875" style="80" customWidth="1"/>
    <col min="5122" max="5130" width="19.7109375" style="80" customWidth="1"/>
    <col min="5131" max="5132" width="10.7109375" style="80" customWidth="1"/>
    <col min="5133" max="5133" width="9.140625" style="80"/>
    <col min="5134" max="5134" width="12.85546875" style="80" customWidth="1"/>
    <col min="5135" max="5135" width="23.42578125" style="80" customWidth="1"/>
    <col min="5136" max="5137" width="9.140625" style="80"/>
    <col min="5138" max="5138" width="10.5703125" style="80" customWidth="1"/>
    <col min="5139" max="5139" width="11.28515625" style="80" customWidth="1"/>
    <col min="5140" max="5376" width="9.140625" style="80"/>
    <col min="5377" max="5377" width="103.85546875" style="80" customWidth="1"/>
    <col min="5378" max="5386" width="19.7109375" style="80" customWidth="1"/>
    <col min="5387" max="5388" width="10.7109375" style="80" customWidth="1"/>
    <col min="5389" max="5389" width="9.140625" style="80"/>
    <col min="5390" max="5390" width="12.85546875" style="80" customWidth="1"/>
    <col min="5391" max="5391" width="23.42578125" style="80" customWidth="1"/>
    <col min="5392" max="5393" width="9.140625" style="80"/>
    <col min="5394" max="5394" width="10.5703125" style="80" customWidth="1"/>
    <col min="5395" max="5395" width="11.28515625" style="80" customWidth="1"/>
    <col min="5396" max="5632" width="9.140625" style="80"/>
    <col min="5633" max="5633" width="103.85546875" style="80" customWidth="1"/>
    <col min="5634" max="5642" width="19.7109375" style="80" customWidth="1"/>
    <col min="5643" max="5644" width="10.7109375" style="80" customWidth="1"/>
    <col min="5645" max="5645" width="9.140625" style="80"/>
    <col min="5646" max="5646" width="12.85546875" style="80" customWidth="1"/>
    <col min="5647" max="5647" width="23.42578125" style="80" customWidth="1"/>
    <col min="5648" max="5649" width="9.140625" style="80"/>
    <col min="5650" max="5650" width="10.5703125" style="80" customWidth="1"/>
    <col min="5651" max="5651" width="11.28515625" style="80" customWidth="1"/>
    <col min="5652" max="5888" width="9.140625" style="80"/>
    <col min="5889" max="5889" width="103.85546875" style="80" customWidth="1"/>
    <col min="5890" max="5898" width="19.7109375" style="80" customWidth="1"/>
    <col min="5899" max="5900" width="10.7109375" style="80" customWidth="1"/>
    <col min="5901" max="5901" width="9.140625" style="80"/>
    <col min="5902" max="5902" width="12.85546875" style="80" customWidth="1"/>
    <col min="5903" max="5903" width="23.42578125" style="80" customWidth="1"/>
    <col min="5904" max="5905" width="9.140625" style="80"/>
    <col min="5906" max="5906" width="10.5703125" style="80" customWidth="1"/>
    <col min="5907" max="5907" width="11.28515625" style="80" customWidth="1"/>
    <col min="5908" max="6144" width="9.140625" style="80"/>
    <col min="6145" max="6145" width="103.85546875" style="80" customWidth="1"/>
    <col min="6146" max="6154" width="19.7109375" style="80" customWidth="1"/>
    <col min="6155" max="6156" width="10.7109375" style="80" customWidth="1"/>
    <col min="6157" max="6157" width="9.140625" style="80"/>
    <col min="6158" max="6158" width="12.85546875" style="80" customWidth="1"/>
    <col min="6159" max="6159" width="23.42578125" style="80" customWidth="1"/>
    <col min="6160" max="6161" width="9.140625" style="80"/>
    <col min="6162" max="6162" width="10.5703125" style="80" customWidth="1"/>
    <col min="6163" max="6163" width="11.28515625" style="80" customWidth="1"/>
    <col min="6164" max="6400" width="9.140625" style="80"/>
    <col min="6401" max="6401" width="103.85546875" style="80" customWidth="1"/>
    <col min="6402" max="6410" width="19.7109375" style="80" customWidth="1"/>
    <col min="6411" max="6412" width="10.7109375" style="80" customWidth="1"/>
    <col min="6413" max="6413" width="9.140625" style="80"/>
    <col min="6414" max="6414" width="12.85546875" style="80" customWidth="1"/>
    <col min="6415" max="6415" width="23.42578125" style="80" customWidth="1"/>
    <col min="6416" max="6417" width="9.140625" style="80"/>
    <col min="6418" max="6418" width="10.5703125" style="80" customWidth="1"/>
    <col min="6419" max="6419" width="11.28515625" style="80" customWidth="1"/>
    <col min="6420" max="6656" width="9.140625" style="80"/>
    <col min="6657" max="6657" width="103.85546875" style="80" customWidth="1"/>
    <col min="6658" max="6666" width="19.7109375" style="80" customWidth="1"/>
    <col min="6667" max="6668" width="10.7109375" style="80" customWidth="1"/>
    <col min="6669" max="6669" width="9.140625" style="80"/>
    <col min="6670" max="6670" width="12.85546875" style="80" customWidth="1"/>
    <col min="6671" max="6671" width="23.42578125" style="80" customWidth="1"/>
    <col min="6672" max="6673" width="9.140625" style="80"/>
    <col min="6674" max="6674" width="10.5703125" style="80" customWidth="1"/>
    <col min="6675" max="6675" width="11.28515625" style="80" customWidth="1"/>
    <col min="6676" max="6912" width="9.140625" style="80"/>
    <col min="6913" max="6913" width="103.85546875" style="80" customWidth="1"/>
    <col min="6914" max="6922" width="19.7109375" style="80" customWidth="1"/>
    <col min="6923" max="6924" width="10.7109375" style="80" customWidth="1"/>
    <col min="6925" max="6925" width="9.140625" style="80"/>
    <col min="6926" max="6926" width="12.85546875" style="80" customWidth="1"/>
    <col min="6927" max="6927" width="23.42578125" style="80" customWidth="1"/>
    <col min="6928" max="6929" width="9.140625" style="80"/>
    <col min="6930" max="6930" width="10.5703125" style="80" customWidth="1"/>
    <col min="6931" max="6931" width="11.28515625" style="80" customWidth="1"/>
    <col min="6932" max="7168" width="9.140625" style="80"/>
    <col min="7169" max="7169" width="103.85546875" style="80" customWidth="1"/>
    <col min="7170" max="7178" width="19.7109375" style="80" customWidth="1"/>
    <col min="7179" max="7180" width="10.7109375" style="80" customWidth="1"/>
    <col min="7181" max="7181" width="9.140625" style="80"/>
    <col min="7182" max="7182" width="12.85546875" style="80" customWidth="1"/>
    <col min="7183" max="7183" width="23.42578125" style="80" customWidth="1"/>
    <col min="7184" max="7185" width="9.140625" style="80"/>
    <col min="7186" max="7186" width="10.5703125" style="80" customWidth="1"/>
    <col min="7187" max="7187" width="11.28515625" style="80" customWidth="1"/>
    <col min="7188" max="7424" width="9.140625" style="80"/>
    <col min="7425" max="7425" width="103.85546875" style="80" customWidth="1"/>
    <col min="7426" max="7434" width="19.7109375" style="80" customWidth="1"/>
    <col min="7435" max="7436" width="10.7109375" style="80" customWidth="1"/>
    <col min="7437" max="7437" width="9.140625" style="80"/>
    <col min="7438" max="7438" width="12.85546875" style="80" customWidth="1"/>
    <col min="7439" max="7439" width="23.42578125" style="80" customWidth="1"/>
    <col min="7440" max="7441" width="9.140625" style="80"/>
    <col min="7442" max="7442" width="10.5703125" style="80" customWidth="1"/>
    <col min="7443" max="7443" width="11.28515625" style="80" customWidth="1"/>
    <col min="7444" max="7680" width="9.140625" style="80"/>
    <col min="7681" max="7681" width="103.85546875" style="80" customWidth="1"/>
    <col min="7682" max="7690" width="19.7109375" style="80" customWidth="1"/>
    <col min="7691" max="7692" width="10.7109375" style="80" customWidth="1"/>
    <col min="7693" max="7693" width="9.140625" style="80"/>
    <col min="7694" max="7694" width="12.85546875" style="80" customWidth="1"/>
    <col min="7695" max="7695" width="23.42578125" style="80" customWidth="1"/>
    <col min="7696" max="7697" width="9.140625" style="80"/>
    <col min="7698" max="7698" width="10.5703125" style="80" customWidth="1"/>
    <col min="7699" max="7699" width="11.28515625" style="80" customWidth="1"/>
    <col min="7700" max="7936" width="9.140625" style="80"/>
    <col min="7937" max="7937" width="103.85546875" style="80" customWidth="1"/>
    <col min="7938" max="7946" width="19.7109375" style="80" customWidth="1"/>
    <col min="7947" max="7948" width="10.7109375" style="80" customWidth="1"/>
    <col min="7949" max="7949" width="9.140625" style="80"/>
    <col min="7950" max="7950" width="12.85546875" style="80" customWidth="1"/>
    <col min="7951" max="7951" width="23.42578125" style="80" customWidth="1"/>
    <col min="7952" max="7953" width="9.140625" style="80"/>
    <col min="7954" max="7954" width="10.5703125" style="80" customWidth="1"/>
    <col min="7955" max="7955" width="11.28515625" style="80" customWidth="1"/>
    <col min="7956" max="8192" width="9.140625" style="80"/>
    <col min="8193" max="8193" width="103.85546875" style="80" customWidth="1"/>
    <col min="8194" max="8202" width="19.7109375" style="80" customWidth="1"/>
    <col min="8203" max="8204" width="10.7109375" style="80" customWidth="1"/>
    <col min="8205" max="8205" width="9.140625" style="80"/>
    <col min="8206" max="8206" width="12.85546875" style="80" customWidth="1"/>
    <col min="8207" max="8207" width="23.42578125" style="80" customWidth="1"/>
    <col min="8208" max="8209" width="9.140625" style="80"/>
    <col min="8210" max="8210" width="10.5703125" style="80" customWidth="1"/>
    <col min="8211" max="8211" width="11.28515625" style="80" customWidth="1"/>
    <col min="8212" max="8448" width="9.140625" style="80"/>
    <col min="8449" max="8449" width="103.85546875" style="80" customWidth="1"/>
    <col min="8450" max="8458" width="19.7109375" style="80" customWidth="1"/>
    <col min="8459" max="8460" width="10.7109375" style="80" customWidth="1"/>
    <col min="8461" max="8461" width="9.140625" style="80"/>
    <col min="8462" max="8462" width="12.85546875" style="80" customWidth="1"/>
    <col min="8463" max="8463" width="23.42578125" style="80" customWidth="1"/>
    <col min="8464" max="8465" width="9.140625" style="80"/>
    <col min="8466" max="8466" width="10.5703125" style="80" customWidth="1"/>
    <col min="8467" max="8467" width="11.28515625" style="80" customWidth="1"/>
    <col min="8468" max="8704" width="9.140625" style="80"/>
    <col min="8705" max="8705" width="103.85546875" style="80" customWidth="1"/>
    <col min="8706" max="8714" width="19.7109375" style="80" customWidth="1"/>
    <col min="8715" max="8716" width="10.7109375" style="80" customWidth="1"/>
    <col min="8717" max="8717" width="9.140625" style="80"/>
    <col min="8718" max="8718" width="12.85546875" style="80" customWidth="1"/>
    <col min="8719" max="8719" width="23.42578125" style="80" customWidth="1"/>
    <col min="8720" max="8721" width="9.140625" style="80"/>
    <col min="8722" max="8722" width="10.5703125" style="80" customWidth="1"/>
    <col min="8723" max="8723" width="11.28515625" style="80" customWidth="1"/>
    <col min="8724" max="8960" width="9.140625" style="80"/>
    <col min="8961" max="8961" width="103.85546875" style="80" customWidth="1"/>
    <col min="8962" max="8970" width="19.7109375" style="80" customWidth="1"/>
    <col min="8971" max="8972" width="10.7109375" style="80" customWidth="1"/>
    <col min="8973" max="8973" width="9.140625" style="80"/>
    <col min="8974" max="8974" width="12.85546875" style="80" customWidth="1"/>
    <col min="8975" max="8975" width="23.42578125" style="80" customWidth="1"/>
    <col min="8976" max="8977" width="9.140625" style="80"/>
    <col min="8978" max="8978" width="10.5703125" style="80" customWidth="1"/>
    <col min="8979" max="8979" width="11.28515625" style="80" customWidth="1"/>
    <col min="8980" max="9216" width="9.140625" style="80"/>
    <col min="9217" max="9217" width="103.85546875" style="80" customWidth="1"/>
    <col min="9218" max="9226" width="19.7109375" style="80" customWidth="1"/>
    <col min="9227" max="9228" width="10.7109375" style="80" customWidth="1"/>
    <col min="9229" max="9229" width="9.140625" style="80"/>
    <col min="9230" max="9230" width="12.85546875" style="80" customWidth="1"/>
    <col min="9231" max="9231" width="23.42578125" style="80" customWidth="1"/>
    <col min="9232" max="9233" width="9.140625" style="80"/>
    <col min="9234" max="9234" width="10.5703125" style="80" customWidth="1"/>
    <col min="9235" max="9235" width="11.28515625" style="80" customWidth="1"/>
    <col min="9236" max="9472" width="9.140625" style="80"/>
    <col min="9473" max="9473" width="103.85546875" style="80" customWidth="1"/>
    <col min="9474" max="9482" width="19.7109375" style="80" customWidth="1"/>
    <col min="9483" max="9484" width="10.7109375" style="80" customWidth="1"/>
    <col min="9485" max="9485" width="9.140625" style="80"/>
    <col min="9486" max="9486" width="12.85546875" style="80" customWidth="1"/>
    <col min="9487" max="9487" width="23.42578125" style="80" customWidth="1"/>
    <col min="9488" max="9489" width="9.140625" style="80"/>
    <col min="9490" max="9490" width="10.5703125" style="80" customWidth="1"/>
    <col min="9491" max="9491" width="11.28515625" style="80" customWidth="1"/>
    <col min="9492" max="9728" width="9.140625" style="80"/>
    <col min="9729" max="9729" width="103.85546875" style="80" customWidth="1"/>
    <col min="9730" max="9738" width="19.7109375" style="80" customWidth="1"/>
    <col min="9739" max="9740" width="10.7109375" style="80" customWidth="1"/>
    <col min="9741" max="9741" width="9.140625" style="80"/>
    <col min="9742" max="9742" width="12.85546875" style="80" customWidth="1"/>
    <col min="9743" max="9743" width="23.42578125" style="80" customWidth="1"/>
    <col min="9744" max="9745" width="9.140625" style="80"/>
    <col min="9746" max="9746" width="10.5703125" style="80" customWidth="1"/>
    <col min="9747" max="9747" width="11.28515625" style="80" customWidth="1"/>
    <col min="9748" max="9984" width="9.140625" style="80"/>
    <col min="9985" max="9985" width="103.85546875" style="80" customWidth="1"/>
    <col min="9986" max="9994" width="19.7109375" style="80" customWidth="1"/>
    <col min="9995" max="9996" width="10.7109375" style="80" customWidth="1"/>
    <col min="9997" max="9997" width="9.140625" style="80"/>
    <col min="9998" max="9998" width="12.85546875" style="80" customWidth="1"/>
    <col min="9999" max="9999" width="23.42578125" style="80" customWidth="1"/>
    <col min="10000" max="10001" width="9.140625" style="80"/>
    <col min="10002" max="10002" width="10.5703125" style="80" customWidth="1"/>
    <col min="10003" max="10003" width="11.28515625" style="80" customWidth="1"/>
    <col min="10004" max="10240" width="9.140625" style="80"/>
    <col min="10241" max="10241" width="103.85546875" style="80" customWidth="1"/>
    <col min="10242" max="10250" width="19.7109375" style="80" customWidth="1"/>
    <col min="10251" max="10252" width="10.7109375" style="80" customWidth="1"/>
    <col min="10253" max="10253" width="9.140625" style="80"/>
    <col min="10254" max="10254" width="12.85546875" style="80" customWidth="1"/>
    <col min="10255" max="10255" width="23.42578125" style="80" customWidth="1"/>
    <col min="10256" max="10257" width="9.140625" style="80"/>
    <col min="10258" max="10258" width="10.5703125" style="80" customWidth="1"/>
    <col min="10259" max="10259" width="11.28515625" style="80" customWidth="1"/>
    <col min="10260" max="10496" width="9.140625" style="80"/>
    <col min="10497" max="10497" width="103.85546875" style="80" customWidth="1"/>
    <col min="10498" max="10506" width="19.7109375" style="80" customWidth="1"/>
    <col min="10507" max="10508" width="10.7109375" style="80" customWidth="1"/>
    <col min="10509" max="10509" width="9.140625" style="80"/>
    <col min="10510" max="10510" width="12.85546875" style="80" customWidth="1"/>
    <col min="10511" max="10511" width="23.42578125" style="80" customWidth="1"/>
    <col min="10512" max="10513" width="9.140625" style="80"/>
    <col min="10514" max="10514" width="10.5703125" style="80" customWidth="1"/>
    <col min="10515" max="10515" width="11.28515625" style="80" customWidth="1"/>
    <col min="10516" max="10752" width="9.140625" style="80"/>
    <col min="10753" max="10753" width="103.85546875" style="80" customWidth="1"/>
    <col min="10754" max="10762" width="19.7109375" style="80" customWidth="1"/>
    <col min="10763" max="10764" width="10.7109375" style="80" customWidth="1"/>
    <col min="10765" max="10765" width="9.140625" style="80"/>
    <col min="10766" max="10766" width="12.85546875" style="80" customWidth="1"/>
    <col min="10767" max="10767" width="23.42578125" style="80" customWidth="1"/>
    <col min="10768" max="10769" width="9.140625" style="80"/>
    <col min="10770" max="10770" width="10.5703125" style="80" customWidth="1"/>
    <col min="10771" max="10771" width="11.28515625" style="80" customWidth="1"/>
    <col min="10772" max="11008" width="9.140625" style="80"/>
    <col min="11009" max="11009" width="103.85546875" style="80" customWidth="1"/>
    <col min="11010" max="11018" width="19.7109375" style="80" customWidth="1"/>
    <col min="11019" max="11020" width="10.7109375" style="80" customWidth="1"/>
    <col min="11021" max="11021" width="9.140625" style="80"/>
    <col min="11022" max="11022" width="12.85546875" style="80" customWidth="1"/>
    <col min="11023" max="11023" width="23.42578125" style="80" customWidth="1"/>
    <col min="11024" max="11025" width="9.140625" style="80"/>
    <col min="11026" max="11026" width="10.5703125" style="80" customWidth="1"/>
    <col min="11027" max="11027" width="11.28515625" style="80" customWidth="1"/>
    <col min="11028" max="11264" width="9.140625" style="80"/>
    <col min="11265" max="11265" width="103.85546875" style="80" customWidth="1"/>
    <col min="11266" max="11274" width="19.7109375" style="80" customWidth="1"/>
    <col min="11275" max="11276" width="10.7109375" style="80" customWidth="1"/>
    <col min="11277" max="11277" width="9.140625" style="80"/>
    <col min="11278" max="11278" width="12.85546875" style="80" customWidth="1"/>
    <col min="11279" max="11279" width="23.42578125" style="80" customWidth="1"/>
    <col min="11280" max="11281" width="9.140625" style="80"/>
    <col min="11282" max="11282" width="10.5703125" style="80" customWidth="1"/>
    <col min="11283" max="11283" width="11.28515625" style="80" customWidth="1"/>
    <col min="11284" max="11520" width="9.140625" style="80"/>
    <col min="11521" max="11521" width="103.85546875" style="80" customWidth="1"/>
    <col min="11522" max="11530" width="19.7109375" style="80" customWidth="1"/>
    <col min="11531" max="11532" width="10.7109375" style="80" customWidth="1"/>
    <col min="11533" max="11533" width="9.140625" style="80"/>
    <col min="11534" max="11534" width="12.85546875" style="80" customWidth="1"/>
    <col min="11535" max="11535" width="23.42578125" style="80" customWidth="1"/>
    <col min="11536" max="11537" width="9.140625" style="80"/>
    <col min="11538" max="11538" width="10.5703125" style="80" customWidth="1"/>
    <col min="11539" max="11539" width="11.28515625" style="80" customWidth="1"/>
    <col min="11540" max="11776" width="9.140625" style="80"/>
    <col min="11777" max="11777" width="103.85546875" style="80" customWidth="1"/>
    <col min="11778" max="11786" width="19.7109375" style="80" customWidth="1"/>
    <col min="11787" max="11788" width="10.7109375" style="80" customWidth="1"/>
    <col min="11789" max="11789" width="9.140625" style="80"/>
    <col min="11790" max="11790" width="12.85546875" style="80" customWidth="1"/>
    <col min="11791" max="11791" width="23.42578125" style="80" customWidth="1"/>
    <col min="11792" max="11793" width="9.140625" style="80"/>
    <col min="11794" max="11794" width="10.5703125" style="80" customWidth="1"/>
    <col min="11795" max="11795" width="11.28515625" style="80" customWidth="1"/>
    <col min="11796" max="12032" width="9.140625" style="80"/>
    <col min="12033" max="12033" width="103.85546875" style="80" customWidth="1"/>
    <col min="12034" max="12042" width="19.7109375" style="80" customWidth="1"/>
    <col min="12043" max="12044" width="10.7109375" style="80" customWidth="1"/>
    <col min="12045" max="12045" width="9.140625" style="80"/>
    <col min="12046" max="12046" width="12.85546875" style="80" customWidth="1"/>
    <col min="12047" max="12047" width="23.42578125" style="80" customWidth="1"/>
    <col min="12048" max="12049" width="9.140625" style="80"/>
    <col min="12050" max="12050" width="10.5703125" style="80" customWidth="1"/>
    <col min="12051" max="12051" width="11.28515625" style="80" customWidth="1"/>
    <col min="12052" max="12288" width="9.140625" style="80"/>
    <col min="12289" max="12289" width="103.85546875" style="80" customWidth="1"/>
    <col min="12290" max="12298" width="19.7109375" style="80" customWidth="1"/>
    <col min="12299" max="12300" width="10.7109375" style="80" customWidth="1"/>
    <col min="12301" max="12301" width="9.140625" style="80"/>
    <col min="12302" max="12302" width="12.85546875" style="80" customWidth="1"/>
    <col min="12303" max="12303" width="23.42578125" style="80" customWidth="1"/>
    <col min="12304" max="12305" width="9.140625" style="80"/>
    <col min="12306" max="12306" width="10.5703125" style="80" customWidth="1"/>
    <col min="12307" max="12307" width="11.28515625" style="80" customWidth="1"/>
    <col min="12308" max="12544" width="9.140625" style="80"/>
    <col min="12545" max="12545" width="103.85546875" style="80" customWidth="1"/>
    <col min="12546" max="12554" width="19.7109375" style="80" customWidth="1"/>
    <col min="12555" max="12556" width="10.7109375" style="80" customWidth="1"/>
    <col min="12557" max="12557" width="9.140625" style="80"/>
    <col min="12558" max="12558" width="12.85546875" style="80" customWidth="1"/>
    <col min="12559" max="12559" width="23.42578125" style="80" customWidth="1"/>
    <col min="12560" max="12561" width="9.140625" style="80"/>
    <col min="12562" max="12562" width="10.5703125" style="80" customWidth="1"/>
    <col min="12563" max="12563" width="11.28515625" style="80" customWidth="1"/>
    <col min="12564" max="12800" width="9.140625" style="80"/>
    <col min="12801" max="12801" width="103.85546875" style="80" customWidth="1"/>
    <col min="12802" max="12810" width="19.7109375" style="80" customWidth="1"/>
    <col min="12811" max="12812" width="10.7109375" style="80" customWidth="1"/>
    <col min="12813" max="12813" width="9.140625" style="80"/>
    <col min="12814" max="12814" width="12.85546875" style="80" customWidth="1"/>
    <col min="12815" max="12815" width="23.42578125" style="80" customWidth="1"/>
    <col min="12816" max="12817" width="9.140625" style="80"/>
    <col min="12818" max="12818" width="10.5703125" style="80" customWidth="1"/>
    <col min="12819" max="12819" width="11.28515625" style="80" customWidth="1"/>
    <col min="12820" max="13056" width="9.140625" style="80"/>
    <col min="13057" max="13057" width="103.85546875" style="80" customWidth="1"/>
    <col min="13058" max="13066" width="19.7109375" style="80" customWidth="1"/>
    <col min="13067" max="13068" width="10.7109375" style="80" customWidth="1"/>
    <col min="13069" max="13069" width="9.140625" style="80"/>
    <col min="13070" max="13070" width="12.85546875" style="80" customWidth="1"/>
    <col min="13071" max="13071" width="23.42578125" style="80" customWidth="1"/>
    <col min="13072" max="13073" width="9.140625" style="80"/>
    <col min="13074" max="13074" width="10.5703125" style="80" customWidth="1"/>
    <col min="13075" max="13075" width="11.28515625" style="80" customWidth="1"/>
    <col min="13076" max="13312" width="9.140625" style="80"/>
    <col min="13313" max="13313" width="103.85546875" style="80" customWidth="1"/>
    <col min="13314" max="13322" width="19.7109375" style="80" customWidth="1"/>
    <col min="13323" max="13324" width="10.7109375" style="80" customWidth="1"/>
    <col min="13325" max="13325" width="9.140625" style="80"/>
    <col min="13326" max="13326" width="12.85546875" style="80" customWidth="1"/>
    <col min="13327" max="13327" width="23.42578125" style="80" customWidth="1"/>
    <col min="13328" max="13329" width="9.140625" style="80"/>
    <col min="13330" max="13330" width="10.5703125" style="80" customWidth="1"/>
    <col min="13331" max="13331" width="11.28515625" style="80" customWidth="1"/>
    <col min="13332" max="13568" width="9.140625" style="80"/>
    <col min="13569" max="13569" width="103.85546875" style="80" customWidth="1"/>
    <col min="13570" max="13578" width="19.7109375" style="80" customWidth="1"/>
    <col min="13579" max="13580" width="10.7109375" style="80" customWidth="1"/>
    <col min="13581" max="13581" width="9.140625" style="80"/>
    <col min="13582" max="13582" width="12.85546875" style="80" customWidth="1"/>
    <col min="13583" max="13583" width="23.42578125" style="80" customWidth="1"/>
    <col min="13584" max="13585" width="9.140625" style="80"/>
    <col min="13586" max="13586" width="10.5703125" style="80" customWidth="1"/>
    <col min="13587" max="13587" width="11.28515625" style="80" customWidth="1"/>
    <col min="13588" max="13824" width="9.140625" style="80"/>
    <col min="13825" max="13825" width="103.85546875" style="80" customWidth="1"/>
    <col min="13826" max="13834" width="19.7109375" style="80" customWidth="1"/>
    <col min="13835" max="13836" width="10.7109375" style="80" customWidth="1"/>
    <col min="13837" max="13837" width="9.140625" style="80"/>
    <col min="13838" max="13838" width="12.85546875" style="80" customWidth="1"/>
    <col min="13839" max="13839" width="23.42578125" style="80" customWidth="1"/>
    <col min="13840" max="13841" width="9.140625" style="80"/>
    <col min="13842" max="13842" width="10.5703125" style="80" customWidth="1"/>
    <col min="13843" max="13843" width="11.28515625" style="80" customWidth="1"/>
    <col min="13844" max="14080" width="9.140625" style="80"/>
    <col min="14081" max="14081" width="103.85546875" style="80" customWidth="1"/>
    <col min="14082" max="14090" width="19.7109375" style="80" customWidth="1"/>
    <col min="14091" max="14092" width="10.7109375" style="80" customWidth="1"/>
    <col min="14093" max="14093" width="9.140625" style="80"/>
    <col min="14094" max="14094" width="12.85546875" style="80" customWidth="1"/>
    <col min="14095" max="14095" width="23.42578125" style="80" customWidth="1"/>
    <col min="14096" max="14097" width="9.140625" style="80"/>
    <col min="14098" max="14098" width="10.5703125" style="80" customWidth="1"/>
    <col min="14099" max="14099" width="11.28515625" style="80" customWidth="1"/>
    <col min="14100" max="14336" width="9.140625" style="80"/>
    <col min="14337" max="14337" width="103.85546875" style="80" customWidth="1"/>
    <col min="14338" max="14346" width="19.7109375" style="80" customWidth="1"/>
    <col min="14347" max="14348" width="10.7109375" style="80" customWidth="1"/>
    <col min="14349" max="14349" width="9.140625" style="80"/>
    <col min="14350" max="14350" width="12.85546875" style="80" customWidth="1"/>
    <col min="14351" max="14351" width="23.42578125" style="80" customWidth="1"/>
    <col min="14352" max="14353" width="9.140625" style="80"/>
    <col min="14354" max="14354" width="10.5703125" style="80" customWidth="1"/>
    <col min="14355" max="14355" width="11.28515625" style="80" customWidth="1"/>
    <col min="14356" max="14592" width="9.140625" style="80"/>
    <col min="14593" max="14593" width="103.85546875" style="80" customWidth="1"/>
    <col min="14594" max="14602" width="19.7109375" style="80" customWidth="1"/>
    <col min="14603" max="14604" width="10.7109375" style="80" customWidth="1"/>
    <col min="14605" max="14605" width="9.140625" style="80"/>
    <col min="14606" max="14606" width="12.85546875" style="80" customWidth="1"/>
    <col min="14607" max="14607" width="23.42578125" style="80" customWidth="1"/>
    <col min="14608" max="14609" width="9.140625" style="80"/>
    <col min="14610" max="14610" width="10.5703125" style="80" customWidth="1"/>
    <col min="14611" max="14611" width="11.28515625" style="80" customWidth="1"/>
    <col min="14612" max="14848" width="9.140625" style="80"/>
    <col min="14849" max="14849" width="103.85546875" style="80" customWidth="1"/>
    <col min="14850" max="14858" width="19.7109375" style="80" customWidth="1"/>
    <col min="14859" max="14860" width="10.7109375" style="80" customWidth="1"/>
    <col min="14861" max="14861" width="9.140625" style="80"/>
    <col min="14862" max="14862" width="12.85546875" style="80" customWidth="1"/>
    <col min="14863" max="14863" width="23.42578125" style="80" customWidth="1"/>
    <col min="14864" max="14865" width="9.140625" style="80"/>
    <col min="14866" max="14866" width="10.5703125" style="80" customWidth="1"/>
    <col min="14867" max="14867" width="11.28515625" style="80" customWidth="1"/>
    <col min="14868" max="15104" width="9.140625" style="80"/>
    <col min="15105" max="15105" width="103.85546875" style="80" customWidth="1"/>
    <col min="15106" max="15114" width="19.7109375" style="80" customWidth="1"/>
    <col min="15115" max="15116" width="10.7109375" style="80" customWidth="1"/>
    <col min="15117" max="15117" width="9.140625" style="80"/>
    <col min="15118" max="15118" width="12.85546875" style="80" customWidth="1"/>
    <col min="15119" max="15119" width="23.42578125" style="80" customWidth="1"/>
    <col min="15120" max="15121" width="9.140625" style="80"/>
    <col min="15122" max="15122" width="10.5703125" style="80" customWidth="1"/>
    <col min="15123" max="15123" width="11.28515625" style="80" customWidth="1"/>
    <col min="15124" max="15360" width="9.140625" style="80"/>
    <col min="15361" max="15361" width="103.85546875" style="80" customWidth="1"/>
    <col min="15362" max="15370" width="19.7109375" style="80" customWidth="1"/>
    <col min="15371" max="15372" width="10.7109375" style="80" customWidth="1"/>
    <col min="15373" max="15373" width="9.140625" style="80"/>
    <col min="15374" max="15374" width="12.85546875" style="80" customWidth="1"/>
    <col min="15375" max="15375" width="23.42578125" style="80" customWidth="1"/>
    <col min="15376" max="15377" width="9.140625" style="80"/>
    <col min="15378" max="15378" width="10.5703125" style="80" customWidth="1"/>
    <col min="15379" max="15379" width="11.28515625" style="80" customWidth="1"/>
    <col min="15380" max="15616" width="9.140625" style="80"/>
    <col min="15617" max="15617" width="103.85546875" style="80" customWidth="1"/>
    <col min="15618" max="15626" width="19.7109375" style="80" customWidth="1"/>
    <col min="15627" max="15628" width="10.7109375" style="80" customWidth="1"/>
    <col min="15629" max="15629" width="9.140625" style="80"/>
    <col min="15630" max="15630" width="12.85546875" style="80" customWidth="1"/>
    <col min="15631" max="15631" width="23.42578125" style="80" customWidth="1"/>
    <col min="15632" max="15633" width="9.140625" style="80"/>
    <col min="15634" max="15634" width="10.5703125" style="80" customWidth="1"/>
    <col min="15635" max="15635" width="11.28515625" style="80" customWidth="1"/>
    <col min="15636" max="15872" width="9.140625" style="80"/>
    <col min="15873" max="15873" width="103.85546875" style="80" customWidth="1"/>
    <col min="15874" max="15882" width="19.7109375" style="80" customWidth="1"/>
    <col min="15883" max="15884" width="10.7109375" style="80" customWidth="1"/>
    <col min="15885" max="15885" width="9.140625" style="80"/>
    <col min="15886" max="15886" width="12.85546875" style="80" customWidth="1"/>
    <col min="15887" max="15887" width="23.42578125" style="80" customWidth="1"/>
    <col min="15888" max="15889" width="9.140625" style="80"/>
    <col min="15890" max="15890" width="10.5703125" style="80" customWidth="1"/>
    <col min="15891" max="15891" width="11.28515625" style="80" customWidth="1"/>
    <col min="15892" max="16128" width="9.140625" style="80"/>
    <col min="16129" max="16129" width="103.85546875" style="80" customWidth="1"/>
    <col min="16130" max="16138" width="19.7109375" style="80" customWidth="1"/>
    <col min="16139" max="16140" width="10.7109375" style="80" customWidth="1"/>
    <col min="16141" max="16141" width="9.140625" style="80"/>
    <col min="16142" max="16142" width="12.85546875" style="80" customWidth="1"/>
    <col min="16143" max="16143" width="23.42578125" style="80" customWidth="1"/>
    <col min="16144" max="16145" width="9.140625" style="80"/>
    <col min="16146" max="16146" width="10.5703125" style="80" customWidth="1"/>
    <col min="16147" max="16147" width="11.28515625" style="80" customWidth="1"/>
    <col min="16148" max="16384" width="9.140625" style="80"/>
  </cols>
  <sheetData>
    <row r="1" spans="1:17">
      <c r="A1" s="6065"/>
      <c r="B1" s="6065"/>
      <c r="C1" s="6065"/>
      <c r="D1" s="6065"/>
      <c r="E1" s="6065"/>
      <c r="F1" s="6065"/>
      <c r="G1" s="6065"/>
      <c r="H1" s="6065"/>
      <c r="I1" s="6065"/>
      <c r="J1" s="6065"/>
      <c r="K1" s="6065"/>
      <c r="L1" s="6065"/>
      <c r="M1" s="6065"/>
      <c r="N1" s="6065"/>
      <c r="O1" s="6065"/>
      <c r="P1" s="6065"/>
      <c r="Q1" s="6065"/>
    </row>
    <row r="2" spans="1:17" ht="25.5" customHeight="1">
      <c r="A2" s="6065" t="s">
        <v>278</v>
      </c>
      <c r="B2" s="6065"/>
      <c r="C2" s="6065"/>
      <c r="D2" s="6065"/>
      <c r="E2" s="6065"/>
      <c r="F2" s="6065"/>
      <c r="G2" s="6065"/>
      <c r="H2" s="6065"/>
      <c r="I2" s="6065"/>
      <c r="J2" s="6065"/>
      <c r="K2" s="111"/>
      <c r="L2" s="111"/>
      <c r="M2" s="111"/>
      <c r="N2" s="111"/>
      <c r="O2" s="111"/>
      <c r="P2" s="111"/>
      <c r="Q2" s="111"/>
    </row>
    <row r="3" spans="1:17">
      <c r="A3" s="5664" t="s">
        <v>195</v>
      </c>
      <c r="B3" s="5664"/>
      <c r="C3" s="5664"/>
      <c r="D3" s="5664"/>
      <c r="E3" s="5664"/>
      <c r="F3" s="5664"/>
      <c r="G3" s="5664"/>
      <c r="H3" s="5664"/>
      <c r="I3" s="5664"/>
      <c r="J3" s="5664"/>
      <c r="K3" s="112"/>
      <c r="L3" s="112"/>
      <c r="M3" s="112"/>
      <c r="N3" s="112"/>
      <c r="O3" s="112"/>
      <c r="P3" s="112"/>
    </row>
    <row r="4" spans="1:17" ht="25.5" customHeight="1">
      <c r="A4" s="6065" t="s">
        <v>403</v>
      </c>
      <c r="B4" s="6065"/>
      <c r="C4" s="6065"/>
      <c r="D4" s="6065"/>
      <c r="E4" s="6065"/>
      <c r="F4" s="6065"/>
      <c r="G4" s="6065"/>
      <c r="H4" s="6065"/>
      <c r="I4" s="6065"/>
      <c r="J4" s="6065"/>
      <c r="K4" s="111"/>
      <c r="L4" s="111"/>
    </row>
    <row r="5" spans="1:17">
      <c r="A5" s="81"/>
    </row>
    <row r="6" spans="1:17" ht="27" customHeight="1">
      <c r="A6" s="6056" t="s">
        <v>1</v>
      </c>
      <c r="B6" s="5523" t="s">
        <v>36</v>
      </c>
      <c r="C6" s="5524"/>
      <c r="D6" s="5525"/>
      <c r="E6" s="5523" t="s">
        <v>37</v>
      </c>
      <c r="F6" s="5524"/>
      <c r="G6" s="5525"/>
      <c r="H6" s="6059" t="s">
        <v>38</v>
      </c>
      <c r="I6" s="6060"/>
      <c r="J6" s="6061"/>
      <c r="K6" s="113"/>
      <c r="L6" s="113"/>
    </row>
    <row r="7" spans="1:17" ht="27" customHeight="1">
      <c r="A7" s="6057"/>
      <c r="B7" s="5520" t="s">
        <v>39</v>
      </c>
      <c r="C7" s="5521"/>
      <c r="D7" s="5522"/>
      <c r="E7" s="5520" t="s">
        <v>39</v>
      </c>
      <c r="F7" s="5521"/>
      <c r="G7" s="5522"/>
      <c r="H7" s="6062"/>
      <c r="I7" s="6063"/>
      <c r="J7" s="6064"/>
      <c r="K7" s="113"/>
      <c r="L7" s="113"/>
    </row>
    <row r="8" spans="1:17" ht="60" customHeight="1">
      <c r="A8" s="6058"/>
      <c r="B8" s="588" t="s">
        <v>7</v>
      </c>
      <c r="C8" s="589" t="s">
        <v>8</v>
      </c>
      <c r="D8" s="591" t="s">
        <v>9</v>
      </c>
      <c r="E8" s="588" t="s">
        <v>7</v>
      </c>
      <c r="F8" s="589" t="s">
        <v>8</v>
      </c>
      <c r="G8" s="591" t="s">
        <v>9</v>
      </c>
      <c r="H8" s="588" t="s">
        <v>7</v>
      </c>
      <c r="I8" s="589" t="s">
        <v>8</v>
      </c>
      <c r="J8" s="591" t="s">
        <v>9</v>
      </c>
      <c r="K8" s="113"/>
      <c r="L8" s="113"/>
    </row>
    <row r="9" spans="1:17" ht="26.25">
      <c r="A9" s="593" t="s">
        <v>10</v>
      </c>
      <c r="B9" s="126"/>
      <c r="C9" s="127"/>
      <c r="D9" s="128"/>
      <c r="E9" s="126"/>
      <c r="F9" s="127"/>
      <c r="G9" s="129"/>
      <c r="H9" s="130"/>
      <c r="I9" s="114"/>
      <c r="J9" s="115"/>
      <c r="K9" s="113"/>
      <c r="L9" s="113"/>
    </row>
    <row r="10" spans="1:17" ht="26.25">
      <c r="A10" s="607" t="s">
        <v>281</v>
      </c>
      <c r="B10" s="1384">
        <v>8</v>
      </c>
      <c r="C10" s="1385">
        <v>1</v>
      </c>
      <c r="D10" s="181">
        <v>9</v>
      </c>
      <c r="E10" s="126">
        <v>9</v>
      </c>
      <c r="F10" s="127">
        <v>0</v>
      </c>
      <c r="G10" s="131">
        <v>9</v>
      </c>
      <c r="H10" s="132">
        <f t="shared" ref="H10:I12" si="0">B10+E10</f>
        <v>17</v>
      </c>
      <c r="I10" s="148">
        <f t="shared" si="0"/>
        <v>1</v>
      </c>
      <c r="J10" s="149">
        <f>H10+I10</f>
        <v>18</v>
      </c>
      <c r="K10" s="113"/>
      <c r="L10" s="113"/>
    </row>
    <row r="11" spans="1:17" ht="26.25">
      <c r="A11" s="607" t="s">
        <v>282</v>
      </c>
      <c r="B11" s="1386">
        <v>6</v>
      </c>
      <c r="C11" s="1387">
        <v>0</v>
      </c>
      <c r="D11" s="1387">
        <v>6</v>
      </c>
      <c r="E11" s="133">
        <v>9</v>
      </c>
      <c r="F11" s="134">
        <v>0</v>
      </c>
      <c r="G11" s="135">
        <f>SUM(E11:F11)</f>
        <v>9</v>
      </c>
      <c r="H11" s="136">
        <f t="shared" si="0"/>
        <v>15</v>
      </c>
      <c r="I11" s="150">
        <f t="shared" si="0"/>
        <v>0</v>
      </c>
      <c r="J11" s="151">
        <f>H11+I11</f>
        <v>15</v>
      </c>
      <c r="K11" s="113"/>
      <c r="L11" s="113"/>
    </row>
    <row r="12" spans="1:17" ht="26.25">
      <c r="A12" s="607" t="s">
        <v>283</v>
      </c>
      <c r="B12" s="1386">
        <v>6</v>
      </c>
      <c r="C12" s="1387">
        <v>2</v>
      </c>
      <c r="D12" s="1387">
        <v>8</v>
      </c>
      <c r="E12" s="133">
        <v>7</v>
      </c>
      <c r="F12" s="134">
        <v>0</v>
      </c>
      <c r="G12" s="135">
        <f>SUM(E12:F12)</f>
        <v>7</v>
      </c>
      <c r="H12" s="136">
        <f t="shared" si="0"/>
        <v>13</v>
      </c>
      <c r="I12" s="150">
        <f t="shared" si="0"/>
        <v>2</v>
      </c>
      <c r="J12" s="151">
        <f>H12+I12</f>
        <v>15</v>
      </c>
      <c r="K12" s="113"/>
      <c r="L12" s="113"/>
    </row>
    <row r="13" spans="1:17" ht="26.25">
      <c r="A13" s="88" t="s">
        <v>27</v>
      </c>
      <c r="B13" s="177">
        <f t="shared" ref="B13:G13" si="1">SUM(B10:B12)</f>
        <v>20</v>
      </c>
      <c r="C13" s="177">
        <f t="shared" si="1"/>
        <v>3</v>
      </c>
      <c r="D13" s="177">
        <f t="shared" si="1"/>
        <v>23</v>
      </c>
      <c r="E13" s="124">
        <f t="shared" si="1"/>
        <v>25</v>
      </c>
      <c r="F13" s="124">
        <f t="shared" si="1"/>
        <v>0</v>
      </c>
      <c r="G13" s="124">
        <f t="shared" si="1"/>
        <v>25</v>
      </c>
      <c r="H13" s="137">
        <f>B13+E13</f>
        <v>45</v>
      </c>
      <c r="I13" s="152">
        <f>C13+F13</f>
        <v>3</v>
      </c>
      <c r="J13" s="152">
        <f>H13+I13</f>
        <v>48</v>
      </c>
      <c r="K13" s="113"/>
      <c r="L13" s="113"/>
    </row>
    <row r="14" spans="1:17" ht="27" customHeight="1">
      <c r="A14" s="88" t="s">
        <v>15</v>
      </c>
      <c r="B14" s="298"/>
      <c r="C14" s="95"/>
      <c r="D14" s="302"/>
      <c r="E14" s="90"/>
      <c r="F14" s="95"/>
      <c r="G14" s="138"/>
      <c r="H14" s="92"/>
      <c r="I14" s="91"/>
      <c r="J14" s="116"/>
      <c r="K14" s="113"/>
      <c r="L14" s="113"/>
    </row>
    <row r="15" spans="1:17" ht="26.25">
      <c r="A15" s="94" t="s">
        <v>16</v>
      </c>
      <c r="B15" s="299"/>
      <c r="C15" s="181"/>
      <c r="D15" s="181"/>
      <c r="E15" s="139"/>
      <c r="F15" s="128"/>
      <c r="G15" s="131"/>
      <c r="H15" s="92"/>
      <c r="I15" s="117"/>
      <c r="J15" s="118"/>
      <c r="K15" s="119"/>
      <c r="L15" s="119"/>
    </row>
    <row r="16" spans="1:17" ht="26.25">
      <c r="A16" s="607" t="s">
        <v>281</v>
      </c>
      <c r="B16" s="299">
        <v>8</v>
      </c>
      <c r="C16" s="181">
        <v>1</v>
      </c>
      <c r="D16" s="181">
        <v>9</v>
      </c>
      <c r="E16" s="139">
        <v>8</v>
      </c>
      <c r="F16" s="128">
        <v>0</v>
      </c>
      <c r="G16" s="131">
        <v>8</v>
      </c>
      <c r="H16" s="140">
        <f t="shared" ref="H16:I18" si="2">B16+E16</f>
        <v>16</v>
      </c>
      <c r="I16" s="153">
        <f t="shared" si="2"/>
        <v>1</v>
      </c>
      <c r="J16" s="154">
        <f>H16+I16</f>
        <v>17</v>
      </c>
      <c r="K16" s="119"/>
      <c r="L16" s="119"/>
    </row>
    <row r="17" spans="1:16" ht="26.25">
      <c r="A17" s="607" t="s">
        <v>282</v>
      </c>
      <c r="B17" s="1386">
        <v>6</v>
      </c>
      <c r="C17" s="1387">
        <v>2</v>
      </c>
      <c r="D17" s="1387">
        <f>SUM(B17:C17)</f>
        <v>8</v>
      </c>
      <c r="E17" s="133">
        <v>9</v>
      </c>
      <c r="F17" s="134">
        <v>0</v>
      </c>
      <c r="G17" s="135">
        <v>9</v>
      </c>
      <c r="H17" s="140">
        <f t="shared" si="2"/>
        <v>15</v>
      </c>
      <c r="I17" s="153">
        <f t="shared" si="2"/>
        <v>2</v>
      </c>
      <c r="J17" s="154">
        <f>H17+I17</f>
        <v>17</v>
      </c>
      <c r="K17" s="119"/>
      <c r="L17" s="119"/>
    </row>
    <row r="18" spans="1:16" ht="26.25">
      <c r="A18" s="607" t="s">
        <v>283</v>
      </c>
      <c r="B18" s="1388">
        <v>6</v>
      </c>
      <c r="C18" s="1389">
        <v>0</v>
      </c>
      <c r="D18" s="1389">
        <v>6</v>
      </c>
      <c r="E18" s="141">
        <v>7</v>
      </c>
      <c r="F18" s="141">
        <f>SUM(F14:F17)</f>
        <v>0</v>
      </c>
      <c r="G18" s="142">
        <v>7</v>
      </c>
      <c r="H18" s="140">
        <f t="shared" si="2"/>
        <v>13</v>
      </c>
      <c r="I18" s="153">
        <f t="shared" si="2"/>
        <v>0</v>
      </c>
      <c r="J18" s="154">
        <f>H18+I18</f>
        <v>13</v>
      </c>
      <c r="K18" s="108"/>
      <c r="L18" s="108"/>
    </row>
    <row r="19" spans="1:16" ht="26.25">
      <c r="A19" s="587" t="s">
        <v>17</v>
      </c>
      <c r="B19" s="188">
        <f t="shared" ref="B19:G19" si="3">SUM(B15:B18)</f>
        <v>20</v>
      </c>
      <c r="C19" s="188">
        <f t="shared" si="3"/>
        <v>3</v>
      </c>
      <c r="D19" s="188">
        <f t="shared" si="3"/>
        <v>23</v>
      </c>
      <c r="E19" s="89">
        <f t="shared" si="3"/>
        <v>24</v>
      </c>
      <c r="F19" s="89">
        <f t="shared" si="3"/>
        <v>0</v>
      </c>
      <c r="G19" s="124">
        <f t="shared" si="3"/>
        <v>24</v>
      </c>
      <c r="H19" s="143">
        <f>B19+E19</f>
        <v>44</v>
      </c>
      <c r="I19" s="155">
        <f>C19+F19</f>
        <v>3</v>
      </c>
      <c r="J19" s="156">
        <f>H19+I19</f>
        <v>47</v>
      </c>
      <c r="K19" s="120"/>
      <c r="L19" s="120"/>
    </row>
    <row r="20" spans="1:16">
      <c r="A20" s="98" t="s">
        <v>18</v>
      </c>
      <c r="B20" s="144">
        <v>0</v>
      </c>
      <c r="C20" s="144">
        <v>0</v>
      </c>
      <c r="D20" s="144">
        <v>0</v>
      </c>
      <c r="E20" s="123">
        <v>1</v>
      </c>
      <c r="F20" s="123">
        <v>0</v>
      </c>
      <c r="G20" s="144">
        <f>SUM(E20:F20)</f>
        <v>1</v>
      </c>
      <c r="H20" s="123">
        <v>0</v>
      </c>
      <c r="I20" s="144">
        <f>SUM(G20:H20)</f>
        <v>1</v>
      </c>
      <c r="J20" s="152"/>
      <c r="K20" s="108"/>
      <c r="L20" s="108"/>
    </row>
    <row r="21" spans="1:16" ht="26.25">
      <c r="A21" s="607" t="s">
        <v>281</v>
      </c>
      <c r="B21" s="1390">
        <f t="shared" ref="B21:I21" si="4">SUM(B20:B20)</f>
        <v>0</v>
      </c>
      <c r="C21" s="1391">
        <f t="shared" si="4"/>
        <v>0</v>
      </c>
      <c r="D21" s="1391">
        <f t="shared" si="4"/>
        <v>0</v>
      </c>
      <c r="E21" s="146">
        <f t="shared" si="4"/>
        <v>1</v>
      </c>
      <c r="F21" s="146">
        <f t="shared" si="4"/>
        <v>0</v>
      </c>
      <c r="G21" s="146">
        <f t="shared" si="4"/>
        <v>1</v>
      </c>
      <c r="H21" s="146">
        <f t="shared" si="4"/>
        <v>0</v>
      </c>
      <c r="I21" s="146">
        <f t="shared" si="4"/>
        <v>1</v>
      </c>
      <c r="J21" s="157">
        <f>D21+G21</f>
        <v>1</v>
      </c>
      <c r="K21" s="108"/>
      <c r="L21" s="108"/>
    </row>
    <row r="22" spans="1:16">
      <c r="A22" s="587" t="s">
        <v>19</v>
      </c>
      <c r="B22" s="1392">
        <v>0</v>
      </c>
      <c r="C22" s="1392">
        <f>C18</f>
        <v>0</v>
      </c>
      <c r="D22" s="1392">
        <v>0</v>
      </c>
      <c r="E22" s="147">
        <v>1</v>
      </c>
      <c r="F22" s="147">
        <f>F18</f>
        <v>0</v>
      </c>
      <c r="G22" s="147">
        <v>1</v>
      </c>
      <c r="H22" s="147">
        <v>1</v>
      </c>
      <c r="I22" s="147">
        <f>I18</f>
        <v>0</v>
      </c>
      <c r="J22" s="158">
        <v>1</v>
      </c>
      <c r="K22" s="108"/>
      <c r="L22" s="108"/>
    </row>
    <row r="23" spans="1:16">
      <c r="A23" s="104" t="s">
        <v>29</v>
      </c>
      <c r="B23" s="188">
        <v>20</v>
      </c>
      <c r="C23" s="188">
        <v>3</v>
      </c>
      <c r="D23" s="188">
        <v>23</v>
      </c>
      <c r="E23" s="89">
        <v>24</v>
      </c>
      <c r="F23" s="89">
        <f>F21</f>
        <v>0</v>
      </c>
      <c r="G23" s="89">
        <v>24</v>
      </c>
      <c r="H23" s="143">
        <v>44</v>
      </c>
      <c r="I23" s="155">
        <v>3</v>
      </c>
      <c r="J23" s="156">
        <v>47</v>
      </c>
      <c r="K23" s="125"/>
      <c r="L23" s="125"/>
    </row>
    <row r="24" spans="1:16">
      <c r="A24" s="104" t="s">
        <v>30</v>
      </c>
      <c r="B24" s="1393">
        <v>0</v>
      </c>
      <c r="C24" s="1393">
        <v>0</v>
      </c>
      <c r="D24" s="1393">
        <v>0</v>
      </c>
      <c r="E24" s="107">
        <v>1</v>
      </c>
      <c r="F24" s="107">
        <f>SUM(F22:F23)</f>
        <v>0</v>
      </c>
      <c r="G24" s="107">
        <v>1</v>
      </c>
      <c r="H24" s="107">
        <v>1</v>
      </c>
      <c r="I24" s="107">
        <v>0</v>
      </c>
      <c r="J24" s="124">
        <f>J22</f>
        <v>1</v>
      </c>
      <c r="K24" s="109"/>
      <c r="L24" s="109"/>
    </row>
    <row r="25" spans="1:16">
      <c r="A25" s="106" t="s">
        <v>31</v>
      </c>
      <c r="B25" s="1393">
        <f t="shared" ref="B25:J25" si="5">SUM(B23:B24)</f>
        <v>20</v>
      </c>
      <c r="C25" s="1393">
        <f t="shared" si="5"/>
        <v>3</v>
      </c>
      <c r="D25" s="1393">
        <f t="shared" si="5"/>
        <v>23</v>
      </c>
      <c r="E25" s="107">
        <f t="shared" si="5"/>
        <v>25</v>
      </c>
      <c r="F25" s="107">
        <f t="shared" si="5"/>
        <v>0</v>
      </c>
      <c r="G25" s="107">
        <f t="shared" si="5"/>
        <v>25</v>
      </c>
      <c r="H25" s="107">
        <f t="shared" si="5"/>
        <v>45</v>
      </c>
      <c r="I25" s="107">
        <f t="shared" si="5"/>
        <v>3</v>
      </c>
      <c r="J25" s="159">
        <f t="shared" si="5"/>
        <v>48</v>
      </c>
      <c r="K25" s="109"/>
      <c r="L25" s="109"/>
    </row>
    <row r="26" spans="1:16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1:16" ht="25.5" hidden="1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10"/>
    </row>
    <row r="28" spans="1:16">
      <c r="A28" s="5507"/>
      <c r="B28" s="5507"/>
      <c r="C28" s="5507"/>
      <c r="D28" s="5507"/>
      <c r="E28" s="5507"/>
      <c r="F28" s="5507"/>
      <c r="G28" s="5507"/>
      <c r="H28" s="5507"/>
      <c r="I28" s="5507"/>
      <c r="J28" s="5507"/>
      <c r="K28" s="5507"/>
      <c r="L28" s="5507"/>
      <c r="M28" s="5507"/>
      <c r="N28" s="5507"/>
      <c r="O28" s="5507"/>
      <c r="P28" s="5507"/>
    </row>
    <row r="29" spans="1:16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</row>
  </sheetData>
  <mergeCells count="11">
    <mergeCell ref="A1:Q1"/>
    <mergeCell ref="A2:J2"/>
    <mergeCell ref="A3:J3"/>
    <mergeCell ref="A4:J4"/>
    <mergeCell ref="B6:D6"/>
    <mergeCell ref="E6:G6"/>
    <mergeCell ref="B7:D7"/>
    <mergeCell ref="E7:G7"/>
    <mergeCell ref="A28:P28"/>
    <mergeCell ref="A6:A8"/>
    <mergeCell ref="H6:J7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zoomScale="50" zoomScaleNormal="50" workbookViewId="0">
      <selection activeCell="J36" sqref="J36"/>
    </sheetView>
  </sheetViews>
  <sheetFormatPr defaultColWidth="9" defaultRowHeight="25.5"/>
  <cols>
    <col min="1" max="1" width="103.85546875" style="80" customWidth="1"/>
    <col min="2" max="10" width="19.7109375" style="80" customWidth="1"/>
    <col min="11" max="12" width="10.7109375" style="80" customWidth="1"/>
    <col min="13" max="13" width="9.140625" style="80"/>
    <col min="14" max="14" width="12.85546875" style="80" customWidth="1"/>
    <col min="15" max="15" width="23.42578125" style="80" customWidth="1"/>
    <col min="16" max="17" width="9.140625" style="80"/>
    <col min="18" max="18" width="10.5703125" style="80" customWidth="1"/>
    <col min="19" max="19" width="11.28515625" style="80" customWidth="1"/>
    <col min="20" max="256" width="9.140625" style="80"/>
    <col min="257" max="257" width="103.85546875" style="80" customWidth="1"/>
    <col min="258" max="266" width="19.7109375" style="80" customWidth="1"/>
    <col min="267" max="268" width="10.7109375" style="80" customWidth="1"/>
    <col min="269" max="269" width="9.140625" style="80"/>
    <col min="270" max="270" width="12.85546875" style="80" customWidth="1"/>
    <col min="271" max="271" width="23.42578125" style="80" customWidth="1"/>
    <col min="272" max="273" width="9.140625" style="80"/>
    <col min="274" max="274" width="10.5703125" style="80" customWidth="1"/>
    <col min="275" max="275" width="11.28515625" style="80" customWidth="1"/>
    <col min="276" max="512" width="9.140625" style="80"/>
    <col min="513" max="513" width="103.85546875" style="80" customWidth="1"/>
    <col min="514" max="522" width="19.7109375" style="80" customWidth="1"/>
    <col min="523" max="524" width="10.7109375" style="80" customWidth="1"/>
    <col min="525" max="525" width="9.140625" style="80"/>
    <col min="526" max="526" width="12.85546875" style="80" customWidth="1"/>
    <col min="527" max="527" width="23.42578125" style="80" customWidth="1"/>
    <col min="528" max="529" width="9.140625" style="80"/>
    <col min="530" max="530" width="10.5703125" style="80" customWidth="1"/>
    <col min="531" max="531" width="11.28515625" style="80" customWidth="1"/>
    <col min="532" max="768" width="9.140625" style="80"/>
    <col min="769" max="769" width="103.85546875" style="80" customWidth="1"/>
    <col min="770" max="778" width="19.7109375" style="80" customWidth="1"/>
    <col min="779" max="780" width="10.7109375" style="80" customWidth="1"/>
    <col min="781" max="781" width="9.140625" style="80"/>
    <col min="782" max="782" width="12.85546875" style="80" customWidth="1"/>
    <col min="783" max="783" width="23.42578125" style="80" customWidth="1"/>
    <col min="784" max="785" width="9.140625" style="80"/>
    <col min="786" max="786" width="10.5703125" style="80" customWidth="1"/>
    <col min="787" max="787" width="11.28515625" style="80" customWidth="1"/>
    <col min="788" max="1024" width="9.140625" style="80"/>
    <col min="1025" max="1025" width="103.85546875" style="80" customWidth="1"/>
    <col min="1026" max="1034" width="19.7109375" style="80" customWidth="1"/>
    <col min="1035" max="1036" width="10.7109375" style="80" customWidth="1"/>
    <col min="1037" max="1037" width="9.140625" style="80"/>
    <col min="1038" max="1038" width="12.85546875" style="80" customWidth="1"/>
    <col min="1039" max="1039" width="23.42578125" style="80" customWidth="1"/>
    <col min="1040" max="1041" width="9.140625" style="80"/>
    <col min="1042" max="1042" width="10.5703125" style="80" customWidth="1"/>
    <col min="1043" max="1043" width="11.28515625" style="80" customWidth="1"/>
    <col min="1044" max="1280" width="9.140625" style="80"/>
    <col min="1281" max="1281" width="103.85546875" style="80" customWidth="1"/>
    <col min="1282" max="1290" width="19.7109375" style="80" customWidth="1"/>
    <col min="1291" max="1292" width="10.7109375" style="80" customWidth="1"/>
    <col min="1293" max="1293" width="9.140625" style="80"/>
    <col min="1294" max="1294" width="12.85546875" style="80" customWidth="1"/>
    <col min="1295" max="1295" width="23.42578125" style="80" customWidth="1"/>
    <col min="1296" max="1297" width="9.140625" style="80"/>
    <col min="1298" max="1298" width="10.5703125" style="80" customWidth="1"/>
    <col min="1299" max="1299" width="11.28515625" style="80" customWidth="1"/>
    <col min="1300" max="1536" width="9.140625" style="80"/>
    <col min="1537" max="1537" width="103.85546875" style="80" customWidth="1"/>
    <col min="1538" max="1546" width="19.7109375" style="80" customWidth="1"/>
    <col min="1547" max="1548" width="10.7109375" style="80" customWidth="1"/>
    <col min="1549" max="1549" width="9.140625" style="80"/>
    <col min="1550" max="1550" width="12.85546875" style="80" customWidth="1"/>
    <col min="1551" max="1551" width="23.42578125" style="80" customWidth="1"/>
    <col min="1552" max="1553" width="9.140625" style="80"/>
    <col min="1554" max="1554" width="10.5703125" style="80" customWidth="1"/>
    <col min="1555" max="1555" width="11.28515625" style="80" customWidth="1"/>
    <col min="1556" max="1792" width="9.140625" style="80"/>
    <col min="1793" max="1793" width="103.85546875" style="80" customWidth="1"/>
    <col min="1794" max="1802" width="19.7109375" style="80" customWidth="1"/>
    <col min="1803" max="1804" width="10.7109375" style="80" customWidth="1"/>
    <col min="1805" max="1805" width="9.140625" style="80"/>
    <col min="1806" max="1806" width="12.85546875" style="80" customWidth="1"/>
    <col min="1807" max="1807" width="23.42578125" style="80" customWidth="1"/>
    <col min="1808" max="1809" width="9.140625" style="80"/>
    <col min="1810" max="1810" width="10.5703125" style="80" customWidth="1"/>
    <col min="1811" max="1811" width="11.28515625" style="80" customWidth="1"/>
    <col min="1812" max="2048" width="9.140625" style="80"/>
    <col min="2049" max="2049" width="103.85546875" style="80" customWidth="1"/>
    <col min="2050" max="2058" width="19.7109375" style="80" customWidth="1"/>
    <col min="2059" max="2060" width="10.7109375" style="80" customWidth="1"/>
    <col min="2061" max="2061" width="9.140625" style="80"/>
    <col min="2062" max="2062" width="12.85546875" style="80" customWidth="1"/>
    <col min="2063" max="2063" width="23.42578125" style="80" customWidth="1"/>
    <col min="2064" max="2065" width="9.140625" style="80"/>
    <col min="2066" max="2066" width="10.5703125" style="80" customWidth="1"/>
    <col min="2067" max="2067" width="11.28515625" style="80" customWidth="1"/>
    <col min="2068" max="2304" width="9.140625" style="80"/>
    <col min="2305" max="2305" width="103.85546875" style="80" customWidth="1"/>
    <col min="2306" max="2314" width="19.7109375" style="80" customWidth="1"/>
    <col min="2315" max="2316" width="10.7109375" style="80" customWidth="1"/>
    <col min="2317" max="2317" width="9.140625" style="80"/>
    <col min="2318" max="2318" width="12.85546875" style="80" customWidth="1"/>
    <col min="2319" max="2319" width="23.42578125" style="80" customWidth="1"/>
    <col min="2320" max="2321" width="9.140625" style="80"/>
    <col min="2322" max="2322" width="10.5703125" style="80" customWidth="1"/>
    <col min="2323" max="2323" width="11.28515625" style="80" customWidth="1"/>
    <col min="2324" max="2560" width="9.140625" style="80"/>
    <col min="2561" max="2561" width="103.85546875" style="80" customWidth="1"/>
    <col min="2562" max="2570" width="19.7109375" style="80" customWidth="1"/>
    <col min="2571" max="2572" width="10.7109375" style="80" customWidth="1"/>
    <col min="2573" max="2573" width="9.140625" style="80"/>
    <col min="2574" max="2574" width="12.85546875" style="80" customWidth="1"/>
    <col min="2575" max="2575" width="23.42578125" style="80" customWidth="1"/>
    <col min="2576" max="2577" width="9.140625" style="80"/>
    <col min="2578" max="2578" width="10.5703125" style="80" customWidth="1"/>
    <col min="2579" max="2579" width="11.28515625" style="80" customWidth="1"/>
    <col min="2580" max="2816" width="9.140625" style="80"/>
    <col min="2817" max="2817" width="103.85546875" style="80" customWidth="1"/>
    <col min="2818" max="2826" width="19.7109375" style="80" customWidth="1"/>
    <col min="2827" max="2828" width="10.7109375" style="80" customWidth="1"/>
    <col min="2829" max="2829" width="9.140625" style="80"/>
    <col min="2830" max="2830" width="12.85546875" style="80" customWidth="1"/>
    <col min="2831" max="2831" width="23.42578125" style="80" customWidth="1"/>
    <col min="2832" max="2833" width="9.140625" style="80"/>
    <col min="2834" max="2834" width="10.5703125" style="80" customWidth="1"/>
    <col min="2835" max="2835" width="11.28515625" style="80" customWidth="1"/>
    <col min="2836" max="3072" width="9.140625" style="80"/>
    <col min="3073" max="3073" width="103.85546875" style="80" customWidth="1"/>
    <col min="3074" max="3082" width="19.7109375" style="80" customWidth="1"/>
    <col min="3083" max="3084" width="10.7109375" style="80" customWidth="1"/>
    <col min="3085" max="3085" width="9.140625" style="80"/>
    <col min="3086" max="3086" width="12.85546875" style="80" customWidth="1"/>
    <col min="3087" max="3087" width="23.42578125" style="80" customWidth="1"/>
    <col min="3088" max="3089" width="9.140625" style="80"/>
    <col min="3090" max="3090" width="10.5703125" style="80" customWidth="1"/>
    <col min="3091" max="3091" width="11.28515625" style="80" customWidth="1"/>
    <col min="3092" max="3328" width="9.140625" style="80"/>
    <col min="3329" max="3329" width="103.85546875" style="80" customWidth="1"/>
    <col min="3330" max="3338" width="19.7109375" style="80" customWidth="1"/>
    <col min="3339" max="3340" width="10.7109375" style="80" customWidth="1"/>
    <col min="3341" max="3341" width="9.140625" style="80"/>
    <col min="3342" max="3342" width="12.85546875" style="80" customWidth="1"/>
    <col min="3343" max="3343" width="23.42578125" style="80" customWidth="1"/>
    <col min="3344" max="3345" width="9.140625" style="80"/>
    <col min="3346" max="3346" width="10.5703125" style="80" customWidth="1"/>
    <col min="3347" max="3347" width="11.28515625" style="80" customWidth="1"/>
    <col min="3348" max="3584" width="9.140625" style="80"/>
    <col min="3585" max="3585" width="103.85546875" style="80" customWidth="1"/>
    <col min="3586" max="3594" width="19.7109375" style="80" customWidth="1"/>
    <col min="3595" max="3596" width="10.7109375" style="80" customWidth="1"/>
    <col min="3597" max="3597" width="9.140625" style="80"/>
    <col min="3598" max="3598" width="12.85546875" style="80" customWidth="1"/>
    <col min="3599" max="3599" width="23.42578125" style="80" customWidth="1"/>
    <col min="3600" max="3601" width="9.140625" style="80"/>
    <col min="3602" max="3602" width="10.5703125" style="80" customWidth="1"/>
    <col min="3603" max="3603" width="11.28515625" style="80" customWidth="1"/>
    <col min="3604" max="3840" width="9.140625" style="80"/>
    <col min="3841" max="3841" width="103.85546875" style="80" customWidth="1"/>
    <col min="3842" max="3850" width="19.7109375" style="80" customWidth="1"/>
    <col min="3851" max="3852" width="10.7109375" style="80" customWidth="1"/>
    <col min="3853" max="3853" width="9.140625" style="80"/>
    <col min="3854" max="3854" width="12.85546875" style="80" customWidth="1"/>
    <col min="3855" max="3855" width="23.42578125" style="80" customWidth="1"/>
    <col min="3856" max="3857" width="9.140625" style="80"/>
    <col min="3858" max="3858" width="10.5703125" style="80" customWidth="1"/>
    <col min="3859" max="3859" width="11.28515625" style="80" customWidth="1"/>
    <col min="3860" max="4096" width="9.140625" style="80"/>
    <col min="4097" max="4097" width="103.85546875" style="80" customWidth="1"/>
    <col min="4098" max="4106" width="19.7109375" style="80" customWidth="1"/>
    <col min="4107" max="4108" width="10.7109375" style="80" customWidth="1"/>
    <col min="4109" max="4109" width="9.140625" style="80"/>
    <col min="4110" max="4110" width="12.85546875" style="80" customWidth="1"/>
    <col min="4111" max="4111" width="23.42578125" style="80" customWidth="1"/>
    <col min="4112" max="4113" width="9.140625" style="80"/>
    <col min="4114" max="4114" width="10.5703125" style="80" customWidth="1"/>
    <col min="4115" max="4115" width="11.28515625" style="80" customWidth="1"/>
    <col min="4116" max="4352" width="9.140625" style="80"/>
    <col min="4353" max="4353" width="103.85546875" style="80" customWidth="1"/>
    <col min="4354" max="4362" width="19.7109375" style="80" customWidth="1"/>
    <col min="4363" max="4364" width="10.7109375" style="80" customWidth="1"/>
    <col min="4365" max="4365" width="9.140625" style="80"/>
    <col min="4366" max="4366" width="12.85546875" style="80" customWidth="1"/>
    <col min="4367" max="4367" width="23.42578125" style="80" customWidth="1"/>
    <col min="4368" max="4369" width="9.140625" style="80"/>
    <col min="4370" max="4370" width="10.5703125" style="80" customWidth="1"/>
    <col min="4371" max="4371" width="11.28515625" style="80" customWidth="1"/>
    <col min="4372" max="4608" width="9.140625" style="80"/>
    <col min="4609" max="4609" width="103.85546875" style="80" customWidth="1"/>
    <col min="4610" max="4618" width="19.7109375" style="80" customWidth="1"/>
    <col min="4619" max="4620" width="10.7109375" style="80" customWidth="1"/>
    <col min="4621" max="4621" width="9.140625" style="80"/>
    <col min="4622" max="4622" width="12.85546875" style="80" customWidth="1"/>
    <col min="4623" max="4623" width="23.42578125" style="80" customWidth="1"/>
    <col min="4624" max="4625" width="9.140625" style="80"/>
    <col min="4626" max="4626" width="10.5703125" style="80" customWidth="1"/>
    <col min="4627" max="4627" width="11.28515625" style="80" customWidth="1"/>
    <col min="4628" max="4864" width="9.140625" style="80"/>
    <col min="4865" max="4865" width="103.85546875" style="80" customWidth="1"/>
    <col min="4866" max="4874" width="19.7109375" style="80" customWidth="1"/>
    <col min="4875" max="4876" width="10.7109375" style="80" customWidth="1"/>
    <col min="4877" max="4877" width="9.140625" style="80"/>
    <col min="4878" max="4878" width="12.85546875" style="80" customWidth="1"/>
    <col min="4879" max="4879" width="23.42578125" style="80" customWidth="1"/>
    <col min="4880" max="4881" width="9.140625" style="80"/>
    <col min="4882" max="4882" width="10.5703125" style="80" customWidth="1"/>
    <col min="4883" max="4883" width="11.28515625" style="80" customWidth="1"/>
    <col min="4884" max="5120" width="9.140625" style="80"/>
    <col min="5121" max="5121" width="103.85546875" style="80" customWidth="1"/>
    <col min="5122" max="5130" width="19.7109375" style="80" customWidth="1"/>
    <col min="5131" max="5132" width="10.7109375" style="80" customWidth="1"/>
    <col min="5133" max="5133" width="9.140625" style="80"/>
    <col min="5134" max="5134" width="12.85546875" style="80" customWidth="1"/>
    <col min="5135" max="5135" width="23.42578125" style="80" customWidth="1"/>
    <col min="5136" max="5137" width="9.140625" style="80"/>
    <col min="5138" max="5138" width="10.5703125" style="80" customWidth="1"/>
    <col min="5139" max="5139" width="11.28515625" style="80" customWidth="1"/>
    <col min="5140" max="5376" width="9.140625" style="80"/>
    <col min="5377" max="5377" width="103.85546875" style="80" customWidth="1"/>
    <col min="5378" max="5386" width="19.7109375" style="80" customWidth="1"/>
    <col min="5387" max="5388" width="10.7109375" style="80" customWidth="1"/>
    <col min="5389" max="5389" width="9.140625" style="80"/>
    <col min="5390" max="5390" width="12.85546875" style="80" customWidth="1"/>
    <col min="5391" max="5391" width="23.42578125" style="80" customWidth="1"/>
    <col min="5392" max="5393" width="9.140625" style="80"/>
    <col min="5394" max="5394" width="10.5703125" style="80" customWidth="1"/>
    <col min="5395" max="5395" width="11.28515625" style="80" customWidth="1"/>
    <col min="5396" max="5632" width="9.140625" style="80"/>
    <col min="5633" max="5633" width="103.85546875" style="80" customWidth="1"/>
    <col min="5634" max="5642" width="19.7109375" style="80" customWidth="1"/>
    <col min="5643" max="5644" width="10.7109375" style="80" customWidth="1"/>
    <col min="5645" max="5645" width="9.140625" style="80"/>
    <col min="5646" max="5646" width="12.85546875" style="80" customWidth="1"/>
    <col min="5647" max="5647" width="23.42578125" style="80" customWidth="1"/>
    <col min="5648" max="5649" width="9.140625" style="80"/>
    <col min="5650" max="5650" width="10.5703125" style="80" customWidth="1"/>
    <col min="5651" max="5651" width="11.28515625" style="80" customWidth="1"/>
    <col min="5652" max="5888" width="9.140625" style="80"/>
    <col min="5889" max="5889" width="103.85546875" style="80" customWidth="1"/>
    <col min="5890" max="5898" width="19.7109375" style="80" customWidth="1"/>
    <col min="5899" max="5900" width="10.7109375" style="80" customWidth="1"/>
    <col min="5901" max="5901" width="9.140625" style="80"/>
    <col min="5902" max="5902" width="12.85546875" style="80" customWidth="1"/>
    <col min="5903" max="5903" width="23.42578125" style="80" customWidth="1"/>
    <col min="5904" max="5905" width="9.140625" style="80"/>
    <col min="5906" max="5906" width="10.5703125" style="80" customWidth="1"/>
    <col min="5907" max="5907" width="11.28515625" style="80" customWidth="1"/>
    <col min="5908" max="6144" width="9.140625" style="80"/>
    <col min="6145" max="6145" width="103.85546875" style="80" customWidth="1"/>
    <col min="6146" max="6154" width="19.7109375" style="80" customWidth="1"/>
    <col min="6155" max="6156" width="10.7109375" style="80" customWidth="1"/>
    <col min="6157" max="6157" width="9.140625" style="80"/>
    <col min="6158" max="6158" width="12.85546875" style="80" customWidth="1"/>
    <col min="6159" max="6159" width="23.42578125" style="80" customWidth="1"/>
    <col min="6160" max="6161" width="9.140625" style="80"/>
    <col min="6162" max="6162" width="10.5703125" style="80" customWidth="1"/>
    <col min="6163" max="6163" width="11.28515625" style="80" customWidth="1"/>
    <col min="6164" max="6400" width="9.140625" style="80"/>
    <col min="6401" max="6401" width="103.85546875" style="80" customWidth="1"/>
    <col min="6402" max="6410" width="19.7109375" style="80" customWidth="1"/>
    <col min="6411" max="6412" width="10.7109375" style="80" customWidth="1"/>
    <col min="6413" max="6413" width="9.140625" style="80"/>
    <col min="6414" max="6414" width="12.85546875" style="80" customWidth="1"/>
    <col min="6415" max="6415" width="23.42578125" style="80" customWidth="1"/>
    <col min="6416" max="6417" width="9.140625" style="80"/>
    <col min="6418" max="6418" width="10.5703125" style="80" customWidth="1"/>
    <col min="6419" max="6419" width="11.28515625" style="80" customWidth="1"/>
    <col min="6420" max="6656" width="9.140625" style="80"/>
    <col min="6657" max="6657" width="103.85546875" style="80" customWidth="1"/>
    <col min="6658" max="6666" width="19.7109375" style="80" customWidth="1"/>
    <col min="6667" max="6668" width="10.7109375" style="80" customWidth="1"/>
    <col min="6669" max="6669" width="9.140625" style="80"/>
    <col min="6670" max="6670" width="12.85546875" style="80" customWidth="1"/>
    <col min="6671" max="6671" width="23.42578125" style="80" customWidth="1"/>
    <col min="6672" max="6673" width="9.140625" style="80"/>
    <col min="6674" max="6674" width="10.5703125" style="80" customWidth="1"/>
    <col min="6675" max="6675" width="11.28515625" style="80" customWidth="1"/>
    <col min="6676" max="6912" width="9.140625" style="80"/>
    <col min="6913" max="6913" width="103.85546875" style="80" customWidth="1"/>
    <col min="6914" max="6922" width="19.7109375" style="80" customWidth="1"/>
    <col min="6923" max="6924" width="10.7109375" style="80" customWidth="1"/>
    <col min="6925" max="6925" width="9.140625" style="80"/>
    <col min="6926" max="6926" width="12.85546875" style="80" customWidth="1"/>
    <col min="6927" max="6927" width="23.42578125" style="80" customWidth="1"/>
    <col min="6928" max="6929" width="9.140625" style="80"/>
    <col min="6930" max="6930" width="10.5703125" style="80" customWidth="1"/>
    <col min="6931" max="6931" width="11.28515625" style="80" customWidth="1"/>
    <col min="6932" max="7168" width="9.140625" style="80"/>
    <col min="7169" max="7169" width="103.85546875" style="80" customWidth="1"/>
    <col min="7170" max="7178" width="19.7109375" style="80" customWidth="1"/>
    <col min="7179" max="7180" width="10.7109375" style="80" customWidth="1"/>
    <col min="7181" max="7181" width="9.140625" style="80"/>
    <col min="7182" max="7182" width="12.85546875" style="80" customWidth="1"/>
    <col min="7183" max="7183" width="23.42578125" style="80" customWidth="1"/>
    <col min="7184" max="7185" width="9.140625" style="80"/>
    <col min="7186" max="7186" width="10.5703125" style="80" customWidth="1"/>
    <col min="7187" max="7187" width="11.28515625" style="80" customWidth="1"/>
    <col min="7188" max="7424" width="9.140625" style="80"/>
    <col min="7425" max="7425" width="103.85546875" style="80" customWidth="1"/>
    <col min="7426" max="7434" width="19.7109375" style="80" customWidth="1"/>
    <col min="7435" max="7436" width="10.7109375" style="80" customWidth="1"/>
    <col min="7437" max="7437" width="9.140625" style="80"/>
    <col min="7438" max="7438" width="12.85546875" style="80" customWidth="1"/>
    <col min="7439" max="7439" width="23.42578125" style="80" customWidth="1"/>
    <col min="7440" max="7441" width="9.140625" style="80"/>
    <col min="7442" max="7442" width="10.5703125" style="80" customWidth="1"/>
    <col min="7443" max="7443" width="11.28515625" style="80" customWidth="1"/>
    <col min="7444" max="7680" width="9.140625" style="80"/>
    <col min="7681" max="7681" width="103.85546875" style="80" customWidth="1"/>
    <col min="7682" max="7690" width="19.7109375" style="80" customWidth="1"/>
    <col min="7691" max="7692" width="10.7109375" style="80" customWidth="1"/>
    <col min="7693" max="7693" width="9.140625" style="80"/>
    <col min="7694" max="7694" width="12.85546875" style="80" customWidth="1"/>
    <col min="7695" max="7695" width="23.42578125" style="80" customWidth="1"/>
    <col min="7696" max="7697" width="9.140625" style="80"/>
    <col min="7698" max="7698" width="10.5703125" style="80" customWidth="1"/>
    <col min="7699" max="7699" width="11.28515625" style="80" customWidth="1"/>
    <col min="7700" max="7936" width="9.140625" style="80"/>
    <col min="7937" max="7937" width="103.85546875" style="80" customWidth="1"/>
    <col min="7938" max="7946" width="19.7109375" style="80" customWidth="1"/>
    <col min="7947" max="7948" width="10.7109375" style="80" customWidth="1"/>
    <col min="7949" max="7949" width="9.140625" style="80"/>
    <col min="7950" max="7950" width="12.85546875" style="80" customWidth="1"/>
    <col min="7951" max="7951" width="23.42578125" style="80" customWidth="1"/>
    <col min="7952" max="7953" width="9.140625" style="80"/>
    <col min="7954" max="7954" width="10.5703125" style="80" customWidth="1"/>
    <col min="7955" max="7955" width="11.28515625" style="80" customWidth="1"/>
    <col min="7956" max="8192" width="9.140625" style="80"/>
    <col min="8193" max="8193" width="103.85546875" style="80" customWidth="1"/>
    <col min="8194" max="8202" width="19.7109375" style="80" customWidth="1"/>
    <col min="8203" max="8204" width="10.7109375" style="80" customWidth="1"/>
    <col min="8205" max="8205" width="9.140625" style="80"/>
    <col min="8206" max="8206" width="12.85546875" style="80" customWidth="1"/>
    <col min="8207" max="8207" width="23.42578125" style="80" customWidth="1"/>
    <col min="8208" max="8209" width="9.140625" style="80"/>
    <col min="8210" max="8210" width="10.5703125" style="80" customWidth="1"/>
    <col min="8211" max="8211" width="11.28515625" style="80" customWidth="1"/>
    <col min="8212" max="8448" width="9.140625" style="80"/>
    <col min="8449" max="8449" width="103.85546875" style="80" customWidth="1"/>
    <col min="8450" max="8458" width="19.7109375" style="80" customWidth="1"/>
    <col min="8459" max="8460" width="10.7109375" style="80" customWidth="1"/>
    <col min="8461" max="8461" width="9.140625" style="80"/>
    <col min="8462" max="8462" width="12.85546875" style="80" customWidth="1"/>
    <col min="8463" max="8463" width="23.42578125" style="80" customWidth="1"/>
    <col min="8464" max="8465" width="9.140625" style="80"/>
    <col min="8466" max="8466" width="10.5703125" style="80" customWidth="1"/>
    <col min="8467" max="8467" width="11.28515625" style="80" customWidth="1"/>
    <col min="8468" max="8704" width="9.140625" style="80"/>
    <col min="8705" max="8705" width="103.85546875" style="80" customWidth="1"/>
    <col min="8706" max="8714" width="19.7109375" style="80" customWidth="1"/>
    <col min="8715" max="8716" width="10.7109375" style="80" customWidth="1"/>
    <col min="8717" max="8717" width="9.140625" style="80"/>
    <col min="8718" max="8718" width="12.85546875" style="80" customWidth="1"/>
    <col min="8719" max="8719" width="23.42578125" style="80" customWidth="1"/>
    <col min="8720" max="8721" width="9.140625" style="80"/>
    <col min="8722" max="8722" width="10.5703125" style="80" customWidth="1"/>
    <col min="8723" max="8723" width="11.28515625" style="80" customWidth="1"/>
    <col min="8724" max="8960" width="9.140625" style="80"/>
    <col min="8961" max="8961" width="103.85546875" style="80" customWidth="1"/>
    <col min="8962" max="8970" width="19.7109375" style="80" customWidth="1"/>
    <col min="8971" max="8972" width="10.7109375" style="80" customWidth="1"/>
    <col min="8973" max="8973" width="9.140625" style="80"/>
    <col min="8974" max="8974" width="12.85546875" style="80" customWidth="1"/>
    <col min="8975" max="8975" width="23.42578125" style="80" customWidth="1"/>
    <col min="8976" max="8977" width="9.140625" style="80"/>
    <col min="8978" max="8978" width="10.5703125" style="80" customWidth="1"/>
    <col min="8979" max="8979" width="11.28515625" style="80" customWidth="1"/>
    <col min="8980" max="9216" width="9.140625" style="80"/>
    <col min="9217" max="9217" width="103.85546875" style="80" customWidth="1"/>
    <col min="9218" max="9226" width="19.7109375" style="80" customWidth="1"/>
    <col min="9227" max="9228" width="10.7109375" style="80" customWidth="1"/>
    <col min="9229" max="9229" width="9.140625" style="80"/>
    <col min="9230" max="9230" width="12.85546875" style="80" customWidth="1"/>
    <col min="9231" max="9231" width="23.42578125" style="80" customWidth="1"/>
    <col min="9232" max="9233" width="9.140625" style="80"/>
    <col min="9234" max="9234" width="10.5703125" style="80" customWidth="1"/>
    <col min="9235" max="9235" width="11.28515625" style="80" customWidth="1"/>
    <col min="9236" max="9472" width="9.140625" style="80"/>
    <col min="9473" max="9473" width="103.85546875" style="80" customWidth="1"/>
    <col min="9474" max="9482" width="19.7109375" style="80" customWidth="1"/>
    <col min="9483" max="9484" width="10.7109375" style="80" customWidth="1"/>
    <col min="9485" max="9485" width="9.140625" style="80"/>
    <col min="9486" max="9486" width="12.85546875" style="80" customWidth="1"/>
    <col min="9487" max="9487" width="23.42578125" style="80" customWidth="1"/>
    <col min="9488" max="9489" width="9.140625" style="80"/>
    <col min="9490" max="9490" width="10.5703125" style="80" customWidth="1"/>
    <col min="9491" max="9491" width="11.28515625" style="80" customWidth="1"/>
    <col min="9492" max="9728" width="9.140625" style="80"/>
    <col min="9729" max="9729" width="103.85546875" style="80" customWidth="1"/>
    <col min="9730" max="9738" width="19.7109375" style="80" customWidth="1"/>
    <col min="9739" max="9740" width="10.7109375" style="80" customWidth="1"/>
    <col min="9741" max="9741" width="9.140625" style="80"/>
    <col min="9742" max="9742" width="12.85546875" style="80" customWidth="1"/>
    <col min="9743" max="9743" width="23.42578125" style="80" customWidth="1"/>
    <col min="9744" max="9745" width="9.140625" style="80"/>
    <col min="9746" max="9746" width="10.5703125" style="80" customWidth="1"/>
    <col min="9747" max="9747" width="11.28515625" style="80" customWidth="1"/>
    <col min="9748" max="9984" width="9.140625" style="80"/>
    <col min="9985" max="9985" width="103.85546875" style="80" customWidth="1"/>
    <col min="9986" max="9994" width="19.7109375" style="80" customWidth="1"/>
    <col min="9995" max="9996" width="10.7109375" style="80" customWidth="1"/>
    <col min="9997" max="9997" width="9.140625" style="80"/>
    <col min="9998" max="9998" width="12.85546875" style="80" customWidth="1"/>
    <col min="9999" max="9999" width="23.42578125" style="80" customWidth="1"/>
    <col min="10000" max="10001" width="9.140625" style="80"/>
    <col min="10002" max="10002" width="10.5703125" style="80" customWidth="1"/>
    <col min="10003" max="10003" width="11.28515625" style="80" customWidth="1"/>
    <col min="10004" max="10240" width="9.140625" style="80"/>
    <col min="10241" max="10241" width="103.85546875" style="80" customWidth="1"/>
    <col min="10242" max="10250" width="19.7109375" style="80" customWidth="1"/>
    <col min="10251" max="10252" width="10.7109375" style="80" customWidth="1"/>
    <col min="10253" max="10253" width="9.140625" style="80"/>
    <col min="10254" max="10254" width="12.85546875" style="80" customWidth="1"/>
    <col min="10255" max="10255" width="23.42578125" style="80" customWidth="1"/>
    <col min="10256" max="10257" width="9.140625" style="80"/>
    <col min="10258" max="10258" width="10.5703125" style="80" customWidth="1"/>
    <col min="10259" max="10259" width="11.28515625" style="80" customWidth="1"/>
    <col min="10260" max="10496" width="9.140625" style="80"/>
    <col min="10497" max="10497" width="103.85546875" style="80" customWidth="1"/>
    <col min="10498" max="10506" width="19.7109375" style="80" customWidth="1"/>
    <col min="10507" max="10508" width="10.7109375" style="80" customWidth="1"/>
    <col min="10509" max="10509" width="9.140625" style="80"/>
    <col min="10510" max="10510" width="12.85546875" style="80" customWidth="1"/>
    <col min="10511" max="10511" width="23.42578125" style="80" customWidth="1"/>
    <col min="10512" max="10513" width="9.140625" style="80"/>
    <col min="10514" max="10514" width="10.5703125" style="80" customWidth="1"/>
    <col min="10515" max="10515" width="11.28515625" style="80" customWidth="1"/>
    <col min="10516" max="10752" width="9.140625" style="80"/>
    <col min="10753" max="10753" width="103.85546875" style="80" customWidth="1"/>
    <col min="10754" max="10762" width="19.7109375" style="80" customWidth="1"/>
    <col min="10763" max="10764" width="10.7109375" style="80" customWidth="1"/>
    <col min="10765" max="10765" width="9.140625" style="80"/>
    <col min="10766" max="10766" width="12.85546875" style="80" customWidth="1"/>
    <col min="10767" max="10767" width="23.42578125" style="80" customWidth="1"/>
    <col min="10768" max="10769" width="9.140625" style="80"/>
    <col min="10770" max="10770" width="10.5703125" style="80" customWidth="1"/>
    <col min="10771" max="10771" width="11.28515625" style="80" customWidth="1"/>
    <col min="10772" max="11008" width="9.140625" style="80"/>
    <col min="11009" max="11009" width="103.85546875" style="80" customWidth="1"/>
    <col min="11010" max="11018" width="19.7109375" style="80" customWidth="1"/>
    <col min="11019" max="11020" width="10.7109375" style="80" customWidth="1"/>
    <col min="11021" max="11021" width="9.140625" style="80"/>
    <col min="11022" max="11022" width="12.85546875" style="80" customWidth="1"/>
    <col min="11023" max="11023" width="23.42578125" style="80" customWidth="1"/>
    <col min="11024" max="11025" width="9.140625" style="80"/>
    <col min="11026" max="11026" width="10.5703125" style="80" customWidth="1"/>
    <col min="11027" max="11027" width="11.28515625" style="80" customWidth="1"/>
    <col min="11028" max="11264" width="9.140625" style="80"/>
    <col min="11265" max="11265" width="103.85546875" style="80" customWidth="1"/>
    <col min="11266" max="11274" width="19.7109375" style="80" customWidth="1"/>
    <col min="11275" max="11276" width="10.7109375" style="80" customWidth="1"/>
    <col min="11277" max="11277" width="9.140625" style="80"/>
    <col min="11278" max="11278" width="12.85546875" style="80" customWidth="1"/>
    <col min="11279" max="11279" width="23.42578125" style="80" customWidth="1"/>
    <col min="11280" max="11281" width="9.140625" style="80"/>
    <col min="11282" max="11282" width="10.5703125" style="80" customWidth="1"/>
    <col min="11283" max="11283" width="11.28515625" style="80" customWidth="1"/>
    <col min="11284" max="11520" width="9.140625" style="80"/>
    <col min="11521" max="11521" width="103.85546875" style="80" customWidth="1"/>
    <col min="11522" max="11530" width="19.7109375" style="80" customWidth="1"/>
    <col min="11531" max="11532" width="10.7109375" style="80" customWidth="1"/>
    <col min="11533" max="11533" width="9.140625" style="80"/>
    <col min="11534" max="11534" width="12.85546875" style="80" customWidth="1"/>
    <col min="11535" max="11535" width="23.42578125" style="80" customWidth="1"/>
    <col min="11536" max="11537" width="9.140625" style="80"/>
    <col min="11538" max="11538" width="10.5703125" style="80" customWidth="1"/>
    <col min="11539" max="11539" width="11.28515625" style="80" customWidth="1"/>
    <col min="11540" max="11776" width="9.140625" style="80"/>
    <col min="11777" max="11777" width="103.85546875" style="80" customWidth="1"/>
    <col min="11778" max="11786" width="19.7109375" style="80" customWidth="1"/>
    <col min="11787" max="11788" width="10.7109375" style="80" customWidth="1"/>
    <col min="11789" max="11789" width="9.140625" style="80"/>
    <col min="11790" max="11790" width="12.85546875" style="80" customWidth="1"/>
    <col min="11791" max="11791" width="23.42578125" style="80" customWidth="1"/>
    <col min="11792" max="11793" width="9.140625" style="80"/>
    <col min="11794" max="11794" width="10.5703125" style="80" customWidth="1"/>
    <col min="11795" max="11795" width="11.28515625" style="80" customWidth="1"/>
    <col min="11796" max="12032" width="9.140625" style="80"/>
    <col min="12033" max="12033" width="103.85546875" style="80" customWidth="1"/>
    <col min="12034" max="12042" width="19.7109375" style="80" customWidth="1"/>
    <col min="12043" max="12044" width="10.7109375" style="80" customWidth="1"/>
    <col min="12045" max="12045" width="9.140625" style="80"/>
    <col min="12046" max="12046" width="12.85546875" style="80" customWidth="1"/>
    <col min="12047" max="12047" width="23.42578125" style="80" customWidth="1"/>
    <col min="12048" max="12049" width="9.140625" style="80"/>
    <col min="12050" max="12050" width="10.5703125" style="80" customWidth="1"/>
    <col min="12051" max="12051" width="11.28515625" style="80" customWidth="1"/>
    <col min="12052" max="12288" width="9.140625" style="80"/>
    <col min="12289" max="12289" width="103.85546875" style="80" customWidth="1"/>
    <col min="12290" max="12298" width="19.7109375" style="80" customWidth="1"/>
    <col min="12299" max="12300" width="10.7109375" style="80" customWidth="1"/>
    <col min="12301" max="12301" width="9.140625" style="80"/>
    <col min="12302" max="12302" width="12.85546875" style="80" customWidth="1"/>
    <col min="12303" max="12303" width="23.42578125" style="80" customWidth="1"/>
    <col min="12304" max="12305" width="9.140625" style="80"/>
    <col min="12306" max="12306" width="10.5703125" style="80" customWidth="1"/>
    <col min="12307" max="12307" width="11.28515625" style="80" customWidth="1"/>
    <col min="12308" max="12544" width="9.140625" style="80"/>
    <col min="12545" max="12545" width="103.85546875" style="80" customWidth="1"/>
    <col min="12546" max="12554" width="19.7109375" style="80" customWidth="1"/>
    <col min="12555" max="12556" width="10.7109375" style="80" customWidth="1"/>
    <col min="12557" max="12557" width="9.140625" style="80"/>
    <col min="12558" max="12558" width="12.85546875" style="80" customWidth="1"/>
    <col min="12559" max="12559" width="23.42578125" style="80" customWidth="1"/>
    <col min="12560" max="12561" width="9.140625" style="80"/>
    <col min="12562" max="12562" width="10.5703125" style="80" customWidth="1"/>
    <col min="12563" max="12563" width="11.28515625" style="80" customWidth="1"/>
    <col min="12564" max="12800" width="9.140625" style="80"/>
    <col min="12801" max="12801" width="103.85546875" style="80" customWidth="1"/>
    <col min="12802" max="12810" width="19.7109375" style="80" customWidth="1"/>
    <col min="12811" max="12812" width="10.7109375" style="80" customWidth="1"/>
    <col min="12813" max="12813" width="9.140625" style="80"/>
    <col min="12814" max="12814" width="12.85546875" style="80" customWidth="1"/>
    <col min="12815" max="12815" width="23.42578125" style="80" customWidth="1"/>
    <col min="12816" max="12817" width="9.140625" style="80"/>
    <col min="12818" max="12818" width="10.5703125" style="80" customWidth="1"/>
    <col min="12819" max="12819" width="11.28515625" style="80" customWidth="1"/>
    <col min="12820" max="13056" width="9.140625" style="80"/>
    <col min="13057" max="13057" width="103.85546875" style="80" customWidth="1"/>
    <col min="13058" max="13066" width="19.7109375" style="80" customWidth="1"/>
    <col min="13067" max="13068" width="10.7109375" style="80" customWidth="1"/>
    <col min="13069" max="13069" width="9.140625" style="80"/>
    <col min="13070" max="13070" width="12.85546875" style="80" customWidth="1"/>
    <col min="13071" max="13071" width="23.42578125" style="80" customWidth="1"/>
    <col min="13072" max="13073" width="9.140625" style="80"/>
    <col min="13074" max="13074" width="10.5703125" style="80" customWidth="1"/>
    <col min="13075" max="13075" width="11.28515625" style="80" customWidth="1"/>
    <col min="13076" max="13312" width="9.140625" style="80"/>
    <col min="13313" max="13313" width="103.85546875" style="80" customWidth="1"/>
    <col min="13314" max="13322" width="19.7109375" style="80" customWidth="1"/>
    <col min="13323" max="13324" width="10.7109375" style="80" customWidth="1"/>
    <col min="13325" max="13325" width="9.140625" style="80"/>
    <col min="13326" max="13326" width="12.85546875" style="80" customWidth="1"/>
    <col min="13327" max="13327" width="23.42578125" style="80" customWidth="1"/>
    <col min="13328" max="13329" width="9.140625" style="80"/>
    <col min="13330" max="13330" width="10.5703125" style="80" customWidth="1"/>
    <col min="13331" max="13331" width="11.28515625" style="80" customWidth="1"/>
    <col min="13332" max="13568" width="9.140625" style="80"/>
    <col min="13569" max="13569" width="103.85546875" style="80" customWidth="1"/>
    <col min="13570" max="13578" width="19.7109375" style="80" customWidth="1"/>
    <col min="13579" max="13580" width="10.7109375" style="80" customWidth="1"/>
    <col min="13581" max="13581" width="9.140625" style="80"/>
    <col min="13582" max="13582" width="12.85546875" style="80" customWidth="1"/>
    <col min="13583" max="13583" width="23.42578125" style="80" customWidth="1"/>
    <col min="13584" max="13585" width="9.140625" style="80"/>
    <col min="13586" max="13586" width="10.5703125" style="80" customWidth="1"/>
    <col min="13587" max="13587" width="11.28515625" style="80" customWidth="1"/>
    <col min="13588" max="13824" width="9.140625" style="80"/>
    <col min="13825" max="13825" width="103.85546875" style="80" customWidth="1"/>
    <col min="13826" max="13834" width="19.7109375" style="80" customWidth="1"/>
    <col min="13835" max="13836" width="10.7109375" style="80" customWidth="1"/>
    <col min="13837" max="13837" width="9.140625" style="80"/>
    <col min="13838" max="13838" width="12.85546875" style="80" customWidth="1"/>
    <col min="13839" max="13839" width="23.42578125" style="80" customWidth="1"/>
    <col min="13840" max="13841" width="9.140625" style="80"/>
    <col min="13842" max="13842" width="10.5703125" style="80" customWidth="1"/>
    <col min="13843" max="13843" width="11.28515625" style="80" customWidth="1"/>
    <col min="13844" max="14080" width="9.140625" style="80"/>
    <col min="14081" max="14081" width="103.85546875" style="80" customWidth="1"/>
    <col min="14082" max="14090" width="19.7109375" style="80" customWidth="1"/>
    <col min="14091" max="14092" width="10.7109375" style="80" customWidth="1"/>
    <col min="14093" max="14093" width="9.140625" style="80"/>
    <col min="14094" max="14094" width="12.85546875" style="80" customWidth="1"/>
    <col min="14095" max="14095" width="23.42578125" style="80" customWidth="1"/>
    <col min="14096" max="14097" width="9.140625" style="80"/>
    <col min="14098" max="14098" width="10.5703125" style="80" customWidth="1"/>
    <col min="14099" max="14099" width="11.28515625" style="80" customWidth="1"/>
    <col min="14100" max="14336" width="9.140625" style="80"/>
    <col min="14337" max="14337" width="103.85546875" style="80" customWidth="1"/>
    <col min="14338" max="14346" width="19.7109375" style="80" customWidth="1"/>
    <col min="14347" max="14348" width="10.7109375" style="80" customWidth="1"/>
    <col min="14349" max="14349" width="9.140625" style="80"/>
    <col min="14350" max="14350" width="12.85546875" style="80" customWidth="1"/>
    <col min="14351" max="14351" width="23.42578125" style="80" customWidth="1"/>
    <col min="14352" max="14353" width="9.140625" style="80"/>
    <col min="14354" max="14354" width="10.5703125" style="80" customWidth="1"/>
    <col min="14355" max="14355" width="11.28515625" style="80" customWidth="1"/>
    <col min="14356" max="14592" width="9.140625" style="80"/>
    <col min="14593" max="14593" width="103.85546875" style="80" customWidth="1"/>
    <col min="14594" max="14602" width="19.7109375" style="80" customWidth="1"/>
    <col min="14603" max="14604" width="10.7109375" style="80" customWidth="1"/>
    <col min="14605" max="14605" width="9.140625" style="80"/>
    <col min="14606" max="14606" width="12.85546875" style="80" customWidth="1"/>
    <col min="14607" max="14607" width="23.42578125" style="80" customWidth="1"/>
    <col min="14608" max="14609" width="9.140625" style="80"/>
    <col min="14610" max="14610" width="10.5703125" style="80" customWidth="1"/>
    <col min="14611" max="14611" width="11.28515625" style="80" customWidth="1"/>
    <col min="14612" max="14848" width="9.140625" style="80"/>
    <col min="14849" max="14849" width="103.85546875" style="80" customWidth="1"/>
    <col min="14850" max="14858" width="19.7109375" style="80" customWidth="1"/>
    <col min="14859" max="14860" width="10.7109375" style="80" customWidth="1"/>
    <col min="14861" max="14861" width="9.140625" style="80"/>
    <col min="14862" max="14862" width="12.85546875" style="80" customWidth="1"/>
    <col min="14863" max="14863" width="23.42578125" style="80" customWidth="1"/>
    <col min="14864" max="14865" width="9.140625" style="80"/>
    <col min="14866" max="14866" width="10.5703125" style="80" customWidth="1"/>
    <col min="14867" max="14867" width="11.28515625" style="80" customWidth="1"/>
    <col min="14868" max="15104" width="9.140625" style="80"/>
    <col min="15105" max="15105" width="103.85546875" style="80" customWidth="1"/>
    <col min="15106" max="15114" width="19.7109375" style="80" customWidth="1"/>
    <col min="15115" max="15116" width="10.7109375" style="80" customWidth="1"/>
    <col min="15117" max="15117" width="9.140625" style="80"/>
    <col min="15118" max="15118" width="12.85546875" style="80" customWidth="1"/>
    <col min="15119" max="15119" width="23.42578125" style="80" customWidth="1"/>
    <col min="15120" max="15121" width="9.140625" style="80"/>
    <col min="15122" max="15122" width="10.5703125" style="80" customWidth="1"/>
    <col min="15123" max="15123" width="11.28515625" style="80" customWidth="1"/>
    <col min="15124" max="15360" width="9.140625" style="80"/>
    <col min="15361" max="15361" width="103.85546875" style="80" customWidth="1"/>
    <col min="15362" max="15370" width="19.7109375" style="80" customWidth="1"/>
    <col min="15371" max="15372" width="10.7109375" style="80" customWidth="1"/>
    <col min="15373" max="15373" width="9.140625" style="80"/>
    <col min="15374" max="15374" width="12.85546875" style="80" customWidth="1"/>
    <col min="15375" max="15375" width="23.42578125" style="80" customWidth="1"/>
    <col min="15376" max="15377" width="9.140625" style="80"/>
    <col min="15378" max="15378" width="10.5703125" style="80" customWidth="1"/>
    <col min="15379" max="15379" width="11.28515625" style="80" customWidth="1"/>
    <col min="15380" max="15616" width="9.140625" style="80"/>
    <col min="15617" max="15617" width="103.85546875" style="80" customWidth="1"/>
    <col min="15618" max="15626" width="19.7109375" style="80" customWidth="1"/>
    <col min="15627" max="15628" width="10.7109375" style="80" customWidth="1"/>
    <col min="15629" max="15629" width="9.140625" style="80"/>
    <col min="15630" max="15630" width="12.85546875" style="80" customWidth="1"/>
    <col min="15631" max="15631" width="23.42578125" style="80" customWidth="1"/>
    <col min="15632" max="15633" width="9.140625" style="80"/>
    <col min="15634" max="15634" width="10.5703125" style="80" customWidth="1"/>
    <col min="15635" max="15635" width="11.28515625" style="80" customWidth="1"/>
    <col min="15636" max="15872" width="9.140625" style="80"/>
    <col min="15873" max="15873" width="103.85546875" style="80" customWidth="1"/>
    <col min="15874" max="15882" width="19.7109375" style="80" customWidth="1"/>
    <col min="15883" max="15884" width="10.7109375" style="80" customWidth="1"/>
    <col min="15885" max="15885" width="9.140625" style="80"/>
    <col min="15886" max="15886" width="12.85546875" style="80" customWidth="1"/>
    <col min="15887" max="15887" width="23.42578125" style="80" customWidth="1"/>
    <col min="15888" max="15889" width="9.140625" style="80"/>
    <col min="15890" max="15890" width="10.5703125" style="80" customWidth="1"/>
    <col min="15891" max="15891" width="11.28515625" style="80" customWidth="1"/>
    <col min="15892" max="16128" width="9.140625" style="80"/>
    <col min="16129" max="16129" width="103.85546875" style="80" customWidth="1"/>
    <col min="16130" max="16138" width="19.7109375" style="80" customWidth="1"/>
    <col min="16139" max="16140" width="10.7109375" style="80" customWidth="1"/>
    <col min="16141" max="16141" width="9.140625" style="80"/>
    <col min="16142" max="16142" width="12.85546875" style="80" customWidth="1"/>
    <col min="16143" max="16143" width="23.42578125" style="80" customWidth="1"/>
    <col min="16144" max="16145" width="9.140625" style="80"/>
    <col min="16146" max="16146" width="10.5703125" style="80" customWidth="1"/>
    <col min="16147" max="16147" width="11.28515625" style="80" customWidth="1"/>
    <col min="16148" max="16384" width="9.140625" style="80"/>
  </cols>
  <sheetData>
    <row r="1" spans="1:17">
      <c r="A1" s="6065"/>
      <c r="B1" s="6065"/>
      <c r="C1" s="6065"/>
      <c r="D1" s="6065"/>
      <c r="E1" s="6065"/>
      <c r="F1" s="6065"/>
      <c r="G1" s="6065"/>
      <c r="H1" s="6065"/>
      <c r="I1" s="6065"/>
      <c r="J1" s="6065"/>
      <c r="K1" s="6065"/>
      <c r="L1" s="6065"/>
      <c r="M1" s="6065"/>
      <c r="N1" s="6065"/>
      <c r="O1" s="6065"/>
      <c r="P1" s="6065"/>
      <c r="Q1" s="6065"/>
    </row>
    <row r="2" spans="1:17" ht="25.5" customHeight="1">
      <c r="A2" s="6065" t="s">
        <v>289</v>
      </c>
      <c r="B2" s="6065"/>
      <c r="C2" s="6065"/>
      <c r="D2" s="6065"/>
      <c r="E2" s="6065"/>
      <c r="F2" s="6065"/>
      <c r="G2" s="6065"/>
      <c r="H2" s="6065"/>
      <c r="I2" s="6065"/>
      <c r="J2" s="6065"/>
      <c r="K2" s="111"/>
      <c r="L2" s="111"/>
      <c r="M2" s="111"/>
      <c r="N2" s="111"/>
      <c r="O2" s="111"/>
      <c r="P2" s="111"/>
      <c r="Q2" s="111"/>
    </row>
    <row r="3" spans="1:17">
      <c r="A3" s="5664" t="s">
        <v>195</v>
      </c>
      <c r="B3" s="5664"/>
      <c r="C3" s="5664"/>
      <c r="D3" s="5664"/>
      <c r="E3" s="5664"/>
      <c r="F3" s="5664"/>
      <c r="G3" s="5664"/>
      <c r="H3" s="5664"/>
      <c r="I3" s="5664"/>
      <c r="J3" s="5664"/>
      <c r="K3" s="112"/>
      <c r="L3" s="112"/>
      <c r="M3" s="112"/>
      <c r="N3" s="112"/>
      <c r="O3" s="112"/>
      <c r="P3" s="112"/>
    </row>
    <row r="4" spans="1:17" ht="25.5" customHeight="1">
      <c r="A4" s="6065" t="s">
        <v>386</v>
      </c>
      <c r="B4" s="6065"/>
      <c r="C4" s="6065"/>
      <c r="D4" s="6065"/>
      <c r="E4" s="6065"/>
      <c r="F4" s="6065"/>
      <c r="G4" s="6065"/>
      <c r="H4" s="6065"/>
      <c r="I4" s="6065"/>
      <c r="J4" s="6065"/>
      <c r="K4" s="111"/>
      <c r="L4" s="111"/>
    </row>
    <row r="5" spans="1:17">
      <c r="A5" s="81"/>
    </row>
    <row r="6" spans="1:17" ht="27" customHeight="1">
      <c r="A6" s="6056" t="s">
        <v>1</v>
      </c>
      <c r="B6" s="6307" t="s">
        <v>37</v>
      </c>
      <c r="C6" s="6308"/>
      <c r="D6" s="6309"/>
      <c r="E6" s="5523" t="s">
        <v>45</v>
      </c>
      <c r="F6" s="5524"/>
      <c r="G6" s="5525"/>
      <c r="H6" s="6059" t="s">
        <v>38</v>
      </c>
      <c r="I6" s="6060"/>
      <c r="J6" s="6061"/>
      <c r="K6" s="113"/>
      <c r="L6" s="113"/>
    </row>
    <row r="7" spans="1:17" ht="27" customHeight="1">
      <c r="A7" s="6057"/>
      <c r="B7" s="6304" t="s">
        <v>39</v>
      </c>
      <c r="C7" s="6305"/>
      <c r="D7" s="6306"/>
      <c r="E7" s="5520" t="s">
        <v>39</v>
      </c>
      <c r="F7" s="5521"/>
      <c r="G7" s="5522"/>
      <c r="H7" s="6062"/>
      <c r="I7" s="6063"/>
      <c r="J7" s="6064"/>
      <c r="K7" s="113"/>
      <c r="L7" s="113"/>
    </row>
    <row r="8" spans="1:17" ht="64.5" customHeight="1" thickBot="1">
      <c r="A8" s="6058"/>
      <c r="B8" s="595" t="s">
        <v>7</v>
      </c>
      <c r="C8" s="596" t="s">
        <v>8</v>
      </c>
      <c r="D8" s="764" t="s">
        <v>9</v>
      </c>
      <c r="E8" s="649" t="s">
        <v>7</v>
      </c>
      <c r="F8" s="650" t="s">
        <v>8</v>
      </c>
      <c r="G8" s="651" t="s">
        <v>9</v>
      </c>
      <c r="H8" s="705" t="s">
        <v>7</v>
      </c>
      <c r="I8" s="589" t="s">
        <v>8</v>
      </c>
      <c r="J8" s="591" t="s">
        <v>9</v>
      </c>
      <c r="K8" s="113"/>
      <c r="L8" s="113"/>
    </row>
    <row r="9" spans="1:17" ht="26.25">
      <c r="A9" s="593" t="s">
        <v>10</v>
      </c>
      <c r="B9" s="1394"/>
      <c r="C9" s="1395"/>
      <c r="D9" s="1396"/>
      <c r="E9" s="697"/>
      <c r="F9" s="698"/>
      <c r="G9" s="699"/>
      <c r="H9" s="706"/>
      <c r="I9" s="700"/>
      <c r="J9" s="701"/>
      <c r="K9" s="113"/>
      <c r="L9" s="113"/>
    </row>
    <row r="10" spans="1:17" ht="26.25">
      <c r="A10" s="690" t="s">
        <v>282</v>
      </c>
      <c r="B10" s="1397">
        <v>0</v>
      </c>
      <c r="C10" s="1398">
        <v>0</v>
      </c>
      <c r="D10" s="1399">
        <v>0</v>
      </c>
      <c r="E10" s="708">
        <v>0</v>
      </c>
      <c r="F10" s="709">
        <v>3</v>
      </c>
      <c r="G10" s="710">
        <v>3</v>
      </c>
      <c r="H10" s="711">
        <f>B10+E10</f>
        <v>0</v>
      </c>
      <c r="I10" s="712">
        <f>C10+F10</f>
        <v>3</v>
      </c>
      <c r="J10" s="713">
        <f>H10+I10</f>
        <v>3</v>
      </c>
      <c r="K10" s="113"/>
      <c r="L10" s="113"/>
    </row>
    <row r="11" spans="1:17" ht="27" thickBot="1">
      <c r="A11" s="691" t="s">
        <v>283</v>
      </c>
      <c r="B11" s="1400">
        <v>0</v>
      </c>
      <c r="C11" s="1401">
        <v>0</v>
      </c>
      <c r="D11" s="1402">
        <v>0</v>
      </c>
      <c r="E11" s="714">
        <v>0</v>
      </c>
      <c r="F11" s="715">
        <v>6</v>
      </c>
      <c r="G11" s="716">
        <v>6</v>
      </c>
      <c r="H11" s="711">
        <f>B11+E11</f>
        <v>0</v>
      </c>
      <c r="I11" s="712">
        <f>C11+F11</f>
        <v>6</v>
      </c>
      <c r="J11" s="713">
        <f>H11+I11</f>
        <v>6</v>
      </c>
      <c r="K11" s="113"/>
      <c r="L11" s="113"/>
    </row>
    <row r="12" spans="1:17" ht="27" thickBot="1">
      <c r="A12" s="692" t="s">
        <v>27</v>
      </c>
      <c r="B12" s="1403">
        <f>SUM(B10:B11)</f>
        <v>0</v>
      </c>
      <c r="C12" s="1403">
        <f>SUM(C10:C11)</f>
        <v>0</v>
      </c>
      <c r="D12" s="1404">
        <f>SUM(D10:D11)</f>
        <v>0</v>
      </c>
      <c r="E12" s="717">
        <f t="shared" ref="E12:J12" si="0">SUM(E10:E11)</f>
        <v>0</v>
      </c>
      <c r="F12" s="717">
        <f t="shared" si="0"/>
        <v>9</v>
      </c>
      <c r="G12" s="719">
        <f t="shared" si="0"/>
        <v>9</v>
      </c>
      <c r="H12" s="720">
        <f t="shared" si="0"/>
        <v>0</v>
      </c>
      <c r="I12" s="717">
        <f t="shared" si="0"/>
        <v>9</v>
      </c>
      <c r="J12" s="719">
        <f t="shared" si="0"/>
        <v>9</v>
      </c>
      <c r="K12" s="113"/>
      <c r="L12" s="113"/>
    </row>
    <row r="13" spans="1:17" ht="27" customHeight="1" thickBot="1">
      <c r="A13" s="692" t="s">
        <v>15</v>
      </c>
      <c r="B13" s="1405"/>
      <c r="C13" s="1406"/>
      <c r="D13" s="1407"/>
      <c r="E13" s="721"/>
      <c r="F13" s="722"/>
      <c r="G13" s="724"/>
      <c r="H13" s="723"/>
      <c r="I13" s="722"/>
      <c r="J13" s="724"/>
      <c r="K13" s="113"/>
      <c r="L13" s="113"/>
    </row>
    <row r="14" spans="1:17" ht="26.25">
      <c r="A14" s="693" t="s">
        <v>16</v>
      </c>
      <c r="B14" s="1405"/>
      <c r="C14" s="725"/>
      <c r="D14" s="1408"/>
      <c r="E14" s="721"/>
      <c r="F14" s="725"/>
      <c r="G14" s="726"/>
      <c r="H14" s="723"/>
      <c r="I14" s="727"/>
      <c r="J14" s="728"/>
      <c r="K14" s="119"/>
      <c r="L14" s="119"/>
    </row>
    <row r="15" spans="1:17" ht="26.25">
      <c r="A15" s="690" t="s">
        <v>282</v>
      </c>
      <c r="B15" s="1397">
        <v>0</v>
      </c>
      <c r="C15" s="1398">
        <v>0</v>
      </c>
      <c r="D15" s="1399">
        <v>0</v>
      </c>
      <c r="E15" s="708">
        <v>0</v>
      </c>
      <c r="F15" s="709">
        <v>3</v>
      </c>
      <c r="G15" s="710">
        <v>3</v>
      </c>
      <c r="H15" s="711">
        <f>B15+E15</f>
        <v>0</v>
      </c>
      <c r="I15" s="712">
        <f>C15+F15</f>
        <v>3</v>
      </c>
      <c r="J15" s="713">
        <f>H15+I15</f>
        <v>3</v>
      </c>
      <c r="K15" s="119"/>
      <c r="L15" s="119"/>
    </row>
    <row r="16" spans="1:17" ht="26.25" thickBot="1">
      <c r="A16" s="691" t="s">
        <v>283</v>
      </c>
      <c r="B16" s="1400">
        <v>0</v>
      </c>
      <c r="C16" s="1401">
        <v>0</v>
      </c>
      <c r="D16" s="1402">
        <v>0</v>
      </c>
      <c r="E16" s="714">
        <v>0</v>
      </c>
      <c r="F16" s="715">
        <v>6</v>
      </c>
      <c r="G16" s="716">
        <v>6</v>
      </c>
      <c r="H16" s="711">
        <f>B16+E16</f>
        <v>0</v>
      </c>
      <c r="I16" s="712">
        <f>C16+F16</f>
        <v>6</v>
      </c>
      <c r="J16" s="713">
        <f>H16+I16</f>
        <v>6</v>
      </c>
      <c r="K16" s="108"/>
      <c r="L16" s="108"/>
    </row>
    <row r="17" spans="1:16" ht="27" thickBot="1">
      <c r="A17" s="634" t="s">
        <v>17</v>
      </c>
      <c r="B17" s="1403">
        <f>SUM(B15:B16)</f>
        <v>0</v>
      </c>
      <c r="C17" s="1403">
        <f>SUM(C15:C16)</f>
        <v>0</v>
      </c>
      <c r="D17" s="1404">
        <f>SUM(D15:D16)</f>
        <v>0</v>
      </c>
      <c r="E17" s="717">
        <f>SUM(E14:E16)</f>
        <v>0</v>
      </c>
      <c r="F17" s="717">
        <f>SUM(F14:F16)</f>
        <v>9</v>
      </c>
      <c r="G17" s="719">
        <f>SUM(G14:G16)</f>
        <v>9</v>
      </c>
      <c r="H17" s="729">
        <f>SUM(H16:H16)</f>
        <v>0</v>
      </c>
      <c r="I17" s="730">
        <f>SUM(I15:I16)</f>
        <v>9</v>
      </c>
      <c r="J17" s="731">
        <f>SUM(J15:J16)</f>
        <v>9</v>
      </c>
      <c r="K17" s="120"/>
      <c r="L17" s="120"/>
    </row>
    <row r="18" spans="1:16" ht="26.25" thickBot="1">
      <c r="A18" s="694" t="s">
        <v>18</v>
      </c>
      <c r="B18" s="732"/>
      <c r="C18" s="733"/>
      <c r="D18" s="1409"/>
      <c r="E18" s="732"/>
      <c r="F18" s="733"/>
      <c r="G18" s="734"/>
      <c r="H18" s="735"/>
      <c r="I18" s="736"/>
      <c r="J18" s="737"/>
      <c r="K18" s="108"/>
      <c r="L18" s="108"/>
    </row>
    <row r="19" spans="1:16" ht="21.75" customHeight="1" thickBot="1">
      <c r="A19" s="690" t="s">
        <v>282</v>
      </c>
      <c r="B19" s="1397"/>
      <c r="C19" s="1398"/>
      <c r="D19" s="1399"/>
      <c r="E19" s="708">
        <v>0</v>
      </c>
      <c r="F19" s="709">
        <v>0</v>
      </c>
      <c r="G19" s="710">
        <v>0</v>
      </c>
      <c r="H19" s="711">
        <f>B19+E19</f>
        <v>0</v>
      </c>
      <c r="I19" s="712">
        <f>C19+F19</f>
        <v>0</v>
      </c>
      <c r="J19" s="713">
        <f>H19+I19</f>
        <v>0</v>
      </c>
      <c r="K19" s="108"/>
      <c r="L19" s="108"/>
    </row>
    <row r="20" spans="1:16" ht="26.25" thickBot="1">
      <c r="A20" s="634" t="s">
        <v>19</v>
      </c>
      <c r="B20" s="1410"/>
      <c r="C20" s="1410"/>
      <c r="D20" s="1410"/>
      <c r="E20" s="738">
        <f t="shared" ref="E20:J20" si="1">SUM(E19:E19)</f>
        <v>0</v>
      </c>
      <c r="F20" s="738">
        <f t="shared" si="1"/>
        <v>0</v>
      </c>
      <c r="G20" s="731">
        <f t="shared" si="1"/>
        <v>0</v>
      </c>
      <c r="H20" s="739">
        <f t="shared" si="1"/>
        <v>0</v>
      </c>
      <c r="I20" s="738">
        <f t="shared" si="1"/>
        <v>0</v>
      </c>
      <c r="J20" s="731">
        <f t="shared" si="1"/>
        <v>0</v>
      </c>
      <c r="K20" s="108"/>
      <c r="L20" s="108"/>
    </row>
    <row r="21" spans="1:16" ht="26.25" thickBot="1">
      <c r="A21" s="695" t="s">
        <v>29</v>
      </c>
      <c r="B21" s="1403">
        <v>0</v>
      </c>
      <c r="C21" s="1403">
        <v>0</v>
      </c>
      <c r="D21" s="1404">
        <v>0</v>
      </c>
      <c r="E21" s="717">
        <f t="shared" ref="E21:J21" si="2">E17</f>
        <v>0</v>
      </c>
      <c r="F21" s="717">
        <f t="shared" si="2"/>
        <v>9</v>
      </c>
      <c r="G21" s="719">
        <f t="shared" si="2"/>
        <v>9</v>
      </c>
      <c r="H21" s="740">
        <f t="shared" si="2"/>
        <v>0</v>
      </c>
      <c r="I21" s="718">
        <f t="shared" si="2"/>
        <v>9</v>
      </c>
      <c r="J21" s="719">
        <f t="shared" si="2"/>
        <v>9</v>
      </c>
      <c r="K21" s="125"/>
      <c r="L21" s="125"/>
    </row>
    <row r="22" spans="1:16" ht="26.25" thickBot="1">
      <c r="A22" s="695" t="s">
        <v>30</v>
      </c>
      <c r="B22" s="1403">
        <v>0</v>
      </c>
      <c r="C22" s="1403">
        <v>0</v>
      </c>
      <c r="D22" s="1404">
        <v>0</v>
      </c>
      <c r="E22" s="717">
        <f t="shared" ref="E22:J22" si="3">E20</f>
        <v>0</v>
      </c>
      <c r="F22" s="717">
        <f t="shared" si="3"/>
        <v>0</v>
      </c>
      <c r="G22" s="719">
        <f t="shared" si="3"/>
        <v>0</v>
      </c>
      <c r="H22" s="740">
        <f t="shared" si="3"/>
        <v>0</v>
      </c>
      <c r="I22" s="718">
        <f t="shared" si="3"/>
        <v>0</v>
      </c>
      <c r="J22" s="719">
        <f t="shared" si="3"/>
        <v>0</v>
      </c>
      <c r="K22" s="109"/>
      <c r="L22" s="109"/>
    </row>
    <row r="23" spans="1:16" ht="26.25" thickBot="1">
      <c r="A23" s="696" t="s">
        <v>31</v>
      </c>
      <c r="B23" s="1411">
        <f>SUM(B21:B22)</f>
        <v>0</v>
      </c>
      <c r="C23" s="1411">
        <f>SUM(C21:C22)</f>
        <v>0</v>
      </c>
      <c r="D23" s="1412">
        <f>SUM(D21:D22)</f>
        <v>0</v>
      </c>
      <c r="E23" s="702">
        <f t="shared" ref="E23:J23" si="4">SUM(E21:E22)</f>
        <v>0</v>
      </c>
      <c r="F23" s="702">
        <f t="shared" si="4"/>
        <v>9</v>
      </c>
      <c r="G23" s="703">
        <f t="shared" si="4"/>
        <v>9</v>
      </c>
      <c r="H23" s="707">
        <f t="shared" si="4"/>
        <v>0</v>
      </c>
      <c r="I23" s="702">
        <f t="shared" si="4"/>
        <v>9</v>
      </c>
      <c r="J23" s="703">
        <f t="shared" si="4"/>
        <v>9</v>
      </c>
      <c r="K23" s="109"/>
      <c r="L23" s="109"/>
    </row>
    <row r="24" spans="1:16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</row>
    <row r="25" spans="1:16" ht="25.5" hidden="1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10"/>
    </row>
    <row r="26" spans="1:16">
      <c r="A26" s="5507"/>
      <c r="B26" s="5507"/>
      <c r="C26" s="5507"/>
      <c r="D26" s="5507"/>
      <c r="E26" s="5507"/>
      <c r="F26" s="5507"/>
      <c r="G26" s="5507"/>
      <c r="H26" s="5507"/>
      <c r="I26" s="5507"/>
      <c r="J26" s="5507"/>
      <c r="K26" s="5507"/>
      <c r="L26" s="5507"/>
      <c r="M26" s="5507"/>
      <c r="N26" s="5507"/>
      <c r="O26" s="5507"/>
      <c r="P26" s="5507"/>
    </row>
    <row r="27" spans="1:16"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</sheetData>
  <mergeCells count="11">
    <mergeCell ref="A1:Q1"/>
    <mergeCell ref="A2:J2"/>
    <mergeCell ref="A3:J3"/>
    <mergeCell ref="A4:J4"/>
    <mergeCell ref="B6:D6"/>
    <mergeCell ref="E6:G6"/>
    <mergeCell ref="B7:D7"/>
    <mergeCell ref="E7:G7"/>
    <mergeCell ref="A26:P26"/>
    <mergeCell ref="A6:A8"/>
    <mergeCell ref="H6:J7"/>
  </mergeCells>
  <pageMargins left="0.70866141732283505" right="0.70866141732283505" top="0.74803149606299202" bottom="0.74803149606299202" header="0.31496062992126" footer="0.31496062992126"/>
  <pageSetup paperSize="9" scale="3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5"/>
  <sheetViews>
    <sheetView zoomScale="50" zoomScaleNormal="50" workbookViewId="0">
      <selection activeCell="T31" sqref="T31"/>
    </sheetView>
  </sheetViews>
  <sheetFormatPr defaultRowHeight="20.25"/>
  <cols>
    <col min="1" max="1" width="88.85546875" style="77" customWidth="1"/>
    <col min="2" max="2" width="9.5703125" style="77" customWidth="1"/>
    <col min="3" max="3" width="12.85546875" style="77" customWidth="1"/>
    <col min="4" max="4" width="12.28515625" style="77" customWidth="1"/>
    <col min="5" max="5" width="10.28515625" style="77" customWidth="1"/>
    <col min="6" max="6" width="8.7109375" style="77" customWidth="1"/>
    <col min="7" max="7" width="11" style="77" customWidth="1"/>
    <col min="8" max="8" width="9.42578125" style="77" customWidth="1"/>
    <col min="9" max="9" width="11.28515625" style="77" customWidth="1"/>
    <col min="10" max="10" width="12.28515625" style="77" customWidth="1"/>
    <col min="11" max="12" width="9.5703125" style="77" customWidth="1"/>
    <col min="13" max="13" width="12" style="77" customWidth="1"/>
    <col min="14" max="14" width="12.5703125" style="77" customWidth="1"/>
    <col min="15" max="15" width="12.140625" style="77" customWidth="1"/>
    <col min="16" max="16" width="12.42578125" style="77" customWidth="1"/>
    <col min="17" max="255" width="9.140625" style="77"/>
    <col min="256" max="256" width="88.85546875" style="77" customWidth="1"/>
    <col min="257" max="257" width="9.5703125" style="77" customWidth="1"/>
    <col min="258" max="258" width="12.85546875" style="77" customWidth="1"/>
    <col min="259" max="259" width="12.28515625" style="77" customWidth="1"/>
    <col min="260" max="260" width="10.28515625" style="77" customWidth="1"/>
    <col min="261" max="261" width="8.7109375" style="77" customWidth="1"/>
    <col min="262" max="262" width="11" style="77" customWidth="1"/>
    <col min="263" max="263" width="9.42578125" style="77" customWidth="1"/>
    <col min="264" max="264" width="10.42578125" style="77" customWidth="1"/>
    <col min="265" max="265" width="12.28515625" style="77" customWidth="1"/>
    <col min="266" max="267" width="9.5703125" style="77" customWidth="1"/>
    <col min="268" max="268" width="12" style="77" customWidth="1"/>
    <col min="269" max="269" width="12.5703125" style="77" customWidth="1"/>
    <col min="270" max="270" width="11" style="77" customWidth="1"/>
    <col min="271" max="271" width="11.28515625" style="77" customWidth="1"/>
    <col min="272" max="511" width="9.140625" style="77"/>
    <col min="512" max="512" width="88.85546875" style="77" customWidth="1"/>
    <col min="513" max="513" width="9.5703125" style="77" customWidth="1"/>
    <col min="514" max="514" width="12.85546875" style="77" customWidth="1"/>
    <col min="515" max="515" width="12.28515625" style="77" customWidth="1"/>
    <col min="516" max="516" width="10.28515625" style="77" customWidth="1"/>
    <col min="517" max="517" width="8.7109375" style="77" customWidth="1"/>
    <col min="518" max="518" width="11" style="77" customWidth="1"/>
    <col min="519" max="519" width="9.42578125" style="77" customWidth="1"/>
    <col min="520" max="520" width="10.42578125" style="77" customWidth="1"/>
    <col min="521" max="521" width="12.28515625" style="77" customWidth="1"/>
    <col min="522" max="523" width="9.5703125" style="77" customWidth="1"/>
    <col min="524" max="524" width="12" style="77" customWidth="1"/>
    <col min="525" max="525" width="12.5703125" style="77" customWidth="1"/>
    <col min="526" max="526" width="11" style="77" customWidth="1"/>
    <col min="527" max="527" width="11.28515625" style="77" customWidth="1"/>
    <col min="528" max="767" width="9.140625" style="77"/>
    <col min="768" max="768" width="88.85546875" style="77" customWidth="1"/>
    <col min="769" max="769" width="9.5703125" style="77" customWidth="1"/>
    <col min="770" max="770" width="12.85546875" style="77" customWidth="1"/>
    <col min="771" max="771" width="12.28515625" style="77" customWidth="1"/>
    <col min="772" max="772" width="10.28515625" style="77" customWidth="1"/>
    <col min="773" max="773" width="8.7109375" style="77" customWidth="1"/>
    <col min="774" max="774" width="11" style="77" customWidth="1"/>
    <col min="775" max="775" width="9.42578125" style="77" customWidth="1"/>
    <col min="776" max="776" width="10.42578125" style="77" customWidth="1"/>
    <col min="777" max="777" width="12.28515625" style="77" customWidth="1"/>
    <col min="778" max="779" width="9.5703125" style="77" customWidth="1"/>
    <col min="780" max="780" width="12" style="77" customWidth="1"/>
    <col min="781" max="781" width="12.5703125" style="77" customWidth="1"/>
    <col min="782" max="782" width="11" style="77" customWidth="1"/>
    <col min="783" max="783" width="11.28515625" style="77" customWidth="1"/>
    <col min="784" max="1023" width="9.140625" style="77"/>
    <col min="1024" max="1024" width="88.85546875" style="77" customWidth="1"/>
    <col min="1025" max="1025" width="9.5703125" style="77" customWidth="1"/>
    <col min="1026" max="1026" width="12.85546875" style="77" customWidth="1"/>
    <col min="1027" max="1027" width="12.28515625" style="77" customWidth="1"/>
    <col min="1028" max="1028" width="10.28515625" style="77" customWidth="1"/>
    <col min="1029" max="1029" width="8.7109375" style="77" customWidth="1"/>
    <col min="1030" max="1030" width="11" style="77" customWidth="1"/>
    <col min="1031" max="1031" width="9.42578125" style="77" customWidth="1"/>
    <col min="1032" max="1032" width="10.42578125" style="77" customWidth="1"/>
    <col min="1033" max="1033" width="12.28515625" style="77" customWidth="1"/>
    <col min="1034" max="1035" width="9.5703125" style="77" customWidth="1"/>
    <col min="1036" max="1036" width="12" style="77" customWidth="1"/>
    <col min="1037" max="1037" width="12.5703125" style="77" customWidth="1"/>
    <col min="1038" max="1038" width="11" style="77" customWidth="1"/>
    <col min="1039" max="1039" width="11.28515625" style="77" customWidth="1"/>
    <col min="1040" max="1279" width="9.140625" style="77"/>
    <col min="1280" max="1280" width="88.85546875" style="77" customWidth="1"/>
    <col min="1281" max="1281" width="9.5703125" style="77" customWidth="1"/>
    <col min="1282" max="1282" width="12.85546875" style="77" customWidth="1"/>
    <col min="1283" max="1283" width="12.28515625" style="77" customWidth="1"/>
    <col min="1284" max="1284" width="10.28515625" style="77" customWidth="1"/>
    <col min="1285" max="1285" width="8.7109375" style="77" customWidth="1"/>
    <col min="1286" max="1286" width="11" style="77" customWidth="1"/>
    <col min="1287" max="1287" width="9.42578125" style="77" customWidth="1"/>
    <col min="1288" max="1288" width="10.42578125" style="77" customWidth="1"/>
    <col min="1289" max="1289" width="12.28515625" style="77" customWidth="1"/>
    <col min="1290" max="1291" width="9.5703125" style="77" customWidth="1"/>
    <col min="1292" max="1292" width="12" style="77" customWidth="1"/>
    <col min="1293" max="1293" width="12.5703125" style="77" customWidth="1"/>
    <col min="1294" max="1294" width="11" style="77" customWidth="1"/>
    <col min="1295" max="1295" width="11.28515625" style="77" customWidth="1"/>
    <col min="1296" max="1535" width="9.140625" style="77"/>
    <col min="1536" max="1536" width="88.85546875" style="77" customWidth="1"/>
    <col min="1537" max="1537" width="9.5703125" style="77" customWidth="1"/>
    <col min="1538" max="1538" width="12.85546875" style="77" customWidth="1"/>
    <col min="1539" max="1539" width="12.28515625" style="77" customWidth="1"/>
    <col min="1540" max="1540" width="10.28515625" style="77" customWidth="1"/>
    <col min="1541" max="1541" width="8.7109375" style="77" customWidth="1"/>
    <col min="1542" max="1542" width="11" style="77" customWidth="1"/>
    <col min="1543" max="1543" width="9.42578125" style="77" customWidth="1"/>
    <col min="1544" max="1544" width="10.42578125" style="77" customWidth="1"/>
    <col min="1545" max="1545" width="12.28515625" style="77" customWidth="1"/>
    <col min="1546" max="1547" width="9.5703125" style="77" customWidth="1"/>
    <col min="1548" max="1548" width="12" style="77" customWidth="1"/>
    <col min="1549" max="1549" width="12.5703125" style="77" customWidth="1"/>
    <col min="1550" max="1550" width="11" style="77" customWidth="1"/>
    <col min="1551" max="1551" width="11.28515625" style="77" customWidth="1"/>
    <col min="1552" max="1791" width="9.140625" style="77"/>
    <col min="1792" max="1792" width="88.85546875" style="77" customWidth="1"/>
    <col min="1793" max="1793" width="9.5703125" style="77" customWidth="1"/>
    <col min="1794" max="1794" width="12.85546875" style="77" customWidth="1"/>
    <col min="1795" max="1795" width="12.28515625" style="77" customWidth="1"/>
    <col min="1796" max="1796" width="10.28515625" style="77" customWidth="1"/>
    <col min="1797" max="1797" width="8.7109375" style="77" customWidth="1"/>
    <col min="1798" max="1798" width="11" style="77" customWidth="1"/>
    <col min="1799" max="1799" width="9.42578125" style="77" customWidth="1"/>
    <col min="1800" max="1800" width="10.42578125" style="77" customWidth="1"/>
    <col min="1801" max="1801" width="12.28515625" style="77" customWidth="1"/>
    <col min="1802" max="1803" width="9.5703125" style="77" customWidth="1"/>
    <col min="1804" max="1804" width="12" style="77" customWidth="1"/>
    <col min="1805" max="1805" width="12.5703125" style="77" customWidth="1"/>
    <col min="1806" max="1806" width="11" style="77" customWidth="1"/>
    <col min="1807" max="1807" width="11.28515625" style="77" customWidth="1"/>
    <col min="1808" max="2047" width="9.140625" style="77"/>
    <col min="2048" max="2048" width="88.85546875" style="77" customWidth="1"/>
    <col min="2049" max="2049" width="9.5703125" style="77" customWidth="1"/>
    <col min="2050" max="2050" width="12.85546875" style="77" customWidth="1"/>
    <col min="2051" max="2051" width="12.28515625" style="77" customWidth="1"/>
    <col min="2052" max="2052" width="10.28515625" style="77" customWidth="1"/>
    <col min="2053" max="2053" width="8.7109375" style="77" customWidth="1"/>
    <col min="2054" max="2054" width="11" style="77" customWidth="1"/>
    <col min="2055" max="2055" width="9.42578125" style="77" customWidth="1"/>
    <col min="2056" max="2056" width="10.42578125" style="77" customWidth="1"/>
    <col min="2057" max="2057" width="12.28515625" style="77" customWidth="1"/>
    <col min="2058" max="2059" width="9.5703125" style="77" customWidth="1"/>
    <col min="2060" max="2060" width="12" style="77" customWidth="1"/>
    <col min="2061" max="2061" width="12.5703125" style="77" customWidth="1"/>
    <col min="2062" max="2062" width="11" style="77" customWidth="1"/>
    <col min="2063" max="2063" width="11.28515625" style="77" customWidth="1"/>
    <col min="2064" max="2303" width="9.140625" style="77"/>
    <col min="2304" max="2304" width="88.85546875" style="77" customWidth="1"/>
    <col min="2305" max="2305" width="9.5703125" style="77" customWidth="1"/>
    <col min="2306" max="2306" width="12.85546875" style="77" customWidth="1"/>
    <col min="2307" max="2307" width="12.28515625" style="77" customWidth="1"/>
    <col min="2308" max="2308" width="10.28515625" style="77" customWidth="1"/>
    <col min="2309" max="2309" width="8.7109375" style="77" customWidth="1"/>
    <col min="2310" max="2310" width="11" style="77" customWidth="1"/>
    <col min="2311" max="2311" width="9.42578125" style="77" customWidth="1"/>
    <col min="2312" max="2312" width="10.42578125" style="77" customWidth="1"/>
    <col min="2313" max="2313" width="12.28515625" style="77" customWidth="1"/>
    <col min="2314" max="2315" width="9.5703125" style="77" customWidth="1"/>
    <col min="2316" max="2316" width="12" style="77" customWidth="1"/>
    <col min="2317" max="2317" width="12.5703125" style="77" customWidth="1"/>
    <col min="2318" max="2318" width="11" style="77" customWidth="1"/>
    <col min="2319" max="2319" width="11.28515625" style="77" customWidth="1"/>
    <col min="2320" max="2559" width="9.140625" style="77"/>
    <col min="2560" max="2560" width="88.85546875" style="77" customWidth="1"/>
    <col min="2561" max="2561" width="9.5703125" style="77" customWidth="1"/>
    <col min="2562" max="2562" width="12.85546875" style="77" customWidth="1"/>
    <col min="2563" max="2563" width="12.28515625" style="77" customWidth="1"/>
    <col min="2564" max="2564" width="10.28515625" style="77" customWidth="1"/>
    <col min="2565" max="2565" width="8.7109375" style="77" customWidth="1"/>
    <col min="2566" max="2566" width="11" style="77" customWidth="1"/>
    <col min="2567" max="2567" width="9.42578125" style="77" customWidth="1"/>
    <col min="2568" max="2568" width="10.42578125" style="77" customWidth="1"/>
    <col min="2569" max="2569" width="12.28515625" style="77" customWidth="1"/>
    <col min="2570" max="2571" width="9.5703125" style="77" customWidth="1"/>
    <col min="2572" max="2572" width="12" style="77" customWidth="1"/>
    <col min="2573" max="2573" width="12.5703125" style="77" customWidth="1"/>
    <col min="2574" max="2574" width="11" style="77" customWidth="1"/>
    <col min="2575" max="2575" width="11.28515625" style="77" customWidth="1"/>
    <col min="2576" max="2815" width="9.140625" style="77"/>
    <col min="2816" max="2816" width="88.85546875" style="77" customWidth="1"/>
    <col min="2817" max="2817" width="9.5703125" style="77" customWidth="1"/>
    <col min="2818" max="2818" width="12.85546875" style="77" customWidth="1"/>
    <col min="2819" max="2819" width="12.28515625" style="77" customWidth="1"/>
    <col min="2820" max="2820" width="10.28515625" style="77" customWidth="1"/>
    <col min="2821" max="2821" width="8.7109375" style="77" customWidth="1"/>
    <col min="2822" max="2822" width="11" style="77" customWidth="1"/>
    <col min="2823" max="2823" width="9.42578125" style="77" customWidth="1"/>
    <col min="2824" max="2824" width="10.42578125" style="77" customWidth="1"/>
    <col min="2825" max="2825" width="12.28515625" style="77" customWidth="1"/>
    <col min="2826" max="2827" width="9.5703125" style="77" customWidth="1"/>
    <col min="2828" max="2828" width="12" style="77" customWidth="1"/>
    <col min="2829" max="2829" width="12.5703125" style="77" customWidth="1"/>
    <col min="2830" max="2830" width="11" style="77" customWidth="1"/>
    <col min="2831" max="2831" width="11.28515625" style="77" customWidth="1"/>
    <col min="2832" max="3071" width="9.140625" style="77"/>
    <col min="3072" max="3072" width="88.85546875" style="77" customWidth="1"/>
    <col min="3073" max="3073" width="9.5703125" style="77" customWidth="1"/>
    <col min="3074" max="3074" width="12.85546875" style="77" customWidth="1"/>
    <col min="3075" max="3075" width="12.28515625" style="77" customWidth="1"/>
    <col min="3076" max="3076" width="10.28515625" style="77" customWidth="1"/>
    <col min="3077" max="3077" width="8.7109375" style="77" customWidth="1"/>
    <col min="3078" max="3078" width="11" style="77" customWidth="1"/>
    <col min="3079" max="3079" width="9.42578125" style="77" customWidth="1"/>
    <col min="3080" max="3080" width="10.42578125" style="77" customWidth="1"/>
    <col min="3081" max="3081" width="12.28515625" style="77" customWidth="1"/>
    <col min="3082" max="3083" width="9.5703125" style="77" customWidth="1"/>
    <col min="3084" max="3084" width="12" style="77" customWidth="1"/>
    <col min="3085" max="3085" width="12.5703125" style="77" customWidth="1"/>
    <col min="3086" max="3086" width="11" style="77" customWidth="1"/>
    <col min="3087" max="3087" width="11.28515625" style="77" customWidth="1"/>
    <col min="3088" max="3327" width="9.140625" style="77"/>
    <col min="3328" max="3328" width="88.85546875" style="77" customWidth="1"/>
    <col min="3329" max="3329" width="9.5703125" style="77" customWidth="1"/>
    <col min="3330" max="3330" width="12.85546875" style="77" customWidth="1"/>
    <col min="3331" max="3331" width="12.28515625" style="77" customWidth="1"/>
    <col min="3332" max="3332" width="10.28515625" style="77" customWidth="1"/>
    <col min="3333" max="3333" width="8.7109375" style="77" customWidth="1"/>
    <col min="3334" max="3334" width="11" style="77" customWidth="1"/>
    <col min="3335" max="3335" width="9.42578125" style="77" customWidth="1"/>
    <col min="3336" max="3336" width="10.42578125" style="77" customWidth="1"/>
    <col min="3337" max="3337" width="12.28515625" style="77" customWidth="1"/>
    <col min="3338" max="3339" width="9.5703125" style="77" customWidth="1"/>
    <col min="3340" max="3340" width="12" style="77" customWidth="1"/>
    <col min="3341" max="3341" width="12.5703125" style="77" customWidth="1"/>
    <col min="3342" max="3342" width="11" style="77" customWidth="1"/>
    <col min="3343" max="3343" width="11.28515625" style="77" customWidth="1"/>
    <col min="3344" max="3583" width="9.140625" style="77"/>
    <col min="3584" max="3584" width="88.85546875" style="77" customWidth="1"/>
    <col min="3585" max="3585" width="9.5703125" style="77" customWidth="1"/>
    <col min="3586" max="3586" width="12.85546875" style="77" customWidth="1"/>
    <col min="3587" max="3587" width="12.28515625" style="77" customWidth="1"/>
    <col min="3588" max="3588" width="10.28515625" style="77" customWidth="1"/>
    <col min="3589" max="3589" width="8.7109375" style="77" customWidth="1"/>
    <col min="3590" max="3590" width="11" style="77" customWidth="1"/>
    <col min="3591" max="3591" width="9.42578125" style="77" customWidth="1"/>
    <col min="3592" max="3592" width="10.42578125" style="77" customWidth="1"/>
    <col min="3593" max="3593" width="12.28515625" style="77" customWidth="1"/>
    <col min="3594" max="3595" width="9.5703125" style="77" customWidth="1"/>
    <col min="3596" max="3596" width="12" style="77" customWidth="1"/>
    <col min="3597" max="3597" width="12.5703125" style="77" customWidth="1"/>
    <col min="3598" max="3598" width="11" style="77" customWidth="1"/>
    <col min="3599" max="3599" width="11.28515625" style="77" customWidth="1"/>
    <col min="3600" max="3839" width="9.140625" style="77"/>
    <col min="3840" max="3840" width="88.85546875" style="77" customWidth="1"/>
    <col min="3841" max="3841" width="9.5703125" style="77" customWidth="1"/>
    <col min="3842" max="3842" width="12.85546875" style="77" customWidth="1"/>
    <col min="3843" max="3843" width="12.28515625" style="77" customWidth="1"/>
    <col min="3844" max="3844" width="10.28515625" style="77" customWidth="1"/>
    <col min="3845" max="3845" width="8.7109375" style="77" customWidth="1"/>
    <col min="3846" max="3846" width="11" style="77" customWidth="1"/>
    <col min="3847" max="3847" width="9.42578125" style="77" customWidth="1"/>
    <col min="3848" max="3848" width="10.42578125" style="77" customWidth="1"/>
    <col min="3849" max="3849" width="12.28515625" style="77" customWidth="1"/>
    <col min="3850" max="3851" width="9.5703125" style="77" customWidth="1"/>
    <col min="3852" max="3852" width="12" style="77" customWidth="1"/>
    <col min="3853" max="3853" width="12.5703125" style="77" customWidth="1"/>
    <col min="3854" max="3854" width="11" style="77" customWidth="1"/>
    <col min="3855" max="3855" width="11.28515625" style="77" customWidth="1"/>
    <col min="3856" max="4095" width="9.140625" style="77"/>
    <col min="4096" max="4096" width="88.85546875" style="77" customWidth="1"/>
    <col min="4097" max="4097" width="9.5703125" style="77" customWidth="1"/>
    <col min="4098" max="4098" width="12.85546875" style="77" customWidth="1"/>
    <col min="4099" max="4099" width="12.28515625" style="77" customWidth="1"/>
    <col min="4100" max="4100" width="10.28515625" style="77" customWidth="1"/>
    <col min="4101" max="4101" width="8.7109375" style="77" customWidth="1"/>
    <col min="4102" max="4102" width="11" style="77" customWidth="1"/>
    <col min="4103" max="4103" width="9.42578125" style="77" customWidth="1"/>
    <col min="4104" max="4104" width="10.42578125" style="77" customWidth="1"/>
    <col min="4105" max="4105" width="12.28515625" style="77" customWidth="1"/>
    <col min="4106" max="4107" width="9.5703125" style="77" customWidth="1"/>
    <col min="4108" max="4108" width="12" style="77" customWidth="1"/>
    <col min="4109" max="4109" width="12.5703125" style="77" customWidth="1"/>
    <col min="4110" max="4110" width="11" style="77" customWidth="1"/>
    <col min="4111" max="4111" width="11.28515625" style="77" customWidth="1"/>
    <col min="4112" max="4351" width="9.140625" style="77"/>
    <col min="4352" max="4352" width="88.85546875" style="77" customWidth="1"/>
    <col min="4353" max="4353" width="9.5703125" style="77" customWidth="1"/>
    <col min="4354" max="4354" width="12.85546875" style="77" customWidth="1"/>
    <col min="4355" max="4355" width="12.28515625" style="77" customWidth="1"/>
    <col min="4356" max="4356" width="10.28515625" style="77" customWidth="1"/>
    <col min="4357" max="4357" width="8.7109375" style="77" customWidth="1"/>
    <col min="4358" max="4358" width="11" style="77" customWidth="1"/>
    <col min="4359" max="4359" width="9.42578125" style="77" customWidth="1"/>
    <col min="4360" max="4360" width="10.42578125" style="77" customWidth="1"/>
    <col min="4361" max="4361" width="12.28515625" style="77" customWidth="1"/>
    <col min="4362" max="4363" width="9.5703125" style="77" customWidth="1"/>
    <col min="4364" max="4364" width="12" style="77" customWidth="1"/>
    <col min="4365" max="4365" width="12.5703125" style="77" customWidth="1"/>
    <col min="4366" max="4366" width="11" style="77" customWidth="1"/>
    <col min="4367" max="4367" width="11.28515625" style="77" customWidth="1"/>
    <col min="4368" max="4607" width="9.140625" style="77"/>
    <col min="4608" max="4608" width="88.85546875" style="77" customWidth="1"/>
    <col min="4609" max="4609" width="9.5703125" style="77" customWidth="1"/>
    <col min="4610" max="4610" width="12.85546875" style="77" customWidth="1"/>
    <col min="4611" max="4611" width="12.28515625" style="77" customWidth="1"/>
    <col min="4612" max="4612" width="10.28515625" style="77" customWidth="1"/>
    <col min="4613" max="4613" width="8.7109375" style="77" customWidth="1"/>
    <col min="4614" max="4614" width="11" style="77" customWidth="1"/>
    <col min="4615" max="4615" width="9.42578125" style="77" customWidth="1"/>
    <col min="4616" max="4616" width="10.42578125" style="77" customWidth="1"/>
    <col min="4617" max="4617" width="12.28515625" style="77" customWidth="1"/>
    <col min="4618" max="4619" width="9.5703125" style="77" customWidth="1"/>
    <col min="4620" max="4620" width="12" style="77" customWidth="1"/>
    <col min="4621" max="4621" width="12.5703125" style="77" customWidth="1"/>
    <col min="4622" max="4622" width="11" style="77" customWidth="1"/>
    <col min="4623" max="4623" width="11.28515625" style="77" customWidth="1"/>
    <col min="4624" max="4863" width="9.140625" style="77"/>
    <col min="4864" max="4864" width="88.85546875" style="77" customWidth="1"/>
    <col min="4865" max="4865" width="9.5703125" style="77" customWidth="1"/>
    <col min="4866" max="4866" width="12.85546875" style="77" customWidth="1"/>
    <col min="4867" max="4867" width="12.28515625" style="77" customWidth="1"/>
    <col min="4868" max="4868" width="10.28515625" style="77" customWidth="1"/>
    <col min="4869" max="4869" width="8.7109375" style="77" customWidth="1"/>
    <col min="4870" max="4870" width="11" style="77" customWidth="1"/>
    <col min="4871" max="4871" width="9.42578125" style="77" customWidth="1"/>
    <col min="4872" max="4872" width="10.42578125" style="77" customWidth="1"/>
    <col min="4873" max="4873" width="12.28515625" style="77" customWidth="1"/>
    <col min="4874" max="4875" width="9.5703125" style="77" customWidth="1"/>
    <col min="4876" max="4876" width="12" style="77" customWidth="1"/>
    <col min="4877" max="4877" width="12.5703125" style="77" customWidth="1"/>
    <col min="4878" max="4878" width="11" style="77" customWidth="1"/>
    <col min="4879" max="4879" width="11.28515625" style="77" customWidth="1"/>
    <col min="4880" max="5119" width="9.140625" style="77"/>
    <col min="5120" max="5120" width="88.85546875" style="77" customWidth="1"/>
    <col min="5121" max="5121" width="9.5703125" style="77" customWidth="1"/>
    <col min="5122" max="5122" width="12.85546875" style="77" customWidth="1"/>
    <col min="5123" max="5123" width="12.28515625" style="77" customWidth="1"/>
    <col min="5124" max="5124" width="10.28515625" style="77" customWidth="1"/>
    <col min="5125" max="5125" width="8.7109375" style="77" customWidth="1"/>
    <col min="5126" max="5126" width="11" style="77" customWidth="1"/>
    <col min="5127" max="5127" width="9.42578125" style="77" customWidth="1"/>
    <col min="5128" max="5128" width="10.42578125" style="77" customWidth="1"/>
    <col min="5129" max="5129" width="12.28515625" style="77" customWidth="1"/>
    <col min="5130" max="5131" width="9.5703125" style="77" customWidth="1"/>
    <col min="5132" max="5132" width="12" style="77" customWidth="1"/>
    <col min="5133" max="5133" width="12.5703125" style="77" customWidth="1"/>
    <col min="5134" max="5134" width="11" style="77" customWidth="1"/>
    <col min="5135" max="5135" width="11.28515625" style="77" customWidth="1"/>
    <col min="5136" max="5375" width="9.140625" style="77"/>
    <col min="5376" max="5376" width="88.85546875" style="77" customWidth="1"/>
    <col min="5377" max="5377" width="9.5703125" style="77" customWidth="1"/>
    <col min="5378" max="5378" width="12.85546875" style="77" customWidth="1"/>
    <col min="5379" max="5379" width="12.28515625" style="77" customWidth="1"/>
    <col min="5380" max="5380" width="10.28515625" style="77" customWidth="1"/>
    <col min="5381" max="5381" width="8.7109375" style="77" customWidth="1"/>
    <col min="5382" max="5382" width="11" style="77" customWidth="1"/>
    <col min="5383" max="5383" width="9.42578125" style="77" customWidth="1"/>
    <col min="5384" max="5384" width="10.42578125" style="77" customWidth="1"/>
    <col min="5385" max="5385" width="12.28515625" style="77" customWidth="1"/>
    <col min="5386" max="5387" width="9.5703125" style="77" customWidth="1"/>
    <col min="5388" max="5388" width="12" style="77" customWidth="1"/>
    <col min="5389" max="5389" width="12.5703125" style="77" customWidth="1"/>
    <col min="5390" max="5390" width="11" style="77" customWidth="1"/>
    <col min="5391" max="5391" width="11.28515625" style="77" customWidth="1"/>
    <col min="5392" max="5631" width="9.140625" style="77"/>
    <col min="5632" max="5632" width="88.85546875" style="77" customWidth="1"/>
    <col min="5633" max="5633" width="9.5703125" style="77" customWidth="1"/>
    <col min="5634" max="5634" width="12.85546875" style="77" customWidth="1"/>
    <col min="5635" max="5635" width="12.28515625" style="77" customWidth="1"/>
    <col min="5636" max="5636" width="10.28515625" style="77" customWidth="1"/>
    <col min="5637" max="5637" width="8.7109375" style="77" customWidth="1"/>
    <col min="5638" max="5638" width="11" style="77" customWidth="1"/>
    <col min="5639" max="5639" width="9.42578125" style="77" customWidth="1"/>
    <col min="5640" max="5640" width="10.42578125" style="77" customWidth="1"/>
    <col min="5641" max="5641" width="12.28515625" style="77" customWidth="1"/>
    <col min="5642" max="5643" width="9.5703125" style="77" customWidth="1"/>
    <col min="5644" max="5644" width="12" style="77" customWidth="1"/>
    <col min="5645" max="5645" width="12.5703125" style="77" customWidth="1"/>
    <col min="5646" max="5646" width="11" style="77" customWidth="1"/>
    <col min="5647" max="5647" width="11.28515625" style="77" customWidth="1"/>
    <col min="5648" max="5887" width="9.140625" style="77"/>
    <col min="5888" max="5888" width="88.85546875" style="77" customWidth="1"/>
    <col min="5889" max="5889" width="9.5703125" style="77" customWidth="1"/>
    <col min="5890" max="5890" width="12.85546875" style="77" customWidth="1"/>
    <col min="5891" max="5891" width="12.28515625" style="77" customWidth="1"/>
    <col min="5892" max="5892" width="10.28515625" style="77" customWidth="1"/>
    <col min="5893" max="5893" width="8.7109375" style="77" customWidth="1"/>
    <col min="5894" max="5894" width="11" style="77" customWidth="1"/>
    <col min="5895" max="5895" width="9.42578125" style="77" customWidth="1"/>
    <col min="5896" max="5896" width="10.42578125" style="77" customWidth="1"/>
    <col min="5897" max="5897" width="12.28515625" style="77" customWidth="1"/>
    <col min="5898" max="5899" width="9.5703125" style="77" customWidth="1"/>
    <col min="5900" max="5900" width="12" style="77" customWidth="1"/>
    <col min="5901" max="5901" width="12.5703125" style="77" customWidth="1"/>
    <col min="5902" max="5902" width="11" style="77" customWidth="1"/>
    <col min="5903" max="5903" width="11.28515625" style="77" customWidth="1"/>
    <col min="5904" max="6143" width="9.140625" style="77"/>
    <col min="6144" max="6144" width="88.85546875" style="77" customWidth="1"/>
    <col min="6145" max="6145" width="9.5703125" style="77" customWidth="1"/>
    <col min="6146" max="6146" width="12.85546875" style="77" customWidth="1"/>
    <col min="6147" max="6147" width="12.28515625" style="77" customWidth="1"/>
    <col min="6148" max="6148" width="10.28515625" style="77" customWidth="1"/>
    <col min="6149" max="6149" width="8.7109375" style="77" customWidth="1"/>
    <col min="6150" max="6150" width="11" style="77" customWidth="1"/>
    <col min="6151" max="6151" width="9.42578125" style="77" customWidth="1"/>
    <col min="6152" max="6152" width="10.42578125" style="77" customWidth="1"/>
    <col min="6153" max="6153" width="12.28515625" style="77" customWidth="1"/>
    <col min="6154" max="6155" width="9.5703125" style="77" customWidth="1"/>
    <col min="6156" max="6156" width="12" style="77" customWidth="1"/>
    <col min="6157" max="6157" width="12.5703125" style="77" customWidth="1"/>
    <col min="6158" max="6158" width="11" style="77" customWidth="1"/>
    <col min="6159" max="6159" width="11.28515625" style="77" customWidth="1"/>
    <col min="6160" max="6399" width="9.140625" style="77"/>
    <col min="6400" max="6400" width="88.85546875" style="77" customWidth="1"/>
    <col min="6401" max="6401" width="9.5703125" style="77" customWidth="1"/>
    <col min="6402" max="6402" width="12.85546875" style="77" customWidth="1"/>
    <col min="6403" max="6403" width="12.28515625" style="77" customWidth="1"/>
    <col min="6404" max="6404" width="10.28515625" style="77" customWidth="1"/>
    <col min="6405" max="6405" width="8.7109375" style="77" customWidth="1"/>
    <col min="6406" max="6406" width="11" style="77" customWidth="1"/>
    <col min="6407" max="6407" width="9.42578125" style="77" customWidth="1"/>
    <col min="6408" max="6408" width="10.42578125" style="77" customWidth="1"/>
    <col min="6409" max="6409" width="12.28515625" style="77" customWidth="1"/>
    <col min="6410" max="6411" width="9.5703125" style="77" customWidth="1"/>
    <col min="6412" max="6412" width="12" style="77" customWidth="1"/>
    <col min="6413" max="6413" width="12.5703125" style="77" customWidth="1"/>
    <col min="6414" max="6414" width="11" style="77" customWidth="1"/>
    <col min="6415" max="6415" width="11.28515625" style="77" customWidth="1"/>
    <col min="6416" max="6655" width="9.140625" style="77"/>
    <col min="6656" max="6656" width="88.85546875" style="77" customWidth="1"/>
    <col min="6657" max="6657" width="9.5703125" style="77" customWidth="1"/>
    <col min="6658" max="6658" width="12.85546875" style="77" customWidth="1"/>
    <col min="6659" max="6659" width="12.28515625" style="77" customWidth="1"/>
    <col min="6660" max="6660" width="10.28515625" style="77" customWidth="1"/>
    <col min="6661" max="6661" width="8.7109375" style="77" customWidth="1"/>
    <col min="6662" max="6662" width="11" style="77" customWidth="1"/>
    <col min="6663" max="6663" width="9.42578125" style="77" customWidth="1"/>
    <col min="6664" max="6664" width="10.42578125" style="77" customWidth="1"/>
    <col min="6665" max="6665" width="12.28515625" style="77" customWidth="1"/>
    <col min="6666" max="6667" width="9.5703125" style="77" customWidth="1"/>
    <col min="6668" max="6668" width="12" style="77" customWidth="1"/>
    <col min="6669" max="6669" width="12.5703125" style="77" customWidth="1"/>
    <col min="6670" max="6670" width="11" style="77" customWidth="1"/>
    <col min="6671" max="6671" width="11.28515625" style="77" customWidth="1"/>
    <col min="6672" max="6911" width="9.140625" style="77"/>
    <col min="6912" max="6912" width="88.85546875" style="77" customWidth="1"/>
    <col min="6913" max="6913" width="9.5703125" style="77" customWidth="1"/>
    <col min="6914" max="6914" width="12.85546875" style="77" customWidth="1"/>
    <col min="6915" max="6915" width="12.28515625" style="77" customWidth="1"/>
    <col min="6916" max="6916" width="10.28515625" style="77" customWidth="1"/>
    <col min="6917" max="6917" width="8.7109375" style="77" customWidth="1"/>
    <col min="6918" max="6918" width="11" style="77" customWidth="1"/>
    <col min="6919" max="6919" width="9.42578125" style="77" customWidth="1"/>
    <col min="6920" max="6920" width="10.42578125" style="77" customWidth="1"/>
    <col min="6921" max="6921" width="12.28515625" style="77" customWidth="1"/>
    <col min="6922" max="6923" width="9.5703125" style="77" customWidth="1"/>
    <col min="6924" max="6924" width="12" style="77" customWidth="1"/>
    <col min="6925" max="6925" width="12.5703125" style="77" customWidth="1"/>
    <col min="6926" max="6926" width="11" style="77" customWidth="1"/>
    <col min="6927" max="6927" width="11.28515625" style="77" customWidth="1"/>
    <col min="6928" max="7167" width="9.140625" style="77"/>
    <col min="7168" max="7168" width="88.85546875" style="77" customWidth="1"/>
    <col min="7169" max="7169" width="9.5703125" style="77" customWidth="1"/>
    <col min="7170" max="7170" width="12.85546875" style="77" customWidth="1"/>
    <col min="7171" max="7171" width="12.28515625" style="77" customWidth="1"/>
    <col min="7172" max="7172" width="10.28515625" style="77" customWidth="1"/>
    <col min="7173" max="7173" width="8.7109375" style="77" customWidth="1"/>
    <col min="7174" max="7174" width="11" style="77" customWidth="1"/>
    <col min="7175" max="7175" width="9.42578125" style="77" customWidth="1"/>
    <col min="7176" max="7176" width="10.42578125" style="77" customWidth="1"/>
    <col min="7177" max="7177" width="12.28515625" style="77" customWidth="1"/>
    <col min="7178" max="7179" width="9.5703125" style="77" customWidth="1"/>
    <col min="7180" max="7180" width="12" style="77" customWidth="1"/>
    <col min="7181" max="7181" width="12.5703125" style="77" customWidth="1"/>
    <col min="7182" max="7182" width="11" style="77" customWidth="1"/>
    <col min="7183" max="7183" width="11.28515625" style="77" customWidth="1"/>
    <col min="7184" max="7423" width="9.140625" style="77"/>
    <col min="7424" max="7424" width="88.85546875" style="77" customWidth="1"/>
    <col min="7425" max="7425" width="9.5703125" style="77" customWidth="1"/>
    <col min="7426" max="7426" width="12.85546875" style="77" customWidth="1"/>
    <col min="7427" max="7427" width="12.28515625" style="77" customWidth="1"/>
    <col min="7428" max="7428" width="10.28515625" style="77" customWidth="1"/>
    <col min="7429" max="7429" width="8.7109375" style="77" customWidth="1"/>
    <col min="7430" max="7430" width="11" style="77" customWidth="1"/>
    <col min="7431" max="7431" width="9.42578125" style="77" customWidth="1"/>
    <col min="7432" max="7432" width="10.42578125" style="77" customWidth="1"/>
    <col min="7433" max="7433" width="12.28515625" style="77" customWidth="1"/>
    <col min="7434" max="7435" width="9.5703125" style="77" customWidth="1"/>
    <col min="7436" max="7436" width="12" style="77" customWidth="1"/>
    <col min="7437" max="7437" width="12.5703125" style="77" customWidth="1"/>
    <col min="7438" max="7438" width="11" style="77" customWidth="1"/>
    <col min="7439" max="7439" width="11.28515625" style="77" customWidth="1"/>
    <col min="7440" max="7679" width="9.140625" style="77"/>
    <col min="7680" max="7680" width="88.85546875" style="77" customWidth="1"/>
    <col min="7681" max="7681" width="9.5703125" style="77" customWidth="1"/>
    <col min="7682" max="7682" width="12.85546875" style="77" customWidth="1"/>
    <col min="7683" max="7683" width="12.28515625" style="77" customWidth="1"/>
    <col min="7684" max="7684" width="10.28515625" style="77" customWidth="1"/>
    <col min="7685" max="7685" width="8.7109375" style="77" customWidth="1"/>
    <col min="7686" max="7686" width="11" style="77" customWidth="1"/>
    <col min="7687" max="7687" width="9.42578125" style="77" customWidth="1"/>
    <col min="7688" max="7688" width="10.42578125" style="77" customWidth="1"/>
    <col min="7689" max="7689" width="12.28515625" style="77" customWidth="1"/>
    <col min="7690" max="7691" width="9.5703125" style="77" customWidth="1"/>
    <col min="7692" max="7692" width="12" style="77" customWidth="1"/>
    <col min="7693" max="7693" width="12.5703125" style="77" customWidth="1"/>
    <col min="7694" max="7694" width="11" style="77" customWidth="1"/>
    <col min="7695" max="7695" width="11.28515625" style="77" customWidth="1"/>
    <col min="7696" max="7935" width="9.140625" style="77"/>
    <col min="7936" max="7936" width="88.85546875" style="77" customWidth="1"/>
    <col min="7937" max="7937" width="9.5703125" style="77" customWidth="1"/>
    <col min="7938" max="7938" width="12.85546875" style="77" customWidth="1"/>
    <col min="7939" max="7939" width="12.28515625" style="77" customWidth="1"/>
    <col min="7940" max="7940" width="10.28515625" style="77" customWidth="1"/>
    <col min="7941" max="7941" width="8.7109375" style="77" customWidth="1"/>
    <col min="7942" max="7942" width="11" style="77" customWidth="1"/>
    <col min="7943" max="7943" width="9.42578125" style="77" customWidth="1"/>
    <col min="7944" max="7944" width="10.42578125" style="77" customWidth="1"/>
    <col min="7945" max="7945" width="12.28515625" style="77" customWidth="1"/>
    <col min="7946" max="7947" width="9.5703125" style="77" customWidth="1"/>
    <col min="7948" max="7948" width="12" style="77" customWidth="1"/>
    <col min="7949" max="7949" width="12.5703125" style="77" customWidth="1"/>
    <col min="7950" max="7950" width="11" style="77" customWidth="1"/>
    <col min="7951" max="7951" width="11.28515625" style="77" customWidth="1"/>
    <col min="7952" max="8191" width="9.140625" style="77"/>
    <col min="8192" max="8192" width="88.85546875" style="77" customWidth="1"/>
    <col min="8193" max="8193" width="9.5703125" style="77" customWidth="1"/>
    <col min="8194" max="8194" width="12.85546875" style="77" customWidth="1"/>
    <col min="8195" max="8195" width="12.28515625" style="77" customWidth="1"/>
    <col min="8196" max="8196" width="10.28515625" style="77" customWidth="1"/>
    <col min="8197" max="8197" width="8.7109375" style="77" customWidth="1"/>
    <col min="8198" max="8198" width="11" style="77" customWidth="1"/>
    <col min="8199" max="8199" width="9.42578125" style="77" customWidth="1"/>
    <col min="8200" max="8200" width="10.42578125" style="77" customWidth="1"/>
    <col min="8201" max="8201" width="12.28515625" style="77" customWidth="1"/>
    <col min="8202" max="8203" width="9.5703125" style="77" customWidth="1"/>
    <col min="8204" max="8204" width="12" style="77" customWidth="1"/>
    <col min="8205" max="8205" width="12.5703125" style="77" customWidth="1"/>
    <col min="8206" max="8206" width="11" style="77" customWidth="1"/>
    <col min="8207" max="8207" width="11.28515625" style="77" customWidth="1"/>
    <col min="8208" max="8447" width="9.140625" style="77"/>
    <col min="8448" max="8448" width="88.85546875" style="77" customWidth="1"/>
    <col min="8449" max="8449" width="9.5703125" style="77" customWidth="1"/>
    <col min="8450" max="8450" width="12.85546875" style="77" customWidth="1"/>
    <col min="8451" max="8451" width="12.28515625" style="77" customWidth="1"/>
    <col min="8452" max="8452" width="10.28515625" style="77" customWidth="1"/>
    <col min="8453" max="8453" width="8.7109375" style="77" customWidth="1"/>
    <col min="8454" max="8454" width="11" style="77" customWidth="1"/>
    <col min="8455" max="8455" width="9.42578125" style="77" customWidth="1"/>
    <col min="8456" max="8456" width="10.42578125" style="77" customWidth="1"/>
    <col min="8457" max="8457" width="12.28515625" style="77" customWidth="1"/>
    <col min="8458" max="8459" width="9.5703125" style="77" customWidth="1"/>
    <col min="8460" max="8460" width="12" style="77" customWidth="1"/>
    <col min="8461" max="8461" width="12.5703125" style="77" customWidth="1"/>
    <col min="8462" max="8462" width="11" style="77" customWidth="1"/>
    <col min="8463" max="8463" width="11.28515625" style="77" customWidth="1"/>
    <col min="8464" max="8703" width="9.140625" style="77"/>
    <col min="8704" max="8704" width="88.85546875" style="77" customWidth="1"/>
    <col min="8705" max="8705" width="9.5703125" style="77" customWidth="1"/>
    <col min="8706" max="8706" width="12.85546875" style="77" customWidth="1"/>
    <col min="8707" max="8707" width="12.28515625" style="77" customWidth="1"/>
    <col min="8708" max="8708" width="10.28515625" style="77" customWidth="1"/>
    <col min="8709" max="8709" width="8.7109375" style="77" customWidth="1"/>
    <col min="8710" max="8710" width="11" style="77" customWidth="1"/>
    <col min="8711" max="8711" width="9.42578125" style="77" customWidth="1"/>
    <col min="8712" max="8712" width="10.42578125" style="77" customWidth="1"/>
    <col min="8713" max="8713" width="12.28515625" style="77" customWidth="1"/>
    <col min="8714" max="8715" width="9.5703125" style="77" customWidth="1"/>
    <col min="8716" max="8716" width="12" style="77" customWidth="1"/>
    <col min="8717" max="8717" width="12.5703125" style="77" customWidth="1"/>
    <col min="8718" max="8718" width="11" style="77" customWidth="1"/>
    <col min="8719" max="8719" width="11.28515625" style="77" customWidth="1"/>
    <col min="8720" max="8959" width="9.140625" style="77"/>
    <col min="8960" max="8960" width="88.85546875" style="77" customWidth="1"/>
    <col min="8961" max="8961" width="9.5703125" style="77" customWidth="1"/>
    <col min="8962" max="8962" width="12.85546875" style="77" customWidth="1"/>
    <col min="8963" max="8963" width="12.28515625" style="77" customWidth="1"/>
    <col min="8964" max="8964" width="10.28515625" style="77" customWidth="1"/>
    <col min="8965" max="8965" width="8.7109375" style="77" customWidth="1"/>
    <col min="8966" max="8966" width="11" style="77" customWidth="1"/>
    <col min="8967" max="8967" width="9.42578125" style="77" customWidth="1"/>
    <col min="8968" max="8968" width="10.42578125" style="77" customWidth="1"/>
    <col min="8969" max="8969" width="12.28515625" style="77" customWidth="1"/>
    <col min="8970" max="8971" width="9.5703125" style="77" customWidth="1"/>
    <col min="8972" max="8972" width="12" style="77" customWidth="1"/>
    <col min="8973" max="8973" width="12.5703125" style="77" customWidth="1"/>
    <col min="8974" max="8974" width="11" style="77" customWidth="1"/>
    <col min="8975" max="8975" width="11.28515625" style="77" customWidth="1"/>
    <col min="8976" max="9215" width="9.140625" style="77"/>
    <col min="9216" max="9216" width="88.85546875" style="77" customWidth="1"/>
    <col min="9217" max="9217" width="9.5703125" style="77" customWidth="1"/>
    <col min="9218" max="9218" width="12.85546875" style="77" customWidth="1"/>
    <col min="9219" max="9219" width="12.28515625" style="77" customWidth="1"/>
    <col min="9220" max="9220" width="10.28515625" style="77" customWidth="1"/>
    <col min="9221" max="9221" width="8.7109375" style="77" customWidth="1"/>
    <col min="9222" max="9222" width="11" style="77" customWidth="1"/>
    <col min="9223" max="9223" width="9.42578125" style="77" customWidth="1"/>
    <col min="9224" max="9224" width="10.42578125" style="77" customWidth="1"/>
    <col min="9225" max="9225" width="12.28515625" style="77" customWidth="1"/>
    <col min="9226" max="9227" width="9.5703125" style="77" customWidth="1"/>
    <col min="9228" max="9228" width="12" style="77" customWidth="1"/>
    <col min="9229" max="9229" width="12.5703125" style="77" customWidth="1"/>
    <col min="9230" max="9230" width="11" style="77" customWidth="1"/>
    <col min="9231" max="9231" width="11.28515625" style="77" customWidth="1"/>
    <col min="9232" max="9471" width="9.140625" style="77"/>
    <col min="9472" max="9472" width="88.85546875" style="77" customWidth="1"/>
    <col min="9473" max="9473" width="9.5703125" style="77" customWidth="1"/>
    <col min="9474" max="9474" width="12.85546875" style="77" customWidth="1"/>
    <col min="9475" max="9475" width="12.28515625" style="77" customWidth="1"/>
    <col min="9476" max="9476" width="10.28515625" style="77" customWidth="1"/>
    <col min="9477" max="9477" width="8.7109375" style="77" customWidth="1"/>
    <col min="9478" max="9478" width="11" style="77" customWidth="1"/>
    <col min="9479" max="9479" width="9.42578125" style="77" customWidth="1"/>
    <col min="9480" max="9480" width="10.42578125" style="77" customWidth="1"/>
    <col min="9481" max="9481" width="12.28515625" style="77" customWidth="1"/>
    <col min="9482" max="9483" width="9.5703125" style="77" customWidth="1"/>
    <col min="9484" max="9484" width="12" style="77" customWidth="1"/>
    <col min="9485" max="9485" width="12.5703125" style="77" customWidth="1"/>
    <col min="9486" max="9486" width="11" style="77" customWidth="1"/>
    <col min="9487" max="9487" width="11.28515625" style="77" customWidth="1"/>
    <col min="9488" max="9727" width="9.140625" style="77"/>
    <col min="9728" max="9728" width="88.85546875" style="77" customWidth="1"/>
    <col min="9729" max="9729" width="9.5703125" style="77" customWidth="1"/>
    <col min="9730" max="9730" width="12.85546875" style="77" customWidth="1"/>
    <col min="9731" max="9731" width="12.28515625" style="77" customWidth="1"/>
    <col min="9732" max="9732" width="10.28515625" style="77" customWidth="1"/>
    <col min="9733" max="9733" width="8.7109375" style="77" customWidth="1"/>
    <col min="9734" max="9734" width="11" style="77" customWidth="1"/>
    <col min="9735" max="9735" width="9.42578125" style="77" customWidth="1"/>
    <col min="9736" max="9736" width="10.42578125" style="77" customWidth="1"/>
    <col min="9737" max="9737" width="12.28515625" style="77" customWidth="1"/>
    <col min="9738" max="9739" width="9.5703125" style="77" customWidth="1"/>
    <col min="9740" max="9740" width="12" style="77" customWidth="1"/>
    <col min="9741" max="9741" width="12.5703125" style="77" customWidth="1"/>
    <col min="9742" max="9742" width="11" style="77" customWidth="1"/>
    <col min="9743" max="9743" width="11.28515625" style="77" customWidth="1"/>
    <col min="9744" max="9983" width="9.140625" style="77"/>
    <col min="9984" max="9984" width="88.85546875" style="77" customWidth="1"/>
    <col min="9985" max="9985" width="9.5703125" style="77" customWidth="1"/>
    <col min="9986" max="9986" width="12.85546875" style="77" customWidth="1"/>
    <col min="9987" max="9987" width="12.28515625" style="77" customWidth="1"/>
    <col min="9988" max="9988" width="10.28515625" style="77" customWidth="1"/>
    <col min="9989" max="9989" width="8.7109375" style="77" customWidth="1"/>
    <col min="9990" max="9990" width="11" style="77" customWidth="1"/>
    <col min="9991" max="9991" width="9.42578125" style="77" customWidth="1"/>
    <col min="9992" max="9992" width="10.42578125" style="77" customWidth="1"/>
    <col min="9993" max="9993" width="12.28515625" style="77" customWidth="1"/>
    <col min="9994" max="9995" width="9.5703125" style="77" customWidth="1"/>
    <col min="9996" max="9996" width="12" style="77" customWidth="1"/>
    <col min="9997" max="9997" width="12.5703125" style="77" customWidth="1"/>
    <col min="9998" max="9998" width="11" style="77" customWidth="1"/>
    <col min="9999" max="9999" width="11.28515625" style="77" customWidth="1"/>
    <col min="10000" max="10239" width="9.140625" style="77"/>
    <col min="10240" max="10240" width="88.85546875" style="77" customWidth="1"/>
    <col min="10241" max="10241" width="9.5703125" style="77" customWidth="1"/>
    <col min="10242" max="10242" width="12.85546875" style="77" customWidth="1"/>
    <col min="10243" max="10243" width="12.28515625" style="77" customWidth="1"/>
    <col min="10244" max="10244" width="10.28515625" style="77" customWidth="1"/>
    <col min="10245" max="10245" width="8.7109375" style="77" customWidth="1"/>
    <col min="10246" max="10246" width="11" style="77" customWidth="1"/>
    <col min="10247" max="10247" width="9.42578125" style="77" customWidth="1"/>
    <col min="10248" max="10248" width="10.42578125" style="77" customWidth="1"/>
    <col min="10249" max="10249" width="12.28515625" style="77" customWidth="1"/>
    <col min="10250" max="10251" width="9.5703125" style="77" customWidth="1"/>
    <col min="10252" max="10252" width="12" style="77" customWidth="1"/>
    <col min="10253" max="10253" width="12.5703125" style="77" customWidth="1"/>
    <col min="10254" max="10254" width="11" style="77" customWidth="1"/>
    <col min="10255" max="10255" width="11.28515625" style="77" customWidth="1"/>
    <col min="10256" max="10495" width="9.140625" style="77"/>
    <col min="10496" max="10496" width="88.85546875" style="77" customWidth="1"/>
    <col min="10497" max="10497" width="9.5703125" style="77" customWidth="1"/>
    <col min="10498" max="10498" width="12.85546875" style="77" customWidth="1"/>
    <col min="10499" max="10499" width="12.28515625" style="77" customWidth="1"/>
    <col min="10500" max="10500" width="10.28515625" style="77" customWidth="1"/>
    <col min="10501" max="10501" width="8.7109375" style="77" customWidth="1"/>
    <col min="10502" max="10502" width="11" style="77" customWidth="1"/>
    <col min="10503" max="10503" width="9.42578125" style="77" customWidth="1"/>
    <col min="10504" max="10504" width="10.42578125" style="77" customWidth="1"/>
    <col min="10505" max="10505" width="12.28515625" style="77" customWidth="1"/>
    <col min="10506" max="10507" width="9.5703125" style="77" customWidth="1"/>
    <col min="10508" max="10508" width="12" style="77" customWidth="1"/>
    <col min="10509" max="10509" width="12.5703125" style="77" customWidth="1"/>
    <col min="10510" max="10510" width="11" style="77" customWidth="1"/>
    <col min="10511" max="10511" width="11.28515625" style="77" customWidth="1"/>
    <col min="10512" max="10751" width="9.140625" style="77"/>
    <col min="10752" max="10752" width="88.85546875" style="77" customWidth="1"/>
    <col min="10753" max="10753" width="9.5703125" style="77" customWidth="1"/>
    <col min="10754" max="10754" width="12.85546875" style="77" customWidth="1"/>
    <col min="10755" max="10755" width="12.28515625" style="77" customWidth="1"/>
    <col min="10756" max="10756" width="10.28515625" style="77" customWidth="1"/>
    <col min="10757" max="10757" width="8.7109375" style="77" customWidth="1"/>
    <col min="10758" max="10758" width="11" style="77" customWidth="1"/>
    <col min="10759" max="10759" width="9.42578125" style="77" customWidth="1"/>
    <col min="10760" max="10760" width="10.42578125" style="77" customWidth="1"/>
    <col min="10761" max="10761" width="12.28515625" style="77" customWidth="1"/>
    <col min="10762" max="10763" width="9.5703125" style="77" customWidth="1"/>
    <col min="10764" max="10764" width="12" style="77" customWidth="1"/>
    <col min="10765" max="10765" width="12.5703125" style="77" customWidth="1"/>
    <col min="10766" max="10766" width="11" style="77" customWidth="1"/>
    <col min="10767" max="10767" width="11.28515625" style="77" customWidth="1"/>
    <col min="10768" max="11007" width="9.140625" style="77"/>
    <col min="11008" max="11008" width="88.85546875" style="77" customWidth="1"/>
    <col min="11009" max="11009" width="9.5703125" style="77" customWidth="1"/>
    <col min="11010" max="11010" width="12.85546875" style="77" customWidth="1"/>
    <col min="11011" max="11011" width="12.28515625" style="77" customWidth="1"/>
    <col min="11012" max="11012" width="10.28515625" style="77" customWidth="1"/>
    <col min="11013" max="11013" width="8.7109375" style="77" customWidth="1"/>
    <col min="11014" max="11014" width="11" style="77" customWidth="1"/>
    <col min="11015" max="11015" width="9.42578125" style="77" customWidth="1"/>
    <col min="11016" max="11016" width="10.42578125" style="77" customWidth="1"/>
    <col min="11017" max="11017" width="12.28515625" style="77" customWidth="1"/>
    <col min="11018" max="11019" width="9.5703125" style="77" customWidth="1"/>
    <col min="11020" max="11020" width="12" style="77" customWidth="1"/>
    <col min="11021" max="11021" width="12.5703125" style="77" customWidth="1"/>
    <col min="11022" max="11022" width="11" style="77" customWidth="1"/>
    <col min="11023" max="11023" width="11.28515625" style="77" customWidth="1"/>
    <col min="11024" max="11263" width="9.140625" style="77"/>
    <col min="11264" max="11264" width="88.85546875" style="77" customWidth="1"/>
    <col min="11265" max="11265" width="9.5703125" style="77" customWidth="1"/>
    <col min="11266" max="11266" width="12.85546875" style="77" customWidth="1"/>
    <col min="11267" max="11267" width="12.28515625" style="77" customWidth="1"/>
    <col min="11268" max="11268" width="10.28515625" style="77" customWidth="1"/>
    <col min="11269" max="11269" width="8.7109375" style="77" customWidth="1"/>
    <col min="11270" max="11270" width="11" style="77" customWidth="1"/>
    <col min="11271" max="11271" width="9.42578125" style="77" customWidth="1"/>
    <col min="11272" max="11272" width="10.42578125" style="77" customWidth="1"/>
    <col min="11273" max="11273" width="12.28515625" style="77" customWidth="1"/>
    <col min="11274" max="11275" width="9.5703125" style="77" customWidth="1"/>
    <col min="11276" max="11276" width="12" style="77" customWidth="1"/>
    <col min="11277" max="11277" width="12.5703125" style="77" customWidth="1"/>
    <col min="11278" max="11278" width="11" style="77" customWidth="1"/>
    <col min="11279" max="11279" width="11.28515625" style="77" customWidth="1"/>
    <col min="11280" max="11519" width="9.140625" style="77"/>
    <col min="11520" max="11520" width="88.85546875" style="77" customWidth="1"/>
    <col min="11521" max="11521" width="9.5703125" style="77" customWidth="1"/>
    <col min="11522" max="11522" width="12.85546875" style="77" customWidth="1"/>
    <col min="11523" max="11523" width="12.28515625" style="77" customWidth="1"/>
    <col min="11524" max="11524" width="10.28515625" style="77" customWidth="1"/>
    <col min="11525" max="11525" width="8.7109375" style="77" customWidth="1"/>
    <col min="11526" max="11526" width="11" style="77" customWidth="1"/>
    <col min="11527" max="11527" width="9.42578125" style="77" customWidth="1"/>
    <col min="11528" max="11528" width="10.42578125" style="77" customWidth="1"/>
    <col min="11529" max="11529" width="12.28515625" style="77" customWidth="1"/>
    <col min="11530" max="11531" width="9.5703125" style="77" customWidth="1"/>
    <col min="11532" max="11532" width="12" style="77" customWidth="1"/>
    <col min="11533" max="11533" width="12.5703125" style="77" customWidth="1"/>
    <col min="11534" max="11534" width="11" style="77" customWidth="1"/>
    <col min="11535" max="11535" width="11.28515625" style="77" customWidth="1"/>
    <col min="11536" max="11775" width="9.140625" style="77"/>
    <col min="11776" max="11776" width="88.85546875" style="77" customWidth="1"/>
    <col min="11777" max="11777" width="9.5703125" style="77" customWidth="1"/>
    <col min="11778" max="11778" width="12.85546875" style="77" customWidth="1"/>
    <col min="11779" max="11779" width="12.28515625" style="77" customWidth="1"/>
    <col min="11780" max="11780" width="10.28515625" style="77" customWidth="1"/>
    <col min="11781" max="11781" width="8.7109375" style="77" customWidth="1"/>
    <col min="11782" max="11782" width="11" style="77" customWidth="1"/>
    <col min="11783" max="11783" width="9.42578125" style="77" customWidth="1"/>
    <col min="11784" max="11784" width="10.42578125" style="77" customWidth="1"/>
    <col min="11785" max="11785" width="12.28515625" style="77" customWidth="1"/>
    <col min="11786" max="11787" width="9.5703125" style="77" customWidth="1"/>
    <col min="11788" max="11788" width="12" style="77" customWidth="1"/>
    <col min="11789" max="11789" width="12.5703125" style="77" customWidth="1"/>
    <col min="11790" max="11790" width="11" style="77" customWidth="1"/>
    <col min="11791" max="11791" width="11.28515625" style="77" customWidth="1"/>
    <col min="11792" max="12031" width="9.140625" style="77"/>
    <col min="12032" max="12032" width="88.85546875" style="77" customWidth="1"/>
    <col min="12033" max="12033" width="9.5703125" style="77" customWidth="1"/>
    <col min="12034" max="12034" width="12.85546875" style="77" customWidth="1"/>
    <col min="12035" max="12035" width="12.28515625" style="77" customWidth="1"/>
    <col min="12036" max="12036" width="10.28515625" style="77" customWidth="1"/>
    <col min="12037" max="12037" width="8.7109375" style="77" customWidth="1"/>
    <col min="12038" max="12038" width="11" style="77" customWidth="1"/>
    <col min="12039" max="12039" width="9.42578125" style="77" customWidth="1"/>
    <col min="12040" max="12040" width="10.42578125" style="77" customWidth="1"/>
    <col min="12041" max="12041" width="12.28515625" style="77" customWidth="1"/>
    <col min="12042" max="12043" width="9.5703125" style="77" customWidth="1"/>
    <col min="12044" max="12044" width="12" style="77" customWidth="1"/>
    <col min="12045" max="12045" width="12.5703125" style="77" customWidth="1"/>
    <col min="12046" max="12046" width="11" style="77" customWidth="1"/>
    <col min="12047" max="12047" width="11.28515625" style="77" customWidth="1"/>
    <col min="12048" max="12287" width="9.140625" style="77"/>
    <col min="12288" max="12288" width="88.85546875" style="77" customWidth="1"/>
    <col min="12289" max="12289" width="9.5703125" style="77" customWidth="1"/>
    <col min="12290" max="12290" width="12.85546875" style="77" customWidth="1"/>
    <col min="12291" max="12291" width="12.28515625" style="77" customWidth="1"/>
    <col min="12292" max="12292" width="10.28515625" style="77" customWidth="1"/>
    <col min="12293" max="12293" width="8.7109375" style="77" customWidth="1"/>
    <col min="12294" max="12294" width="11" style="77" customWidth="1"/>
    <col min="12295" max="12295" width="9.42578125" style="77" customWidth="1"/>
    <col min="12296" max="12296" width="10.42578125" style="77" customWidth="1"/>
    <col min="12297" max="12297" width="12.28515625" style="77" customWidth="1"/>
    <col min="12298" max="12299" width="9.5703125" style="77" customWidth="1"/>
    <col min="12300" max="12300" width="12" style="77" customWidth="1"/>
    <col min="12301" max="12301" width="12.5703125" style="77" customWidth="1"/>
    <col min="12302" max="12302" width="11" style="77" customWidth="1"/>
    <col min="12303" max="12303" width="11.28515625" style="77" customWidth="1"/>
    <col min="12304" max="12543" width="9.140625" style="77"/>
    <col min="12544" max="12544" width="88.85546875" style="77" customWidth="1"/>
    <col min="12545" max="12545" width="9.5703125" style="77" customWidth="1"/>
    <col min="12546" max="12546" width="12.85546875" style="77" customWidth="1"/>
    <col min="12547" max="12547" width="12.28515625" style="77" customWidth="1"/>
    <col min="12548" max="12548" width="10.28515625" style="77" customWidth="1"/>
    <col min="12549" max="12549" width="8.7109375" style="77" customWidth="1"/>
    <col min="12550" max="12550" width="11" style="77" customWidth="1"/>
    <col min="12551" max="12551" width="9.42578125" style="77" customWidth="1"/>
    <col min="12552" max="12552" width="10.42578125" style="77" customWidth="1"/>
    <col min="12553" max="12553" width="12.28515625" style="77" customWidth="1"/>
    <col min="12554" max="12555" width="9.5703125" style="77" customWidth="1"/>
    <col min="12556" max="12556" width="12" style="77" customWidth="1"/>
    <col min="12557" max="12557" width="12.5703125" style="77" customWidth="1"/>
    <col min="12558" max="12558" width="11" style="77" customWidth="1"/>
    <col min="12559" max="12559" width="11.28515625" style="77" customWidth="1"/>
    <col min="12560" max="12799" width="9.140625" style="77"/>
    <col min="12800" max="12800" width="88.85546875" style="77" customWidth="1"/>
    <col min="12801" max="12801" width="9.5703125" style="77" customWidth="1"/>
    <col min="12802" max="12802" width="12.85546875" style="77" customWidth="1"/>
    <col min="12803" max="12803" width="12.28515625" style="77" customWidth="1"/>
    <col min="12804" max="12804" width="10.28515625" style="77" customWidth="1"/>
    <col min="12805" max="12805" width="8.7109375" style="77" customWidth="1"/>
    <col min="12806" max="12806" width="11" style="77" customWidth="1"/>
    <col min="12807" max="12807" width="9.42578125" style="77" customWidth="1"/>
    <col min="12808" max="12808" width="10.42578125" style="77" customWidth="1"/>
    <col min="12809" max="12809" width="12.28515625" style="77" customWidth="1"/>
    <col min="12810" max="12811" width="9.5703125" style="77" customWidth="1"/>
    <col min="12812" max="12812" width="12" style="77" customWidth="1"/>
    <col min="12813" max="12813" width="12.5703125" style="77" customWidth="1"/>
    <col min="12814" max="12814" width="11" style="77" customWidth="1"/>
    <col min="12815" max="12815" width="11.28515625" style="77" customWidth="1"/>
    <col min="12816" max="13055" width="9.140625" style="77"/>
    <col min="13056" max="13056" width="88.85546875" style="77" customWidth="1"/>
    <col min="13057" max="13057" width="9.5703125" style="77" customWidth="1"/>
    <col min="13058" max="13058" width="12.85546875" style="77" customWidth="1"/>
    <col min="13059" max="13059" width="12.28515625" style="77" customWidth="1"/>
    <col min="13060" max="13060" width="10.28515625" style="77" customWidth="1"/>
    <col min="13061" max="13061" width="8.7109375" style="77" customWidth="1"/>
    <col min="13062" max="13062" width="11" style="77" customWidth="1"/>
    <col min="13063" max="13063" width="9.42578125" style="77" customWidth="1"/>
    <col min="13064" max="13064" width="10.42578125" style="77" customWidth="1"/>
    <col min="13065" max="13065" width="12.28515625" style="77" customWidth="1"/>
    <col min="13066" max="13067" width="9.5703125" style="77" customWidth="1"/>
    <col min="13068" max="13068" width="12" style="77" customWidth="1"/>
    <col min="13069" max="13069" width="12.5703125" style="77" customWidth="1"/>
    <col min="13070" max="13070" width="11" style="77" customWidth="1"/>
    <col min="13071" max="13071" width="11.28515625" style="77" customWidth="1"/>
    <col min="13072" max="13311" width="9.140625" style="77"/>
    <col min="13312" max="13312" width="88.85546875" style="77" customWidth="1"/>
    <col min="13313" max="13313" width="9.5703125" style="77" customWidth="1"/>
    <col min="13314" max="13314" width="12.85546875" style="77" customWidth="1"/>
    <col min="13315" max="13315" width="12.28515625" style="77" customWidth="1"/>
    <col min="13316" max="13316" width="10.28515625" style="77" customWidth="1"/>
    <col min="13317" max="13317" width="8.7109375" style="77" customWidth="1"/>
    <col min="13318" max="13318" width="11" style="77" customWidth="1"/>
    <col min="13319" max="13319" width="9.42578125" style="77" customWidth="1"/>
    <col min="13320" max="13320" width="10.42578125" style="77" customWidth="1"/>
    <col min="13321" max="13321" width="12.28515625" style="77" customWidth="1"/>
    <col min="13322" max="13323" width="9.5703125" style="77" customWidth="1"/>
    <col min="13324" max="13324" width="12" style="77" customWidth="1"/>
    <col min="13325" max="13325" width="12.5703125" style="77" customWidth="1"/>
    <col min="13326" max="13326" width="11" style="77" customWidth="1"/>
    <col min="13327" max="13327" width="11.28515625" style="77" customWidth="1"/>
    <col min="13328" max="13567" width="9.140625" style="77"/>
    <col min="13568" max="13568" width="88.85546875" style="77" customWidth="1"/>
    <col min="13569" max="13569" width="9.5703125" style="77" customWidth="1"/>
    <col min="13570" max="13570" width="12.85546875" style="77" customWidth="1"/>
    <col min="13571" max="13571" width="12.28515625" style="77" customWidth="1"/>
    <col min="13572" max="13572" width="10.28515625" style="77" customWidth="1"/>
    <col min="13573" max="13573" width="8.7109375" style="77" customWidth="1"/>
    <col min="13574" max="13574" width="11" style="77" customWidth="1"/>
    <col min="13575" max="13575" width="9.42578125" style="77" customWidth="1"/>
    <col min="13576" max="13576" width="10.42578125" style="77" customWidth="1"/>
    <col min="13577" max="13577" width="12.28515625" style="77" customWidth="1"/>
    <col min="13578" max="13579" width="9.5703125" style="77" customWidth="1"/>
    <col min="13580" max="13580" width="12" style="77" customWidth="1"/>
    <col min="13581" max="13581" width="12.5703125" style="77" customWidth="1"/>
    <col min="13582" max="13582" width="11" style="77" customWidth="1"/>
    <col min="13583" max="13583" width="11.28515625" style="77" customWidth="1"/>
    <col min="13584" max="13823" width="9.140625" style="77"/>
    <col min="13824" max="13824" width="88.85546875" style="77" customWidth="1"/>
    <col min="13825" max="13825" width="9.5703125" style="77" customWidth="1"/>
    <col min="13826" max="13826" width="12.85546875" style="77" customWidth="1"/>
    <col min="13827" max="13827" width="12.28515625" style="77" customWidth="1"/>
    <col min="13828" max="13828" width="10.28515625" style="77" customWidth="1"/>
    <col min="13829" max="13829" width="8.7109375" style="77" customWidth="1"/>
    <col min="13830" max="13830" width="11" style="77" customWidth="1"/>
    <col min="13831" max="13831" width="9.42578125" style="77" customWidth="1"/>
    <col min="13832" max="13832" width="10.42578125" style="77" customWidth="1"/>
    <col min="13833" max="13833" width="12.28515625" style="77" customWidth="1"/>
    <col min="13834" max="13835" width="9.5703125" style="77" customWidth="1"/>
    <col min="13836" max="13836" width="12" style="77" customWidth="1"/>
    <col min="13837" max="13837" width="12.5703125" style="77" customWidth="1"/>
    <col min="13838" max="13838" width="11" style="77" customWidth="1"/>
    <col min="13839" max="13839" width="11.28515625" style="77" customWidth="1"/>
    <col min="13840" max="14079" width="9.140625" style="77"/>
    <col min="14080" max="14080" width="88.85546875" style="77" customWidth="1"/>
    <col min="14081" max="14081" width="9.5703125" style="77" customWidth="1"/>
    <col min="14082" max="14082" width="12.85546875" style="77" customWidth="1"/>
    <col min="14083" max="14083" width="12.28515625" style="77" customWidth="1"/>
    <col min="14084" max="14084" width="10.28515625" style="77" customWidth="1"/>
    <col min="14085" max="14085" width="8.7109375" style="77" customWidth="1"/>
    <col min="14086" max="14086" width="11" style="77" customWidth="1"/>
    <col min="14087" max="14087" width="9.42578125" style="77" customWidth="1"/>
    <col min="14088" max="14088" width="10.42578125" style="77" customWidth="1"/>
    <col min="14089" max="14089" width="12.28515625" style="77" customWidth="1"/>
    <col min="14090" max="14091" width="9.5703125" style="77" customWidth="1"/>
    <col min="14092" max="14092" width="12" style="77" customWidth="1"/>
    <col min="14093" max="14093" width="12.5703125" style="77" customWidth="1"/>
    <col min="14094" max="14094" width="11" style="77" customWidth="1"/>
    <col min="14095" max="14095" width="11.28515625" style="77" customWidth="1"/>
    <col min="14096" max="14335" width="9.140625" style="77"/>
    <col min="14336" max="14336" width="88.85546875" style="77" customWidth="1"/>
    <col min="14337" max="14337" width="9.5703125" style="77" customWidth="1"/>
    <col min="14338" max="14338" width="12.85546875" style="77" customWidth="1"/>
    <col min="14339" max="14339" width="12.28515625" style="77" customWidth="1"/>
    <col min="14340" max="14340" width="10.28515625" style="77" customWidth="1"/>
    <col min="14341" max="14341" width="8.7109375" style="77" customWidth="1"/>
    <col min="14342" max="14342" width="11" style="77" customWidth="1"/>
    <col min="14343" max="14343" width="9.42578125" style="77" customWidth="1"/>
    <col min="14344" max="14344" width="10.42578125" style="77" customWidth="1"/>
    <col min="14345" max="14345" width="12.28515625" style="77" customWidth="1"/>
    <col min="14346" max="14347" width="9.5703125" style="77" customWidth="1"/>
    <col min="14348" max="14348" width="12" style="77" customWidth="1"/>
    <col min="14349" max="14349" width="12.5703125" style="77" customWidth="1"/>
    <col min="14350" max="14350" width="11" style="77" customWidth="1"/>
    <col min="14351" max="14351" width="11.28515625" style="77" customWidth="1"/>
    <col min="14352" max="14591" width="9.140625" style="77"/>
    <col min="14592" max="14592" width="88.85546875" style="77" customWidth="1"/>
    <col min="14593" max="14593" width="9.5703125" style="77" customWidth="1"/>
    <col min="14594" max="14594" width="12.85546875" style="77" customWidth="1"/>
    <col min="14595" max="14595" width="12.28515625" style="77" customWidth="1"/>
    <col min="14596" max="14596" width="10.28515625" style="77" customWidth="1"/>
    <col min="14597" max="14597" width="8.7109375" style="77" customWidth="1"/>
    <col min="14598" max="14598" width="11" style="77" customWidth="1"/>
    <col min="14599" max="14599" width="9.42578125" style="77" customWidth="1"/>
    <col min="14600" max="14600" width="10.42578125" style="77" customWidth="1"/>
    <col min="14601" max="14601" width="12.28515625" style="77" customWidth="1"/>
    <col min="14602" max="14603" width="9.5703125" style="77" customWidth="1"/>
    <col min="14604" max="14604" width="12" style="77" customWidth="1"/>
    <col min="14605" max="14605" width="12.5703125" style="77" customWidth="1"/>
    <col min="14606" max="14606" width="11" style="77" customWidth="1"/>
    <col min="14607" max="14607" width="11.28515625" style="77" customWidth="1"/>
    <col min="14608" max="14847" width="9.140625" style="77"/>
    <col min="14848" max="14848" width="88.85546875" style="77" customWidth="1"/>
    <col min="14849" max="14849" width="9.5703125" style="77" customWidth="1"/>
    <col min="14850" max="14850" width="12.85546875" style="77" customWidth="1"/>
    <col min="14851" max="14851" width="12.28515625" style="77" customWidth="1"/>
    <col min="14852" max="14852" width="10.28515625" style="77" customWidth="1"/>
    <col min="14853" max="14853" width="8.7109375" style="77" customWidth="1"/>
    <col min="14854" max="14854" width="11" style="77" customWidth="1"/>
    <col min="14855" max="14855" width="9.42578125" style="77" customWidth="1"/>
    <col min="14856" max="14856" width="10.42578125" style="77" customWidth="1"/>
    <col min="14857" max="14857" width="12.28515625" style="77" customWidth="1"/>
    <col min="14858" max="14859" width="9.5703125" style="77" customWidth="1"/>
    <col min="14860" max="14860" width="12" style="77" customWidth="1"/>
    <col min="14861" max="14861" width="12.5703125" style="77" customWidth="1"/>
    <col min="14862" max="14862" width="11" style="77" customWidth="1"/>
    <col min="14863" max="14863" width="11.28515625" style="77" customWidth="1"/>
    <col min="14864" max="15103" width="9.140625" style="77"/>
    <col min="15104" max="15104" width="88.85546875" style="77" customWidth="1"/>
    <col min="15105" max="15105" width="9.5703125" style="77" customWidth="1"/>
    <col min="15106" max="15106" width="12.85546875" style="77" customWidth="1"/>
    <col min="15107" max="15107" width="12.28515625" style="77" customWidth="1"/>
    <col min="15108" max="15108" width="10.28515625" style="77" customWidth="1"/>
    <col min="15109" max="15109" width="8.7109375" style="77" customWidth="1"/>
    <col min="15110" max="15110" width="11" style="77" customWidth="1"/>
    <col min="15111" max="15111" width="9.42578125" style="77" customWidth="1"/>
    <col min="15112" max="15112" width="10.42578125" style="77" customWidth="1"/>
    <col min="15113" max="15113" width="12.28515625" style="77" customWidth="1"/>
    <col min="15114" max="15115" width="9.5703125" style="77" customWidth="1"/>
    <col min="15116" max="15116" width="12" style="77" customWidth="1"/>
    <col min="15117" max="15117" width="12.5703125" style="77" customWidth="1"/>
    <col min="15118" max="15118" width="11" style="77" customWidth="1"/>
    <col min="15119" max="15119" width="11.28515625" style="77" customWidth="1"/>
    <col min="15120" max="15359" width="9.140625" style="77"/>
    <col min="15360" max="15360" width="88.85546875" style="77" customWidth="1"/>
    <col min="15361" max="15361" width="9.5703125" style="77" customWidth="1"/>
    <col min="15362" max="15362" width="12.85546875" style="77" customWidth="1"/>
    <col min="15363" max="15363" width="12.28515625" style="77" customWidth="1"/>
    <col min="15364" max="15364" width="10.28515625" style="77" customWidth="1"/>
    <col min="15365" max="15365" width="8.7109375" style="77" customWidth="1"/>
    <col min="15366" max="15366" width="11" style="77" customWidth="1"/>
    <col min="15367" max="15367" width="9.42578125" style="77" customWidth="1"/>
    <col min="15368" max="15368" width="10.42578125" style="77" customWidth="1"/>
    <col min="15369" max="15369" width="12.28515625" style="77" customWidth="1"/>
    <col min="15370" max="15371" width="9.5703125" style="77" customWidth="1"/>
    <col min="15372" max="15372" width="12" style="77" customWidth="1"/>
    <col min="15373" max="15373" width="12.5703125" style="77" customWidth="1"/>
    <col min="15374" max="15374" width="11" style="77" customWidth="1"/>
    <col min="15375" max="15375" width="11.28515625" style="77" customWidth="1"/>
    <col min="15376" max="15615" width="9.140625" style="77"/>
    <col min="15616" max="15616" width="88.85546875" style="77" customWidth="1"/>
    <col min="15617" max="15617" width="9.5703125" style="77" customWidth="1"/>
    <col min="15618" max="15618" width="12.85546875" style="77" customWidth="1"/>
    <col min="15619" max="15619" width="12.28515625" style="77" customWidth="1"/>
    <col min="15620" max="15620" width="10.28515625" style="77" customWidth="1"/>
    <col min="15621" max="15621" width="8.7109375" style="77" customWidth="1"/>
    <col min="15622" max="15622" width="11" style="77" customWidth="1"/>
    <col min="15623" max="15623" width="9.42578125" style="77" customWidth="1"/>
    <col min="15624" max="15624" width="10.42578125" style="77" customWidth="1"/>
    <col min="15625" max="15625" width="12.28515625" style="77" customWidth="1"/>
    <col min="15626" max="15627" width="9.5703125" style="77" customWidth="1"/>
    <col min="15628" max="15628" width="12" style="77" customWidth="1"/>
    <col min="15629" max="15629" width="12.5703125" style="77" customWidth="1"/>
    <col min="15630" max="15630" width="11" style="77" customWidth="1"/>
    <col min="15631" max="15631" width="11.28515625" style="77" customWidth="1"/>
    <col min="15632" max="15871" width="9.140625" style="77"/>
    <col min="15872" max="15872" width="88.85546875" style="77" customWidth="1"/>
    <col min="15873" max="15873" width="9.5703125" style="77" customWidth="1"/>
    <col min="15874" max="15874" width="12.85546875" style="77" customWidth="1"/>
    <col min="15875" max="15875" width="12.28515625" style="77" customWidth="1"/>
    <col min="15876" max="15876" width="10.28515625" style="77" customWidth="1"/>
    <col min="15877" max="15877" width="8.7109375" style="77" customWidth="1"/>
    <col min="15878" max="15878" width="11" style="77" customWidth="1"/>
    <col min="15879" max="15879" width="9.42578125" style="77" customWidth="1"/>
    <col min="15880" max="15880" width="10.42578125" style="77" customWidth="1"/>
    <col min="15881" max="15881" width="12.28515625" style="77" customWidth="1"/>
    <col min="15882" max="15883" width="9.5703125" style="77" customWidth="1"/>
    <col min="15884" max="15884" width="12" style="77" customWidth="1"/>
    <col min="15885" max="15885" width="12.5703125" style="77" customWidth="1"/>
    <col min="15886" max="15886" width="11" style="77" customWidth="1"/>
    <col min="15887" max="15887" width="11.28515625" style="77" customWidth="1"/>
    <col min="15888" max="16127" width="9.140625" style="77"/>
    <col min="16128" max="16128" width="88.85546875" style="77" customWidth="1"/>
    <col min="16129" max="16129" width="9.5703125" style="77" customWidth="1"/>
    <col min="16130" max="16130" width="12.85546875" style="77" customWidth="1"/>
    <col min="16131" max="16131" width="12.28515625" style="77" customWidth="1"/>
    <col min="16132" max="16132" width="10.28515625" style="77" customWidth="1"/>
    <col min="16133" max="16133" width="8.7109375" style="77" customWidth="1"/>
    <col min="16134" max="16134" width="11" style="77" customWidth="1"/>
    <col min="16135" max="16135" width="9.42578125" style="77" customWidth="1"/>
    <col min="16136" max="16136" width="10.42578125" style="77" customWidth="1"/>
    <col min="16137" max="16137" width="12.28515625" style="77" customWidth="1"/>
    <col min="16138" max="16139" width="9.5703125" style="77" customWidth="1"/>
    <col min="16140" max="16140" width="12" style="77" customWidth="1"/>
    <col min="16141" max="16141" width="12.5703125" style="77" customWidth="1"/>
    <col min="16142" max="16142" width="11" style="77" customWidth="1"/>
    <col min="16143" max="16143" width="11.28515625" style="77" customWidth="1"/>
    <col min="16144" max="16384" width="9.140625" style="77"/>
  </cols>
  <sheetData>
    <row r="1" spans="1:16" ht="48.75" customHeight="1">
      <c r="A1" s="5406" t="s">
        <v>290</v>
      </c>
      <c r="B1" s="5406"/>
      <c r="C1" s="5406"/>
      <c r="D1" s="5406"/>
      <c r="E1" s="5406"/>
      <c r="F1" s="5406"/>
      <c r="G1" s="5406"/>
      <c r="H1" s="5406"/>
      <c r="I1" s="5406"/>
      <c r="J1" s="5406"/>
      <c r="K1" s="5406"/>
      <c r="L1" s="5406"/>
      <c r="M1" s="5406"/>
      <c r="N1" s="5406"/>
      <c r="O1" s="5406"/>
      <c r="P1" s="5406"/>
    </row>
    <row r="2" spans="1:16" ht="11.25" customHeight="1">
      <c r="A2" s="5405"/>
      <c r="B2" s="5405"/>
      <c r="C2" s="5405"/>
      <c r="D2" s="5405"/>
      <c r="E2" s="5405"/>
      <c r="F2" s="5405"/>
      <c r="G2" s="5405"/>
      <c r="H2" s="5405"/>
      <c r="I2" s="5405"/>
      <c r="J2" s="5405"/>
      <c r="K2" s="5405"/>
      <c r="L2" s="5405"/>
      <c r="M2" s="5405"/>
      <c r="N2" s="5405"/>
      <c r="O2" s="5405"/>
      <c r="P2" s="5405"/>
    </row>
    <row r="3" spans="1:16" ht="21.75" customHeight="1">
      <c r="A3" s="6310" t="s">
        <v>381</v>
      </c>
      <c r="B3" s="6310"/>
      <c r="C3" s="6310"/>
      <c r="D3" s="6310"/>
      <c r="E3" s="6310"/>
      <c r="F3" s="6310"/>
      <c r="G3" s="6310"/>
      <c r="H3" s="6310"/>
      <c r="I3" s="6310"/>
      <c r="J3" s="6310"/>
      <c r="K3" s="6310"/>
      <c r="L3" s="6310"/>
      <c r="M3" s="6310"/>
      <c r="N3" s="6310"/>
      <c r="O3" s="6310"/>
      <c r="P3" s="6310"/>
    </row>
    <row r="4" spans="1:16" ht="33" customHeight="1" thickBot="1">
      <c r="A4" s="940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33" customHeight="1" thickBot="1">
      <c r="A5" s="6320" t="s">
        <v>1</v>
      </c>
      <c r="B5" s="6311" t="s">
        <v>2</v>
      </c>
      <c r="C5" s="6312"/>
      <c r="D5" s="6313"/>
      <c r="E5" s="6314" t="s">
        <v>3</v>
      </c>
      <c r="F5" s="6315"/>
      <c r="G5" s="6316"/>
      <c r="H5" s="6314" t="s">
        <v>4</v>
      </c>
      <c r="I5" s="6315"/>
      <c r="J5" s="6316"/>
      <c r="K5" s="6314" t="s">
        <v>5</v>
      </c>
      <c r="L5" s="6315"/>
      <c r="M5" s="6316"/>
      <c r="N5" s="6317" t="s">
        <v>22</v>
      </c>
      <c r="O5" s="6318"/>
      <c r="P5" s="6319"/>
    </row>
    <row r="6" spans="1:16" ht="191.25" customHeight="1" thickBot="1">
      <c r="A6" s="6321"/>
      <c r="B6" s="1105" t="s">
        <v>7</v>
      </c>
      <c r="C6" s="1105" t="s">
        <v>8</v>
      </c>
      <c r="D6" s="1105" t="s">
        <v>9</v>
      </c>
      <c r="E6" s="3479" t="s">
        <v>7</v>
      </c>
      <c r="F6" s="3479" t="s">
        <v>8</v>
      </c>
      <c r="G6" s="3479" t="s">
        <v>9</v>
      </c>
      <c r="H6" s="3479" t="s">
        <v>7</v>
      </c>
      <c r="I6" s="3479" t="s">
        <v>8</v>
      </c>
      <c r="J6" s="3479" t="s">
        <v>9</v>
      </c>
      <c r="K6" s="3479" t="s">
        <v>7</v>
      </c>
      <c r="L6" s="3479" t="s">
        <v>8</v>
      </c>
      <c r="M6" s="3479" t="s">
        <v>9</v>
      </c>
      <c r="N6" s="1105" t="s">
        <v>7</v>
      </c>
      <c r="O6" s="1105" t="s">
        <v>8</v>
      </c>
      <c r="P6" s="1114" t="s">
        <v>9</v>
      </c>
    </row>
    <row r="7" spans="1:16" ht="32.25" customHeight="1" thickBot="1">
      <c r="A7" s="1106" t="s">
        <v>10</v>
      </c>
      <c r="B7" s="1107"/>
      <c r="C7" s="1107"/>
      <c r="D7" s="1107"/>
      <c r="E7" s="3480"/>
      <c r="F7" s="3480"/>
      <c r="G7" s="3480"/>
      <c r="H7" s="3480"/>
      <c r="I7" s="3480"/>
      <c r="J7" s="3480"/>
      <c r="K7" s="3480"/>
      <c r="L7" s="3480"/>
      <c r="M7" s="3480"/>
      <c r="N7" s="1107"/>
      <c r="O7" s="1107"/>
      <c r="P7" s="1115"/>
    </row>
    <row r="8" spans="1:16" ht="26.25" customHeight="1" thickBot="1">
      <c r="A8" s="1108" t="s">
        <v>291</v>
      </c>
      <c r="B8" s="1109"/>
      <c r="C8" s="1109"/>
      <c r="D8" s="1116"/>
      <c r="E8" s="3481"/>
      <c r="F8" s="3481"/>
      <c r="G8" s="3626"/>
      <c r="H8" s="3481"/>
      <c r="I8" s="3481"/>
      <c r="J8" s="3626"/>
      <c r="K8" s="3481"/>
      <c r="L8" s="3481"/>
      <c r="M8" s="3626"/>
      <c r="N8" s="1117"/>
      <c r="O8" s="1117"/>
      <c r="P8" s="1118"/>
    </row>
    <row r="9" spans="1:16">
      <c r="A9" s="1110" t="s">
        <v>292</v>
      </c>
      <c r="B9" s="1119">
        <v>48</v>
      </c>
      <c r="C9" s="1111">
        <v>2</v>
      </c>
      <c r="D9" s="1120">
        <f>B9+C9</f>
        <v>50</v>
      </c>
      <c r="E9" s="3627">
        <v>40</v>
      </c>
      <c r="F9" s="3482">
        <v>3</v>
      </c>
      <c r="G9" s="3628">
        <f>E9+F9</f>
        <v>43</v>
      </c>
      <c r="H9" s="3627">
        <v>41</v>
      </c>
      <c r="I9" s="3482">
        <v>1</v>
      </c>
      <c r="J9" s="3628">
        <f>H9+I9</f>
        <v>42</v>
      </c>
      <c r="K9" s="3627">
        <v>37</v>
      </c>
      <c r="L9" s="3482">
        <v>5</v>
      </c>
      <c r="M9" s="3628">
        <f>K9+L9</f>
        <v>42</v>
      </c>
      <c r="N9" s="1121">
        <f>B9+E9+H9+K9</f>
        <v>166</v>
      </c>
      <c r="O9" s="1122">
        <f>C9+F9+I9+L9</f>
        <v>11</v>
      </c>
      <c r="P9" s="1123">
        <f>N9+O9</f>
        <v>177</v>
      </c>
    </row>
    <row r="10" spans="1:16">
      <c r="A10" s="1112" t="s">
        <v>293</v>
      </c>
      <c r="B10" s="1124">
        <v>5</v>
      </c>
      <c r="C10" s="1113">
        <v>0</v>
      </c>
      <c r="D10" s="1125">
        <f t="shared" ref="D10:D27" si="0">B10+C10</f>
        <v>5</v>
      </c>
      <c r="E10" s="3629">
        <v>14</v>
      </c>
      <c r="F10" s="3483">
        <v>0</v>
      </c>
      <c r="G10" s="3630">
        <f t="shared" ref="G10:G27" si="1">E10+F10</f>
        <v>14</v>
      </c>
      <c r="H10" s="3629">
        <v>7</v>
      </c>
      <c r="I10" s="3483">
        <v>0</v>
      </c>
      <c r="J10" s="3630">
        <f t="shared" ref="J10:J27" si="2">H10+I10</f>
        <v>7</v>
      </c>
      <c r="K10" s="3629">
        <v>12</v>
      </c>
      <c r="L10" s="3483">
        <v>0</v>
      </c>
      <c r="M10" s="3630">
        <f t="shared" ref="M10:M27" si="3">K10+L10</f>
        <v>12</v>
      </c>
      <c r="N10" s="1126">
        <f t="shared" ref="N10:O65" si="4">B10+E10+H10+K10</f>
        <v>38</v>
      </c>
      <c r="O10" s="1127">
        <f t="shared" si="4"/>
        <v>0</v>
      </c>
      <c r="P10" s="1128">
        <f t="shared" ref="P10:P72" si="5">N10+O10</f>
        <v>38</v>
      </c>
    </row>
    <row r="11" spans="1:16">
      <c r="A11" s="1112" t="s">
        <v>294</v>
      </c>
      <c r="B11" s="1124">
        <v>16</v>
      </c>
      <c r="C11" s="1113">
        <v>1</v>
      </c>
      <c r="D11" s="1125">
        <f t="shared" si="0"/>
        <v>17</v>
      </c>
      <c r="E11" s="3629">
        <v>16</v>
      </c>
      <c r="F11" s="3483">
        <v>0</v>
      </c>
      <c r="G11" s="3630">
        <f t="shared" si="1"/>
        <v>16</v>
      </c>
      <c r="H11" s="3629">
        <v>17</v>
      </c>
      <c r="I11" s="3483">
        <v>0</v>
      </c>
      <c r="J11" s="3630">
        <f t="shared" si="2"/>
        <v>17</v>
      </c>
      <c r="K11" s="3629">
        <v>18</v>
      </c>
      <c r="L11" s="3483">
        <v>1</v>
      </c>
      <c r="M11" s="3630">
        <f t="shared" si="3"/>
        <v>19</v>
      </c>
      <c r="N11" s="1126">
        <f t="shared" si="4"/>
        <v>67</v>
      </c>
      <c r="O11" s="1127">
        <f t="shared" si="4"/>
        <v>2</v>
      </c>
      <c r="P11" s="1128">
        <f t="shared" si="5"/>
        <v>69</v>
      </c>
    </row>
    <row r="12" spans="1:16">
      <c r="A12" s="1112" t="s">
        <v>295</v>
      </c>
      <c r="B12" s="1124">
        <v>18</v>
      </c>
      <c r="C12" s="1113">
        <v>0</v>
      </c>
      <c r="D12" s="1125">
        <f t="shared" si="0"/>
        <v>18</v>
      </c>
      <c r="E12" s="3629">
        <v>13</v>
      </c>
      <c r="F12" s="3483">
        <v>0</v>
      </c>
      <c r="G12" s="3630">
        <f t="shared" si="1"/>
        <v>13</v>
      </c>
      <c r="H12" s="3629">
        <v>13</v>
      </c>
      <c r="I12" s="3483">
        <v>0</v>
      </c>
      <c r="J12" s="3630">
        <f t="shared" si="2"/>
        <v>13</v>
      </c>
      <c r="K12" s="3629">
        <v>14</v>
      </c>
      <c r="L12" s="3483">
        <v>1</v>
      </c>
      <c r="M12" s="3630">
        <f t="shared" si="3"/>
        <v>15</v>
      </c>
      <c r="N12" s="1126">
        <f t="shared" si="4"/>
        <v>58</v>
      </c>
      <c r="O12" s="1127">
        <f t="shared" si="4"/>
        <v>1</v>
      </c>
      <c r="P12" s="1128">
        <f t="shared" si="5"/>
        <v>59</v>
      </c>
    </row>
    <row r="13" spans="1:16">
      <c r="A13" s="1112" t="s">
        <v>296</v>
      </c>
      <c r="B13" s="1124">
        <v>0</v>
      </c>
      <c r="C13" s="1113">
        <v>0</v>
      </c>
      <c r="D13" s="1125">
        <f t="shared" si="0"/>
        <v>0</v>
      </c>
      <c r="E13" s="3629">
        <v>0</v>
      </c>
      <c r="F13" s="3483">
        <v>0</v>
      </c>
      <c r="G13" s="3630">
        <f t="shared" si="1"/>
        <v>0</v>
      </c>
      <c r="H13" s="3629">
        <v>0</v>
      </c>
      <c r="I13" s="3483">
        <v>0</v>
      </c>
      <c r="J13" s="3630">
        <f t="shared" si="2"/>
        <v>0</v>
      </c>
      <c r="K13" s="3629">
        <v>0</v>
      </c>
      <c r="L13" s="3483">
        <v>0</v>
      </c>
      <c r="M13" s="3630">
        <f t="shared" si="3"/>
        <v>0</v>
      </c>
      <c r="N13" s="1126">
        <f t="shared" si="4"/>
        <v>0</v>
      </c>
      <c r="O13" s="1127">
        <f t="shared" si="4"/>
        <v>0</v>
      </c>
      <c r="P13" s="1128">
        <f t="shared" si="5"/>
        <v>0</v>
      </c>
    </row>
    <row r="14" spans="1:16">
      <c r="A14" s="1112" t="s">
        <v>297</v>
      </c>
      <c r="B14" s="1124">
        <v>61</v>
      </c>
      <c r="C14" s="1113">
        <v>4</v>
      </c>
      <c r="D14" s="1125">
        <f t="shared" si="0"/>
        <v>65</v>
      </c>
      <c r="E14" s="3629">
        <v>49</v>
      </c>
      <c r="F14" s="3483">
        <v>7</v>
      </c>
      <c r="G14" s="3630">
        <f t="shared" si="1"/>
        <v>56</v>
      </c>
      <c r="H14" s="3629">
        <v>43</v>
      </c>
      <c r="I14" s="3483">
        <v>0</v>
      </c>
      <c r="J14" s="3630">
        <f t="shared" si="2"/>
        <v>43</v>
      </c>
      <c r="K14" s="3629">
        <v>56</v>
      </c>
      <c r="L14" s="3483">
        <v>0</v>
      </c>
      <c r="M14" s="3630">
        <f t="shared" si="3"/>
        <v>56</v>
      </c>
      <c r="N14" s="1126">
        <f t="shared" si="4"/>
        <v>209</v>
      </c>
      <c r="O14" s="1127">
        <f t="shared" si="4"/>
        <v>11</v>
      </c>
      <c r="P14" s="1128">
        <f t="shared" si="5"/>
        <v>220</v>
      </c>
    </row>
    <row r="15" spans="1:16">
      <c r="A15" s="1112" t="s">
        <v>298</v>
      </c>
      <c r="B15" s="1124">
        <v>15</v>
      </c>
      <c r="C15" s="1113">
        <v>0</v>
      </c>
      <c r="D15" s="1125">
        <f t="shared" si="0"/>
        <v>15</v>
      </c>
      <c r="E15" s="3629">
        <v>16</v>
      </c>
      <c r="F15" s="3483">
        <v>0</v>
      </c>
      <c r="G15" s="3630">
        <f t="shared" si="1"/>
        <v>16</v>
      </c>
      <c r="H15" s="3629">
        <v>14</v>
      </c>
      <c r="I15" s="3483">
        <v>0</v>
      </c>
      <c r="J15" s="3630">
        <f t="shared" si="2"/>
        <v>14</v>
      </c>
      <c r="K15" s="3629">
        <v>16</v>
      </c>
      <c r="L15" s="3483">
        <v>0</v>
      </c>
      <c r="M15" s="3630">
        <f t="shared" si="3"/>
        <v>16</v>
      </c>
      <c r="N15" s="1126">
        <f t="shared" si="4"/>
        <v>61</v>
      </c>
      <c r="O15" s="1127">
        <f t="shared" si="4"/>
        <v>0</v>
      </c>
      <c r="P15" s="1128">
        <f t="shared" si="5"/>
        <v>61</v>
      </c>
    </row>
    <row r="16" spans="1:16">
      <c r="A16" s="1112" t="s">
        <v>299</v>
      </c>
      <c r="B16" s="1124">
        <v>0</v>
      </c>
      <c r="C16" s="1113">
        <v>0</v>
      </c>
      <c r="D16" s="1125">
        <f t="shared" si="0"/>
        <v>0</v>
      </c>
      <c r="E16" s="3629">
        <v>7</v>
      </c>
      <c r="F16" s="3483">
        <v>0</v>
      </c>
      <c r="G16" s="3630">
        <f t="shared" si="1"/>
        <v>7</v>
      </c>
      <c r="H16" s="3629">
        <v>0</v>
      </c>
      <c r="I16" s="3483">
        <v>0</v>
      </c>
      <c r="J16" s="3630">
        <f t="shared" si="2"/>
        <v>0</v>
      </c>
      <c r="K16" s="3629">
        <v>0</v>
      </c>
      <c r="L16" s="3483">
        <v>0</v>
      </c>
      <c r="M16" s="3630">
        <f t="shared" si="3"/>
        <v>0</v>
      </c>
      <c r="N16" s="1126">
        <f t="shared" si="4"/>
        <v>7</v>
      </c>
      <c r="O16" s="1127">
        <f t="shared" si="4"/>
        <v>0</v>
      </c>
      <c r="P16" s="1128">
        <f t="shared" si="5"/>
        <v>7</v>
      </c>
    </row>
    <row r="17" spans="1:16" ht="40.5">
      <c r="A17" s="1112" t="s">
        <v>300</v>
      </c>
      <c r="B17" s="1124">
        <v>0</v>
      </c>
      <c r="C17" s="1113">
        <v>0</v>
      </c>
      <c r="D17" s="1125">
        <f t="shared" si="0"/>
        <v>0</v>
      </c>
      <c r="E17" s="3629">
        <v>12</v>
      </c>
      <c r="F17" s="3483">
        <v>0</v>
      </c>
      <c r="G17" s="3630">
        <f t="shared" si="1"/>
        <v>12</v>
      </c>
      <c r="H17" s="3629">
        <v>0</v>
      </c>
      <c r="I17" s="3483">
        <v>0</v>
      </c>
      <c r="J17" s="3630">
        <f t="shared" si="2"/>
        <v>0</v>
      </c>
      <c r="K17" s="3629">
        <v>0</v>
      </c>
      <c r="L17" s="3483">
        <v>0</v>
      </c>
      <c r="M17" s="3630">
        <f t="shared" si="3"/>
        <v>0</v>
      </c>
      <c r="N17" s="1126">
        <f t="shared" si="4"/>
        <v>12</v>
      </c>
      <c r="O17" s="1127">
        <f t="shared" si="4"/>
        <v>0</v>
      </c>
      <c r="P17" s="1128">
        <f t="shared" si="5"/>
        <v>12</v>
      </c>
    </row>
    <row r="18" spans="1:16" ht="39" customHeight="1">
      <c r="A18" s="1112" t="s">
        <v>301</v>
      </c>
      <c r="B18" s="1124">
        <v>0</v>
      </c>
      <c r="C18" s="1113">
        <v>0</v>
      </c>
      <c r="D18" s="1125">
        <f t="shared" si="0"/>
        <v>0</v>
      </c>
      <c r="E18" s="3629">
        <v>11</v>
      </c>
      <c r="F18" s="3483">
        <v>0</v>
      </c>
      <c r="G18" s="3630">
        <f t="shared" si="1"/>
        <v>11</v>
      </c>
      <c r="H18" s="3629">
        <v>0</v>
      </c>
      <c r="I18" s="3483">
        <v>0</v>
      </c>
      <c r="J18" s="3630">
        <f t="shared" si="2"/>
        <v>0</v>
      </c>
      <c r="K18" s="3629">
        <v>0</v>
      </c>
      <c r="L18" s="3483">
        <v>0</v>
      </c>
      <c r="M18" s="3630">
        <f t="shared" si="3"/>
        <v>0</v>
      </c>
      <c r="N18" s="1126">
        <f t="shared" si="4"/>
        <v>11</v>
      </c>
      <c r="O18" s="1127">
        <f t="shared" si="4"/>
        <v>0</v>
      </c>
      <c r="P18" s="1128">
        <f t="shared" si="5"/>
        <v>11</v>
      </c>
    </row>
    <row r="19" spans="1:16" ht="42.75" customHeight="1">
      <c r="A19" s="1112" t="s">
        <v>302</v>
      </c>
      <c r="B19" s="1124">
        <v>0</v>
      </c>
      <c r="C19" s="1113">
        <v>0</v>
      </c>
      <c r="D19" s="1125">
        <f t="shared" si="0"/>
        <v>0</v>
      </c>
      <c r="E19" s="3629">
        <v>9</v>
      </c>
      <c r="F19" s="3483">
        <v>0</v>
      </c>
      <c r="G19" s="3630">
        <f t="shared" si="1"/>
        <v>9</v>
      </c>
      <c r="H19" s="3629">
        <v>0</v>
      </c>
      <c r="I19" s="3483">
        <v>0</v>
      </c>
      <c r="J19" s="3630">
        <f t="shared" si="2"/>
        <v>0</v>
      </c>
      <c r="K19" s="3629">
        <v>0</v>
      </c>
      <c r="L19" s="3483">
        <v>0</v>
      </c>
      <c r="M19" s="3630">
        <f t="shared" si="3"/>
        <v>0</v>
      </c>
      <c r="N19" s="1126">
        <f t="shared" si="4"/>
        <v>9</v>
      </c>
      <c r="O19" s="1127">
        <f t="shared" si="4"/>
        <v>0</v>
      </c>
      <c r="P19" s="1128">
        <f t="shared" si="5"/>
        <v>9</v>
      </c>
    </row>
    <row r="20" spans="1:16">
      <c r="A20" s="1112" t="s">
        <v>303</v>
      </c>
      <c r="B20" s="1124">
        <v>11</v>
      </c>
      <c r="C20" s="1113">
        <v>0</v>
      </c>
      <c r="D20" s="1125">
        <f t="shared" si="0"/>
        <v>11</v>
      </c>
      <c r="E20" s="3629">
        <v>0</v>
      </c>
      <c r="F20" s="3483">
        <v>0</v>
      </c>
      <c r="G20" s="3630">
        <f t="shared" si="1"/>
        <v>0</v>
      </c>
      <c r="H20" s="3629">
        <v>7</v>
      </c>
      <c r="I20" s="3483">
        <v>1</v>
      </c>
      <c r="J20" s="3630">
        <f t="shared" si="2"/>
        <v>8</v>
      </c>
      <c r="K20" s="3629">
        <v>0</v>
      </c>
      <c r="L20" s="3483">
        <v>0</v>
      </c>
      <c r="M20" s="3630">
        <f t="shared" si="3"/>
        <v>0</v>
      </c>
      <c r="N20" s="1126">
        <f t="shared" si="4"/>
        <v>18</v>
      </c>
      <c r="O20" s="1127">
        <f t="shared" si="4"/>
        <v>1</v>
      </c>
      <c r="P20" s="1128">
        <f t="shared" si="5"/>
        <v>19</v>
      </c>
    </row>
    <row r="21" spans="1:16">
      <c r="A21" s="1112" t="s">
        <v>304</v>
      </c>
      <c r="B21" s="1124">
        <v>10</v>
      </c>
      <c r="C21" s="1113">
        <v>0</v>
      </c>
      <c r="D21" s="1125">
        <f t="shared" si="0"/>
        <v>10</v>
      </c>
      <c r="E21" s="3629">
        <v>0</v>
      </c>
      <c r="F21" s="3483">
        <v>0</v>
      </c>
      <c r="G21" s="3630">
        <f t="shared" si="1"/>
        <v>0</v>
      </c>
      <c r="H21" s="3629">
        <v>19</v>
      </c>
      <c r="I21" s="3483">
        <v>0</v>
      </c>
      <c r="J21" s="3630">
        <f t="shared" si="2"/>
        <v>19</v>
      </c>
      <c r="K21" s="3629">
        <v>0</v>
      </c>
      <c r="L21" s="3483">
        <v>0</v>
      </c>
      <c r="M21" s="3630">
        <f t="shared" si="3"/>
        <v>0</v>
      </c>
      <c r="N21" s="1126">
        <f t="shared" si="4"/>
        <v>29</v>
      </c>
      <c r="O21" s="1127">
        <f t="shared" si="4"/>
        <v>0</v>
      </c>
      <c r="P21" s="1128">
        <f t="shared" si="5"/>
        <v>29</v>
      </c>
    </row>
    <row r="22" spans="1:16">
      <c r="A22" s="1112" t="s">
        <v>305</v>
      </c>
      <c r="B22" s="1124">
        <v>0</v>
      </c>
      <c r="C22" s="1113">
        <v>0</v>
      </c>
      <c r="D22" s="1125">
        <f t="shared" si="0"/>
        <v>0</v>
      </c>
      <c r="E22" s="3629">
        <v>0</v>
      </c>
      <c r="F22" s="3483">
        <v>0</v>
      </c>
      <c r="G22" s="3630">
        <f t="shared" si="1"/>
        <v>0</v>
      </c>
      <c r="H22" s="3629">
        <v>3</v>
      </c>
      <c r="I22" s="3483">
        <v>0</v>
      </c>
      <c r="J22" s="3630">
        <f t="shared" si="2"/>
        <v>3</v>
      </c>
      <c r="K22" s="3629">
        <v>0</v>
      </c>
      <c r="L22" s="3483">
        <v>0</v>
      </c>
      <c r="M22" s="3630">
        <f t="shared" si="3"/>
        <v>0</v>
      </c>
      <c r="N22" s="1126">
        <f t="shared" si="4"/>
        <v>3</v>
      </c>
      <c r="O22" s="1127">
        <f t="shared" si="4"/>
        <v>0</v>
      </c>
      <c r="P22" s="1128">
        <f t="shared" si="5"/>
        <v>3</v>
      </c>
    </row>
    <row r="23" spans="1:16">
      <c r="A23" s="1112" t="s">
        <v>306</v>
      </c>
      <c r="B23" s="1124">
        <v>7</v>
      </c>
      <c r="C23" s="1113">
        <v>0</v>
      </c>
      <c r="D23" s="1125">
        <f t="shared" si="0"/>
        <v>7</v>
      </c>
      <c r="E23" s="3629">
        <v>0</v>
      </c>
      <c r="F23" s="3483">
        <v>0</v>
      </c>
      <c r="G23" s="3630">
        <f t="shared" si="1"/>
        <v>0</v>
      </c>
      <c r="H23" s="3629">
        <v>8</v>
      </c>
      <c r="I23" s="3483">
        <v>0</v>
      </c>
      <c r="J23" s="3630">
        <f t="shared" si="2"/>
        <v>8</v>
      </c>
      <c r="K23" s="3629">
        <v>0</v>
      </c>
      <c r="L23" s="3483">
        <v>0</v>
      </c>
      <c r="M23" s="3630">
        <f t="shared" si="3"/>
        <v>0</v>
      </c>
      <c r="N23" s="1126">
        <f t="shared" si="4"/>
        <v>15</v>
      </c>
      <c r="O23" s="1127">
        <f t="shared" si="4"/>
        <v>0</v>
      </c>
      <c r="P23" s="1128">
        <f t="shared" si="5"/>
        <v>15</v>
      </c>
    </row>
    <row r="24" spans="1:16">
      <c r="A24" s="1112" t="s">
        <v>307</v>
      </c>
      <c r="B24" s="1124">
        <v>0</v>
      </c>
      <c r="C24" s="1113">
        <v>0</v>
      </c>
      <c r="D24" s="1125">
        <f t="shared" si="0"/>
        <v>0</v>
      </c>
      <c r="E24" s="3629">
        <v>0</v>
      </c>
      <c r="F24" s="3483">
        <v>0</v>
      </c>
      <c r="G24" s="3630">
        <f t="shared" si="1"/>
        <v>0</v>
      </c>
      <c r="H24" s="3629">
        <v>0</v>
      </c>
      <c r="I24" s="3483">
        <v>0</v>
      </c>
      <c r="J24" s="3630">
        <f t="shared" si="2"/>
        <v>0</v>
      </c>
      <c r="K24" s="3629">
        <v>10</v>
      </c>
      <c r="L24" s="3483">
        <v>0</v>
      </c>
      <c r="M24" s="3630">
        <f t="shared" si="3"/>
        <v>10</v>
      </c>
      <c r="N24" s="1126">
        <f t="shared" si="4"/>
        <v>10</v>
      </c>
      <c r="O24" s="1127">
        <f t="shared" si="4"/>
        <v>0</v>
      </c>
      <c r="P24" s="1128">
        <f t="shared" si="5"/>
        <v>10</v>
      </c>
    </row>
    <row r="25" spans="1:16">
      <c r="A25" s="1112" t="s">
        <v>308</v>
      </c>
      <c r="B25" s="1124">
        <v>0</v>
      </c>
      <c r="C25" s="1113">
        <v>0</v>
      </c>
      <c r="D25" s="1125">
        <f t="shared" si="0"/>
        <v>0</v>
      </c>
      <c r="E25" s="3629">
        <v>0</v>
      </c>
      <c r="F25" s="3483">
        <v>0</v>
      </c>
      <c r="G25" s="3630">
        <f t="shared" si="1"/>
        <v>0</v>
      </c>
      <c r="H25" s="3629">
        <v>0</v>
      </c>
      <c r="I25" s="3483">
        <v>0</v>
      </c>
      <c r="J25" s="3630">
        <f t="shared" si="2"/>
        <v>0</v>
      </c>
      <c r="K25" s="3629">
        <v>10</v>
      </c>
      <c r="L25" s="3483">
        <v>0</v>
      </c>
      <c r="M25" s="3630">
        <f t="shared" si="3"/>
        <v>10</v>
      </c>
      <c r="N25" s="1126">
        <f t="shared" si="4"/>
        <v>10</v>
      </c>
      <c r="O25" s="1127">
        <f t="shared" si="4"/>
        <v>0</v>
      </c>
      <c r="P25" s="1128">
        <f t="shared" si="5"/>
        <v>10</v>
      </c>
    </row>
    <row r="26" spans="1:16">
      <c r="A26" s="1112" t="s">
        <v>309</v>
      </c>
      <c r="B26" s="1124">
        <v>0</v>
      </c>
      <c r="C26" s="1113">
        <v>0</v>
      </c>
      <c r="D26" s="1125">
        <f t="shared" si="0"/>
        <v>0</v>
      </c>
      <c r="E26" s="3629">
        <v>0</v>
      </c>
      <c r="F26" s="3483">
        <v>0</v>
      </c>
      <c r="G26" s="3630">
        <f t="shared" si="1"/>
        <v>0</v>
      </c>
      <c r="H26" s="3629">
        <v>0</v>
      </c>
      <c r="I26" s="3483">
        <v>0</v>
      </c>
      <c r="J26" s="3630">
        <f t="shared" si="2"/>
        <v>0</v>
      </c>
      <c r="K26" s="3629">
        <v>5</v>
      </c>
      <c r="L26" s="3483">
        <v>0</v>
      </c>
      <c r="M26" s="3630">
        <f t="shared" si="3"/>
        <v>5</v>
      </c>
      <c r="N26" s="1126">
        <f t="shared" si="4"/>
        <v>5</v>
      </c>
      <c r="O26" s="1127">
        <f t="shared" si="4"/>
        <v>0</v>
      </c>
      <c r="P26" s="1128">
        <f t="shared" si="5"/>
        <v>5</v>
      </c>
    </row>
    <row r="27" spans="1:16" ht="21" thickBot="1">
      <c r="A27" s="1112" t="s">
        <v>310</v>
      </c>
      <c r="B27" s="1124">
        <v>0</v>
      </c>
      <c r="C27" s="1113">
        <v>0</v>
      </c>
      <c r="D27" s="1125">
        <f t="shared" si="0"/>
        <v>0</v>
      </c>
      <c r="E27" s="3629">
        <v>0</v>
      </c>
      <c r="F27" s="3483">
        <v>0</v>
      </c>
      <c r="G27" s="3630">
        <f t="shared" si="1"/>
        <v>0</v>
      </c>
      <c r="H27" s="3629">
        <v>0</v>
      </c>
      <c r="I27" s="3483">
        <v>0</v>
      </c>
      <c r="J27" s="3630">
        <f t="shared" si="2"/>
        <v>0</v>
      </c>
      <c r="K27" s="3629">
        <v>11</v>
      </c>
      <c r="L27" s="3483">
        <v>0</v>
      </c>
      <c r="M27" s="3630">
        <f t="shared" si="3"/>
        <v>11</v>
      </c>
      <c r="N27" s="1126">
        <f t="shared" si="4"/>
        <v>11</v>
      </c>
      <c r="O27" s="1127">
        <f t="shared" si="4"/>
        <v>0</v>
      </c>
      <c r="P27" s="1128">
        <f t="shared" si="5"/>
        <v>11</v>
      </c>
    </row>
    <row r="28" spans="1:16" ht="57" customHeight="1" thickBot="1">
      <c r="A28" s="1129" t="s">
        <v>27</v>
      </c>
      <c r="B28" s="1130">
        <f t="shared" ref="B28:P28" si="6">SUM(B9:B27)</f>
        <v>191</v>
      </c>
      <c r="C28" s="1131">
        <f t="shared" si="6"/>
        <v>7</v>
      </c>
      <c r="D28" s="1132">
        <f t="shared" si="6"/>
        <v>198</v>
      </c>
      <c r="E28" s="3631">
        <f t="shared" si="6"/>
        <v>187</v>
      </c>
      <c r="F28" s="3632">
        <f t="shared" si="6"/>
        <v>10</v>
      </c>
      <c r="G28" s="3633">
        <f t="shared" si="6"/>
        <v>197</v>
      </c>
      <c r="H28" s="3631">
        <f t="shared" si="6"/>
        <v>172</v>
      </c>
      <c r="I28" s="3632">
        <f t="shared" si="6"/>
        <v>2</v>
      </c>
      <c r="J28" s="3633">
        <f t="shared" si="6"/>
        <v>174</v>
      </c>
      <c r="K28" s="3631">
        <f t="shared" si="6"/>
        <v>189</v>
      </c>
      <c r="L28" s="3632">
        <f t="shared" si="6"/>
        <v>7</v>
      </c>
      <c r="M28" s="3633">
        <f t="shared" si="6"/>
        <v>196</v>
      </c>
      <c r="N28" s="1130">
        <f t="shared" si="6"/>
        <v>739</v>
      </c>
      <c r="O28" s="1131">
        <f t="shared" si="6"/>
        <v>26</v>
      </c>
      <c r="P28" s="1132">
        <f t="shared" si="6"/>
        <v>765</v>
      </c>
    </row>
    <row r="29" spans="1:16" ht="30.75" customHeight="1" thickBot="1">
      <c r="A29" s="816" t="s">
        <v>15</v>
      </c>
      <c r="B29" s="818"/>
      <c r="C29" s="818"/>
      <c r="D29" s="818"/>
      <c r="E29" s="819"/>
      <c r="F29" s="819"/>
      <c r="G29" s="819"/>
      <c r="H29" s="819"/>
      <c r="I29" s="819"/>
      <c r="J29" s="819"/>
      <c r="K29" s="819"/>
      <c r="L29" s="819"/>
      <c r="M29" s="819"/>
      <c r="N29" s="820"/>
      <c r="O29" s="820"/>
      <c r="P29" s="820"/>
    </row>
    <row r="30" spans="1:16" ht="36" customHeight="1" thickBot="1">
      <c r="A30" s="1133" t="s">
        <v>16</v>
      </c>
      <c r="B30" s="1116"/>
      <c r="C30" s="1116"/>
      <c r="D30" s="1116"/>
      <c r="E30" s="3634"/>
      <c r="F30" s="3634"/>
      <c r="G30" s="3635"/>
      <c r="H30" s="3634"/>
      <c r="I30" s="3634"/>
      <c r="J30" s="3635"/>
      <c r="K30" s="3634"/>
      <c r="L30" s="3634"/>
      <c r="M30" s="3635"/>
      <c r="N30" s="1117"/>
      <c r="O30" s="1117"/>
      <c r="P30" s="1118"/>
    </row>
    <row r="31" spans="1:16" ht="24.95" customHeight="1" thickBot="1">
      <c r="A31" s="1108" t="s">
        <v>291</v>
      </c>
      <c r="B31" s="1116"/>
      <c r="C31" s="1116"/>
      <c r="D31" s="1116"/>
      <c r="E31" s="3481"/>
      <c r="F31" s="3481"/>
      <c r="G31" s="3626"/>
      <c r="H31" s="3481"/>
      <c r="I31" s="3481"/>
      <c r="J31" s="3626"/>
      <c r="K31" s="3481"/>
      <c r="L31" s="3481"/>
      <c r="M31" s="3626"/>
      <c r="N31" s="1117"/>
      <c r="O31" s="1117"/>
      <c r="P31" s="1118"/>
    </row>
    <row r="32" spans="1:16">
      <c r="A32" s="1110" t="s">
        <v>292</v>
      </c>
      <c r="B32" s="1119">
        <v>48</v>
      </c>
      <c r="C32" s="1111">
        <v>1</v>
      </c>
      <c r="D32" s="1120">
        <f>B32+C32</f>
        <v>49</v>
      </c>
      <c r="E32" s="3627">
        <v>40</v>
      </c>
      <c r="F32" s="3482">
        <v>3</v>
      </c>
      <c r="G32" s="3628">
        <f>E32+F32</f>
        <v>43</v>
      </c>
      <c r="H32" s="3627">
        <v>40</v>
      </c>
      <c r="I32" s="3482">
        <v>1</v>
      </c>
      <c r="J32" s="3628">
        <f>H32+I32</f>
        <v>41</v>
      </c>
      <c r="K32" s="3627">
        <v>37</v>
      </c>
      <c r="L32" s="3482">
        <v>5</v>
      </c>
      <c r="M32" s="3628">
        <f>K32+L32</f>
        <v>42</v>
      </c>
      <c r="N32" s="1121">
        <f t="shared" si="4"/>
        <v>165</v>
      </c>
      <c r="O32" s="1122">
        <f t="shared" si="4"/>
        <v>10</v>
      </c>
      <c r="P32" s="1123">
        <f t="shared" si="5"/>
        <v>175</v>
      </c>
    </row>
    <row r="33" spans="1:16">
      <c r="A33" s="1112" t="s">
        <v>293</v>
      </c>
      <c r="B33" s="1124">
        <v>5</v>
      </c>
      <c r="C33" s="1113">
        <v>0</v>
      </c>
      <c r="D33" s="1125">
        <f t="shared" ref="D33:D50" si="7">B33+C33</f>
        <v>5</v>
      </c>
      <c r="E33" s="3629">
        <v>14</v>
      </c>
      <c r="F33" s="3483">
        <v>0</v>
      </c>
      <c r="G33" s="3630">
        <f t="shared" ref="G33:G50" si="8">E33+F33</f>
        <v>14</v>
      </c>
      <c r="H33" s="3629">
        <v>7</v>
      </c>
      <c r="I33" s="3483">
        <v>0</v>
      </c>
      <c r="J33" s="3630">
        <f t="shared" ref="J33:J50" si="9">H33+I33</f>
        <v>7</v>
      </c>
      <c r="K33" s="3629">
        <v>12</v>
      </c>
      <c r="L33" s="3483">
        <v>0</v>
      </c>
      <c r="M33" s="3630">
        <f t="shared" ref="M33:M50" si="10">K33+L33</f>
        <v>12</v>
      </c>
      <c r="N33" s="1126">
        <f t="shared" si="4"/>
        <v>38</v>
      </c>
      <c r="O33" s="1127">
        <f t="shared" si="4"/>
        <v>0</v>
      </c>
      <c r="P33" s="1128">
        <f t="shared" si="5"/>
        <v>38</v>
      </c>
    </row>
    <row r="34" spans="1:16">
      <c r="A34" s="1112" t="s">
        <v>294</v>
      </c>
      <c r="B34" s="1124">
        <v>16</v>
      </c>
      <c r="C34" s="1113">
        <v>1</v>
      </c>
      <c r="D34" s="1125">
        <f t="shared" si="7"/>
        <v>17</v>
      </c>
      <c r="E34" s="3629">
        <v>16</v>
      </c>
      <c r="F34" s="3483">
        <v>0</v>
      </c>
      <c r="G34" s="3630">
        <f t="shared" si="8"/>
        <v>16</v>
      </c>
      <c r="H34" s="3629">
        <v>16</v>
      </c>
      <c r="I34" s="3483">
        <v>0</v>
      </c>
      <c r="J34" s="3630">
        <f t="shared" si="9"/>
        <v>16</v>
      </c>
      <c r="K34" s="3629">
        <v>18</v>
      </c>
      <c r="L34" s="3483">
        <v>1</v>
      </c>
      <c r="M34" s="3630">
        <f t="shared" si="10"/>
        <v>19</v>
      </c>
      <c r="N34" s="1126">
        <f t="shared" si="4"/>
        <v>66</v>
      </c>
      <c r="O34" s="1127">
        <f t="shared" si="4"/>
        <v>2</v>
      </c>
      <c r="P34" s="1128">
        <f t="shared" si="5"/>
        <v>68</v>
      </c>
    </row>
    <row r="35" spans="1:16">
      <c r="A35" s="1112" t="s">
        <v>295</v>
      </c>
      <c r="B35" s="1124">
        <v>18</v>
      </c>
      <c r="C35" s="1113">
        <v>0</v>
      </c>
      <c r="D35" s="1125">
        <f t="shared" si="7"/>
        <v>18</v>
      </c>
      <c r="E35" s="3629">
        <v>13</v>
      </c>
      <c r="F35" s="3483">
        <v>0</v>
      </c>
      <c r="G35" s="3630">
        <f t="shared" si="8"/>
        <v>13</v>
      </c>
      <c r="H35" s="3629">
        <v>13</v>
      </c>
      <c r="I35" s="3483">
        <v>0</v>
      </c>
      <c r="J35" s="3630">
        <f t="shared" si="9"/>
        <v>13</v>
      </c>
      <c r="K35" s="3629">
        <v>14</v>
      </c>
      <c r="L35" s="3483">
        <v>1</v>
      </c>
      <c r="M35" s="3630">
        <f t="shared" si="10"/>
        <v>15</v>
      </c>
      <c r="N35" s="1126">
        <f t="shared" si="4"/>
        <v>58</v>
      </c>
      <c r="O35" s="1127">
        <f t="shared" si="4"/>
        <v>1</v>
      </c>
      <c r="P35" s="1128">
        <f t="shared" si="5"/>
        <v>59</v>
      </c>
    </row>
    <row r="36" spans="1:16">
      <c r="A36" s="1112" t="s">
        <v>296</v>
      </c>
      <c r="B36" s="1124">
        <v>0</v>
      </c>
      <c r="C36" s="1113">
        <v>0</v>
      </c>
      <c r="D36" s="1125">
        <f t="shared" si="7"/>
        <v>0</v>
      </c>
      <c r="E36" s="3629">
        <v>0</v>
      </c>
      <c r="F36" s="3483">
        <v>0</v>
      </c>
      <c r="G36" s="3630">
        <f t="shared" si="8"/>
        <v>0</v>
      </c>
      <c r="H36" s="3629">
        <v>0</v>
      </c>
      <c r="I36" s="3483">
        <v>0</v>
      </c>
      <c r="J36" s="3630">
        <f t="shared" si="9"/>
        <v>0</v>
      </c>
      <c r="K36" s="3629">
        <v>0</v>
      </c>
      <c r="L36" s="3483">
        <v>0</v>
      </c>
      <c r="M36" s="3630">
        <f t="shared" si="10"/>
        <v>0</v>
      </c>
      <c r="N36" s="1126">
        <f t="shared" si="4"/>
        <v>0</v>
      </c>
      <c r="O36" s="1127">
        <f t="shared" si="4"/>
        <v>0</v>
      </c>
      <c r="P36" s="1128">
        <f t="shared" si="5"/>
        <v>0</v>
      </c>
    </row>
    <row r="37" spans="1:16">
      <c r="A37" s="1112" t="s">
        <v>297</v>
      </c>
      <c r="B37" s="1124">
        <v>61</v>
      </c>
      <c r="C37" s="1113">
        <v>4</v>
      </c>
      <c r="D37" s="1125">
        <f t="shared" si="7"/>
        <v>65</v>
      </c>
      <c r="E37" s="3629">
        <v>48</v>
      </c>
      <c r="F37" s="3483">
        <v>7</v>
      </c>
      <c r="G37" s="3630">
        <f t="shared" si="8"/>
        <v>55</v>
      </c>
      <c r="H37" s="3629">
        <v>41</v>
      </c>
      <c r="I37" s="3483">
        <v>0</v>
      </c>
      <c r="J37" s="3630">
        <f t="shared" si="9"/>
        <v>41</v>
      </c>
      <c r="K37" s="3629">
        <v>53</v>
      </c>
      <c r="L37" s="3483">
        <v>0</v>
      </c>
      <c r="M37" s="3630">
        <f t="shared" si="10"/>
        <v>53</v>
      </c>
      <c r="N37" s="1126">
        <f>B37+E37+H37+K37</f>
        <v>203</v>
      </c>
      <c r="O37" s="1127">
        <f t="shared" si="4"/>
        <v>11</v>
      </c>
      <c r="P37" s="1128">
        <f t="shared" si="5"/>
        <v>214</v>
      </c>
    </row>
    <row r="38" spans="1:16">
      <c r="A38" s="1112" t="s">
        <v>298</v>
      </c>
      <c r="B38" s="1124">
        <v>15</v>
      </c>
      <c r="C38" s="1113">
        <v>0</v>
      </c>
      <c r="D38" s="1125">
        <f t="shared" si="7"/>
        <v>15</v>
      </c>
      <c r="E38" s="3629">
        <v>16</v>
      </c>
      <c r="F38" s="3483">
        <v>0</v>
      </c>
      <c r="G38" s="3630">
        <f t="shared" si="8"/>
        <v>16</v>
      </c>
      <c r="H38" s="3629">
        <v>14</v>
      </c>
      <c r="I38" s="3483">
        <v>0</v>
      </c>
      <c r="J38" s="3630">
        <f t="shared" si="9"/>
        <v>14</v>
      </c>
      <c r="K38" s="3629">
        <v>16</v>
      </c>
      <c r="L38" s="3483">
        <v>0</v>
      </c>
      <c r="M38" s="3630">
        <f t="shared" si="10"/>
        <v>16</v>
      </c>
      <c r="N38" s="1126">
        <f t="shared" si="4"/>
        <v>61</v>
      </c>
      <c r="O38" s="1127">
        <f t="shared" si="4"/>
        <v>0</v>
      </c>
      <c r="P38" s="1128">
        <f t="shared" si="5"/>
        <v>61</v>
      </c>
    </row>
    <row r="39" spans="1:16">
      <c r="A39" s="1112" t="s">
        <v>299</v>
      </c>
      <c r="B39" s="1124">
        <v>0</v>
      </c>
      <c r="C39" s="1113">
        <v>0</v>
      </c>
      <c r="D39" s="1125">
        <f t="shared" si="7"/>
        <v>0</v>
      </c>
      <c r="E39" s="3629">
        <v>7</v>
      </c>
      <c r="F39" s="3483">
        <v>0</v>
      </c>
      <c r="G39" s="3630">
        <f t="shared" si="8"/>
        <v>7</v>
      </c>
      <c r="H39" s="3636">
        <v>0</v>
      </c>
      <c r="I39" s="3484">
        <v>0</v>
      </c>
      <c r="J39" s="3630">
        <f t="shared" si="9"/>
        <v>0</v>
      </c>
      <c r="K39" s="3636">
        <v>0</v>
      </c>
      <c r="L39" s="3484">
        <v>0</v>
      </c>
      <c r="M39" s="3630">
        <f t="shared" si="10"/>
        <v>0</v>
      </c>
      <c r="N39" s="1126">
        <f t="shared" si="4"/>
        <v>7</v>
      </c>
      <c r="O39" s="1127">
        <f t="shared" si="4"/>
        <v>0</v>
      </c>
      <c r="P39" s="1128">
        <f t="shared" si="5"/>
        <v>7</v>
      </c>
    </row>
    <row r="40" spans="1:16" ht="40.5">
      <c r="A40" s="1112" t="s">
        <v>300</v>
      </c>
      <c r="B40" s="1124">
        <v>0</v>
      </c>
      <c r="C40" s="1113">
        <v>0</v>
      </c>
      <c r="D40" s="1125">
        <f t="shared" si="7"/>
        <v>0</v>
      </c>
      <c r="E40" s="3629">
        <v>12</v>
      </c>
      <c r="F40" s="3483">
        <v>0</v>
      </c>
      <c r="G40" s="3630">
        <f t="shared" si="8"/>
        <v>12</v>
      </c>
      <c r="H40" s="3636">
        <v>0</v>
      </c>
      <c r="I40" s="3484">
        <v>0</v>
      </c>
      <c r="J40" s="3630">
        <f t="shared" si="9"/>
        <v>0</v>
      </c>
      <c r="K40" s="3636">
        <v>0</v>
      </c>
      <c r="L40" s="3484">
        <v>0</v>
      </c>
      <c r="M40" s="3630">
        <f t="shared" si="10"/>
        <v>0</v>
      </c>
      <c r="N40" s="1126">
        <f t="shared" si="4"/>
        <v>12</v>
      </c>
      <c r="O40" s="1127">
        <f t="shared" si="4"/>
        <v>0</v>
      </c>
      <c r="P40" s="1128">
        <f t="shared" si="5"/>
        <v>12</v>
      </c>
    </row>
    <row r="41" spans="1:16">
      <c r="A41" s="1112" t="s">
        <v>301</v>
      </c>
      <c r="B41" s="1124">
        <v>0</v>
      </c>
      <c r="C41" s="1113">
        <v>0</v>
      </c>
      <c r="D41" s="1125">
        <f t="shared" si="7"/>
        <v>0</v>
      </c>
      <c r="E41" s="3629">
        <v>11</v>
      </c>
      <c r="F41" s="3483">
        <v>0</v>
      </c>
      <c r="G41" s="3630">
        <f t="shared" si="8"/>
        <v>11</v>
      </c>
      <c r="H41" s="3636">
        <v>0</v>
      </c>
      <c r="I41" s="3484">
        <v>0</v>
      </c>
      <c r="J41" s="3630">
        <f t="shared" si="9"/>
        <v>0</v>
      </c>
      <c r="K41" s="3636">
        <v>0</v>
      </c>
      <c r="L41" s="3484">
        <v>0</v>
      </c>
      <c r="M41" s="3630">
        <f t="shared" si="10"/>
        <v>0</v>
      </c>
      <c r="N41" s="1126">
        <f t="shared" si="4"/>
        <v>11</v>
      </c>
      <c r="O41" s="1127">
        <f t="shared" si="4"/>
        <v>0</v>
      </c>
      <c r="P41" s="1128">
        <f t="shared" si="5"/>
        <v>11</v>
      </c>
    </row>
    <row r="42" spans="1:16" ht="51" customHeight="1">
      <c r="A42" s="1112" t="s">
        <v>302</v>
      </c>
      <c r="B42" s="1124">
        <v>0</v>
      </c>
      <c r="C42" s="1113">
        <v>0</v>
      </c>
      <c r="D42" s="1125">
        <f t="shared" si="7"/>
        <v>0</v>
      </c>
      <c r="E42" s="3629">
        <v>9</v>
      </c>
      <c r="F42" s="3483">
        <v>0</v>
      </c>
      <c r="G42" s="3630">
        <f t="shared" si="8"/>
        <v>9</v>
      </c>
      <c r="H42" s="3636">
        <v>0</v>
      </c>
      <c r="I42" s="3484">
        <v>0</v>
      </c>
      <c r="J42" s="3630">
        <f t="shared" si="9"/>
        <v>0</v>
      </c>
      <c r="K42" s="3636">
        <v>0</v>
      </c>
      <c r="L42" s="3484">
        <v>0</v>
      </c>
      <c r="M42" s="3630">
        <f t="shared" si="10"/>
        <v>0</v>
      </c>
      <c r="N42" s="1126">
        <f t="shared" si="4"/>
        <v>9</v>
      </c>
      <c r="O42" s="1127">
        <f t="shared" si="4"/>
        <v>0</v>
      </c>
      <c r="P42" s="1128">
        <f t="shared" si="5"/>
        <v>9</v>
      </c>
    </row>
    <row r="43" spans="1:16">
      <c r="A43" s="1112" t="s">
        <v>303</v>
      </c>
      <c r="B43" s="1124">
        <v>11</v>
      </c>
      <c r="C43" s="1113">
        <v>0</v>
      </c>
      <c r="D43" s="1125">
        <f t="shared" si="7"/>
        <v>11</v>
      </c>
      <c r="E43" s="3629">
        <v>0</v>
      </c>
      <c r="F43" s="3483">
        <v>0</v>
      </c>
      <c r="G43" s="3630">
        <f t="shared" si="8"/>
        <v>0</v>
      </c>
      <c r="H43" s="3636">
        <v>7</v>
      </c>
      <c r="I43" s="3484">
        <v>1</v>
      </c>
      <c r="J43" s="3630">
        <f t="shared" si="9"/>
        <v>8</v>
      </c>
      <c r="K43" s="3636">
        <v>0</v>
      </c>
      <c r="L43" s="3484">
        <v>0</v>
      </c>
      <c r="M43" s="3630">
        <f t="shared" si="10"/>
        <v>0</v>
      </c>
      <c r="N43" s="1126">
        <f t="shared" si="4"/>
        <v>18</v>
      </c>
      <c r="O43" s="1127">
        <f t="shared" si="4"/>
        <v>1</v>
      </c>
      <c r="P43" s="1128">
        <f t="shared" si="5"/>
        <v>19</v>
      </c>
    </row>
    <row r="44" spans="1:16">
      <c r="A44" s="1112" t="s">
        <v>304</v>
      </c>
      <c r="B44" s="1124">
        <v>9</v>
      </c>
      <c r="C44" s="1113">
        <v>0</v>
      </c>
      <c r="D44" s="1125">
        <f t="shared" si="7"/>
        <v>9</v>
      </c>
      <c r="E44" s="3629">
        <v>0</v>
      </c>
      <c r="F44" s="3483">
        <v>0</v>
      </c>
      <c r="G44" s="3630">
        <f t="shared" si="8"/>
        <v>0</v>
      </c>
      <c r="H44" s="3636">
        <v>17</v>
      </c>
      <c r="I44" s="3484">
        <v>0</v>
      </c>
      <c r="J44" s="3630">
        <f t="shared" si="9"/>
        <v>17</v>
      </c>
      <c r="K44" s="3636">
        <v>0</v>
      </c>
      <c r="L44" s="3484">
        <v>0</v>
      </c>
      <c r="M44" s="3630">
        <f t="shared" si="10"/>
        <v>0</v>
      </c>
      <c r="N44" s="1126">
        <f t="shared" si="4"/>
        <v>26</v>
      </c>
      <c r="O44" s="1127">
        <f t="shared" si="4"/>
        <v>0</v>
      </c>
      <c r="P44" s="1128">
        <f t="shared" si="5"/>
        <v>26</v>
      </c>
    </row>
    <row r="45" spans="1:16">
      <c r="A45" s="1112" t="s">
        <v>305</v>
      </c>
      <c r="B45" s="1124">
        <v>0</v>
      </c>
      <c r="C45" s="1113">
        <v>0</v>
      </c>
      <c r="D45" s="1125">
        <f t="shared" si="7"/>
        <v>0</v>
      </c>
      <c r="E45" s="3629">
        <v>0</v>
      </c>
      <c r="F45" s="3483">
        <v>0</v>
      </c>
      <c r="G45" s="3630">
        <f t="shared" si="8"/>
        <v>0</v>
      </c>
      <c r="H45" s="3636">
        <v>3</v>
      </c>
      <c r="I45" s="3484">
        <v>0</v>
      </c>
      <c r="J45" s="3630">
        <f t="shared" si="9"/>
        <v>3</v>
      </c>
      <c r="K45" s="3636">
        <v>0</v>
      </c>
      <c r="L45" s="3484">
        <v>0</v>
      </c>
      <c r="M45" s="3630">
        <f t="shared" si="10"/>
        <v>0</v>
      </c>
      <c r="N45" s="1126">
        <f t="shared" si="4"/>
        <v>3</v>
      </c>
      <c r="O45" s="1127">
        <f t="shared" si="4"/>
        <v>0</v>
      </c>
      <c r="P45" s="1128">
        <f t="shared" si="5"/>
        <v>3</v>
      </c>
    </row>
    <row r="46" spans="1:16">
      <c r="A46" s="1112" t="s">
        <v>306</v>
      </c>
      <c r="B46" s="1124">
        <v>7</v>
      </c>
      <c r="C46" s="1113">
        <v>0</v>
      </c>
      <c r="D46" s="1125">
        <f t="shared" si="7"/>
        <v>7</v>
      </c>
      <c r="E46" s="3629">
        <v>0</v>
      </c>
      <c r="F46" s="3483">
        <v>0</v>
      </c>
      <c r="G46" s="3630">
        <f t="shared" si="8"/>
        <v>0</v>
      </c>
      <c r="H46" s="3636">
        <v>8</v>
      </c>
      <c r="I46" s="3484">
        <v>0</v>
      </c>
      <c r="J46" s="3630">
        <f t="shared" si="9"/>
        <v>8</v>
      </c>
      <c r="K46" s="3636">
        <v>0</v>
      </c>
      <c r="L46" s="3484">
        <v>0</v>
      </c>
      <c r="M46" s="3630">
        <f t="shared" si="10"/>
        <v>0</v>
      </c>
      <c r="N46" s="1126">
        <f t="shared" si="4"/>
        <v>15</v>
      </c>
      <c r="O46" s="1127">
        <f t="shared" si="4"/>
        <v>0</v>
      </c>
      <c r="P46" s="1128">
        <f t="shared" si="5"/>
        <v>15</v>
      </c>
    </row>
    <row r="47" spans="1:16">
      <c r="A47" s="1112" t="s">
        <v>307</v>
      </c>
      <c r="B47" s="1124">
        <v>0</v>
      </c>
      <c r="C47" s="1113">
        <v>0</v>
      </c>
      <c r="D47" s="1125">
        <f t="shared" si="7"/>
        <v>0</v>
      </c>
      <c r="E47" s="3629">
        <v>0</v>
      </c>
      <c r="F47" s="3483">
        <v>0</v>
      </c>
      <c r="G47" s="3630">
        <f t="shared" si="8"/>
        <v>0</v>
      </c>
      <c r="H47" s="3636">
        <v>0</v>
      </c>
      <c r="I47" s="3484">
        <v>0</v>
      </c>
      <c r="J47" s="3630">
        <f t="shared" si="9"/>
        <v>0</v>
      </c>
      <c r="K47" s="3636">
        <v>9</v>
      </c>
      <c r="L47" s="3484">
        <v>0</v>
      </c>
      <c r="M47" s="3630">
        <f t="shared" si="10"/>
        <v>9</v>
      </c>
      <c r="N47" s="1126">
        <f t="shared" si="4"/>
        <v>9</v>
      </c>
      <c r="O47" s="1127">
        <f t="shared" si="4"/>
        <v>0</v>
      </c>
      <c r="P47" s="1128">
        <f t="shared" si="5"/>
        <v>9</v>
      </c>
    </row>
    <row r="48" spans="1:16">
      <c r="A48" s="1112" t="s">
        <v>311</v>
      </c>
      <c r="B48" s="1124">
        <v>0</v>
      </c>
      <c r="C48" s="1113">
        <v>0</v>
      </c>
      <c r="D48" s="1125">
        <f t="shared" si="7"/>
        <v>0</v>
      </c>
      <c r="E48" s="3629">
        <v>0</v>
      </c>
      <c r="F48" s="3483">
        <v>0</v>
      </c>
      <c r="G48" s="3630">
        <f t="shared" si="8"/>
        <v>0</v>
      </c>
      <c r="H48" s="3636">
        <v>0</v>
      </c>
      <c r="I48" s="3484">
        <v>0</v>
      </c>
      <c r="J48" s="3630">
        <f t="shared" si="9"/>
        <v>0</v>
      </c>
      <c r="K48" s="3636">
        <v>9</v>
      </c>
      <c r="L48" s="3484">
        <v>0</v>
      </c>
      <c r="M48" s="3630">
        <f t="shared" si="10"/>
        <v>9</v>
      </c>
      <c r="N48" s="1126">
        <f t="shared" si="4"/>
        <v>9</v>
      </c>
      <c r="O48" s="1127">
        <f t="shared" si="4"/>
        <v>0</v>
      </c>
      <c r="P48" s="1128">
        <f t="shared" si="5"/>
        <v>9</v>
      </c>
    </row>
    <row r="49" spans="1:16">
      <c r="A49" s="1112" t="s">
        <v>309</v>
      </c>
      <c r="B49" s="1124">
        <v>0</v>
      </c>
      <c r="C49" s="1113">
        <v>0</v>
      </c>
      <c r="D49" s="1125">
        <f t="shared" si="7"/>
        <v>0</v>
      </c>
      <c r="E49" s="3629">
        <v>0</v>
      </c>
      <c r="F49" s="3483">
        <v>0</v>
      </c>
      <c r="G49" s="3630">
        <f t="shared" si="8"/>
        <v>0</v>
      </c>
      <c r="H49" s="3636">
        <v>0</v>
      </c>
      <c r="I49" s="3484">
        <v>0</v>
      </c>
      <c r="J49" s="3630">
        <f t="shared" si="9"/>
        <v>0</v>
      </c>
      <c r="K49" s="3636">
        <v>4</v>
      </c>
      <c r="L49" s="3484">
        <v>0</v>
      </c>
      <c r="M49" s="3630">
        <f t="shared" si="10"/>
        <v>4</v>
      </c>
      <c r="N49" s="1126">
        <f t="shared" si="4"/>
        <v>4</v>
      </c>
      <c r="O49" s="1127">
        <f t="shared" si="4"/>
        <v>0</v>
      </c>
      <c r="P49" s="1128">
        <f t="shared" si="5"/>
        <v>4</v>
      </c>
    </row>
    <row r="50" spans="1:16" ht="21" thickBot="1">
      <c r="A50" s="1112" t="s">
        <v>310</v>
      </c>
      <c r="B50" s="1124">
        <v>0</v>
      </c>
      <c r="C50" s="1113">
        <v>0</v>
      </c>
      <c r="D50" s="1125">
        <f t="shared" si="7"/>
        <v>0</v>
      </c>
      <c r="E50" s="3629">
        <v>0</v>
      </c>
      <c r="F50" s="3483">
        <v>0</v>
      </c>
      <c r="G50" s="3630">
        <f t="shared" si="8"/>
        <v>0</v>
      </c>
      <c r="H50" s="3636">
        <v>0</v>
      </c>
      <c r="I50" s="3484">
        <v>0</v>
      </c>
      <c r="J50" s="3630">
        <f t="shared" si="9"/>
        <v>0</v>
      </c>
      <c r="K50" s="3636">
        <v>11</v>
      </c>
      <c r="L50" s="3484">
        <v>0</v>
      </c>
      <c r="M50" s="3630">
        <f t="shared" si="10"/>
        <v>11</v>
      </c>
      <c r="N50" s="1126">
        <f t="shared" si="4"/>
        <v>11</v>
      </c>
      <c r="O50" s="1127">
        <f t="shared" si="4"/>
        <v>0</v>
      </c>
      <c r="P50" s="1128">
        <f t="shared" si="5"/>
        <v>11</v>
      </c>
    </row>
    <row r="51" spans="1:16" ht="29.25" customHeight="1" thickBot="1">
      <c r="A51" s="1134" t="s">
        <v>17</v>
      </c>
      <c r="B51" s="1109">
        <f t="shared" ref="B51:P51" si="11">SUM(B32:B50)</f>
        <v>190</v>
      </c>
      <c r="C51" s="1131">
        <f t="shared" si="11"/>
        <v>6</v>
      </c>
      <c r="D51" s="1132">
        <f t="shared" si="11"/>
        <v>196</v>
      </c>
      <c r="E51" s="3631">
        <f t="shared" ref="E51:M51" si="12">SUM(E32:E50)</f>
        <v>186</v>
      </c>
      <c r="F51" s="3632">
        <f t="shared" si="12"/>
        <v>10</v>
      </c>
      <c r="G51" s="3633">
        <f t="shared" si="12"/>
        <v>196</v>
      </c>
      <c r="H51" s="3631">
        <f t="shared" si="12"/>
        <v>166</v>
      </c>
      <c r="I51" s="3632">
        <f t="shared" si="12"/>
        <v>2</v>
      </c>
      <c r="J51" s="3633">
        <f t="shared" si="12"/>
        <v>168</v>
      </c>
      <c r="K51" s="3631">
        <f t="shared" si="12"/>
        <v>183</v>
      </c>
      <c r="L51" s="3632">
        <f t="shared" si="12"/>
        <v>7</v>
      </c>
      <c r="M51" s="3633">
        <f t="shared" si="12"/>
        <v>190</v>
      </c>
      <c r="N51" s="1130">
        <f t="shared" si="11"/>
        <v>725</v>
      </c>
      <c r="O51" s="1131">
        <f t="shared" si="11"/>
        <v>25</v>
      </c>
      <c r="P51" s="1132">
        <f t="shared" si="11"/>
        <v>750</v>
      </c>
    </row>
    <row r="52" spans="1:16" ht="33" customHeight="1" thickBot="1">
      <c r="A52" s="1135" t="s">
        <v>18</v>
      </c>
      <c r="B52" s="1116"/>
      <c r="C52" s="1116"/>
      <c r="D52" s="1116"/>
      <c r="E52" s="3634"/>
      <c r="F52" s="3634"/>
      <c r="G52" s="3634"/>
      <c r="H52" s="3634"/>
      <c r="I52" s="3634"/>
      <c r="J52" s="3634"/>
      <c r="K52" s="3634"/>
      <c r="L52" s="3634"/>
      <c r="M52" s="3634"/>
      <c r="N52" s="1117"/>
      <c r="O52" s="1117"/>
      <c r="P52" s="1118"/>
    </row>
    <row r="53" spans="1:16" ht="26.25" customHeight="1" thickBot="1">
      <c r="A53" s="1108" t="s">
        <v>291</v>
      </c>
      <c r="B53" s="1116"/>
      <c r="C53" s="1116"/>
      <c r="D53" s="1116"/>
      <c r="E53" s="3637"/>
      <c r="F53" s="3637"/>
      <c r="G53" s="3626"/>
      <c r="H53" s="3637"/>
      <c r="I53" s="3637"/>
      <c r="J53" s="3626"/>
      <c r="K53" s="3637"/>
      <c r="L53" s="3637"/>
      <c r="M53" s="3626"/>
      <c r="N53" s="1117"/>
      <c r="O53" s="1117"/>
      <c r="P53" s="1118"/>
    </row>
    <row r="54" spans="1:16">
      <c r="A54" s="1110" t="s">
        <v>292</v>
      </c>
      <c r="B54" s="1119">
        <v>0</v>
      </c>
      <c r="C54" s="1111">
        <v>1</v>
      </c>
      <c r="D54" s="1120">
        <f>B54+C54</f>
        <v>1</v>
      </c>
      <c r="E54" s="3627">
        <v>0</v>
      </c>
      <c r="F54" s="3482">
        <v>0</v>
      </c>
      <c r="G54" s="3628">
        <f>E54+F54</f>
        <v>0</v>
      </c>
      <c r="H54" s="3638">
        <v>1</v>
      </c>
      <c r="I54" s="3485">
        <v>0</v>
      </c>
      <c r="J54" s="3628">
        <f>H54+I54</f>
        <v>1</v>
      </c>
      <c r="K54" s="3638">
        <v>0</v>
      </c>
      <c r="L54" s="3485">
        <v>0</v>
      </c>
      <c r="M54" s="3628">
        <f>K54+L54</f>
        <v>0</v>
      </c>
      <c r="N54" s="1121">
        <f t="shared" si="4"/>
        <v>1</v>
      </c>
      <c r="O54" s="1122">
        <f t="shared" si="4"/>
        <v>1</v>
      </c>
      <c r="P54" s="1123">
        <f t="shared" si="5"/>
        <v>2</v>
      </c>
    </row>
    <row r="55" spans="1:16">
      <c r="A55" s="1112" t="s">
        <v>293</v>
      </c>
      <c r="B55" s="1124">
        <v>0</v>
      </c>
      <c r="C55" s="1113">
        <v>0</v>
      </c>
      <c r="D55" s="1125">
        <f t="shared" ref="D55:D72" si="13">B55+C55</f>
        <v>0</v>
      </c>
      <c r="E55" s="3629">
        <v>0</v>
      </c>
      <c r="F55" s="3483">
        <v>0</v>
      </c>
      <c r="G55" s="3630">
        <f t="shared" ref="G55:G72" si="14">E55+F55</f>
        <v>0</v>
      </c>
      <c r="H55" s="3636">
        <v>0</v>
      </c>
      <c r="I55" s="3484">
        <v>0</v>
      </c>
      <c r="J55" s="3630">
        <f t="shared" ref="J55:J72" si="15">H55+I55</f>
        <v>0</v>
      </c>
      <c r="K55" s="3636">
        <v>0</v>
      </c>
      <c r="L55" s="3484">
        <v>0</v>
      </c>
      <c r="M55" s="3630">
        <f t="shared" ref="M55:M72" si="16">K55+L55</f>
        <v>0</v>
      </c>
      <c r="N55" s="1126">
        <f t="shared" si="4"/>
        <v>0</v>
      </c>
      <c r="O55" s="1127">
        <f t="shared" si="4"/>
        <v>0</v>
      </c>
      <c r="P55" s="1128">
        <f t="shared" si="5"/>
        <v>0</v>
      </c>
    </row>
    <row r="56" spans="1:16">
      <c r="A56" s="1112" t="s">
        <v>294</v>
      </c>
      <c r="B56" s="1124">
        <v>0</v>
      </c>
      <c r="C56" s="1113">
        <v>0</v>
      </c>
      <c r="D56" s="1125">
        <f t="shared" si="13"/>
        <v>0</v>
      </c>
      <c r="E56" s="3629">
        <v>0</v>
      </c>
      <c r="F56" s="3483">
        <v>0</v>
      </c>
      <c r="G56" s="3630">
        <f t="shared" si="14"/>
        <v>0</v>
      </c>
      <c r="H56" s="3636">
        <v>1</v>
      </c>
      <c r="I56" s="3484">
        <v>0</v>
      </c>
      <c r="J56" s="3630">
        <f t="shared" si="15"/>
        <v>1</v>
      </c>
      <c r="K56" s="3636">
        <v>0</v>
      </c>
      <c r="L56" s="3484">
        <v>0</v>
      </c>
      <c r="M56" s="3630">
        <f t="shared" si="16"/>
        <v>0</v>
      </c>
      <c r="N56" s="1126">
        <f t="shared" si="4"/>
        <v>1</v>
      </c>
      <c r="O56" s="1127">
        <f t="shared" si="4"/>
        <v>0</v>
      </c>
      <c r="P56" s="1128">
        <f t="shared" si="5"/>
        <v>1</v>
      </c>
    </row>
    <row r="57" spans="1:16">
      <c r="A57" s="1112" t="s">
        <v>295</v>
      </c>
      <c r="B57" s="1124">
        <v>0</v>
      </c>
      <c r="C57" s="1113">
        <v>0</v>
      </c>
      <c r="D57" s="1125">
        <f t="shared" si="13"/>
        <v>0</v>
      </c>
      <c r="E57" s="3629">
        <v>0</v>
      </c>
      <c r="F57" s="3483">
        <v>0</v>
      </c>
      <c r="G57" s="3630">
        <f t="shared" si="14"/>
        <v>0</v>
      </c>
      <c r="H57" s="3636">
        <v>0</v>
      </c>
      <c r="I57" s="3484">
        <v>0</v>
      </c>
      <c r="J57" s="3630">
        <f t="shared" si="15"/>
        <v>0</v>
      </c>
      <c r="K57" s="3636">
        <v>0</v>
      </c>
      <c r="L57" s="3484">
        <v>0</v>
      </c>
      <c r="M57" s="3630">
        <f t="shared" si="16"/>
        <v>0</v>
      </c>
      <c r="N57" s="1126">
        <f t="shared" si="4"/>
        <v>0</v>
      </c>
      <c r="O57" s="1127">
        <f t="shared" si="4"/>
        <v>0</v>
      </c>
      <c r="P57" s="1128">
        <f t="shared" si="5"/>
        <v>0</v>
      </c>
    </row>
    <row r="58" spans="1:16">
      <c r="A58" s="1112" t="s">
        <v>296</v>
      </c>
      <c r="B58" s="1124">
        <v>0</v>
      </c>
      <c r="C58" s="1113">
        <v>0</v>
      </c>
      <c r="D58" s="1125">
        <f t="shared" si="13"/>
        <v>0</v>
      </c>
      <c r="E58" s="3629">
        <v>0</v>
      </c>
      <c r="F58" s="3483">
        <v>0</v>
      </c>
      <c r="G58" s="3630">
        <f t="shared" si="14"/>
        <v>0</v>
      </c>
      <c r="H58" s="3636">
        <v>0</v>
      </c>
      <c r="I58" s="3484">
        <v>0</v>
      </c>
      <c r="J58" s="3630">
        <f t="shared" si="15"/>
        <v>0</v>
      </c>
      <c r="K58" s="3636">
        <v>0</v>
      </c>
      <c r="L58" s="3484">
        <v>0</v>
      </c>
      <c r="M58" s="3630">
        <f t="shared" si="16"/>
        <v>0</v>
      </c>
      <c r="N58" s="1126">
        <f t="shared" si="4"/>
        <v>0</v>
      </c>
      <c r="O58" s="1127">
        <f t="shared" si="4"/>
        <v>0</v>
      </c>
      <c r="P58" s="1128">
        <f t="shared" si="5"/>
        <v>0</v>
      </c>
    </row>
    <row r="59" spans="1:16">
      <c r="A59" s="1112" t="s">
        <v>297</v>
      </c>
      <c r="B59" s="1124">
        <v>0</v>
      </c>
      <c r="C59" s="1113">
        <v>0</v>
      </c>
      <c r="D59" s="1125">
        <f t="shared" si="13"/>
        <v>0</v>
      </c>
      <c r="E59" s="3629">
        <v>1</v>
      </c>
      <c r="F59" s="3483">
        <v>0</v>
      </c>
      <c r="G59" s="3630">
        <f t="shared" si="14"/>
        <v>1</v>
      </c>
      <c r="H59" s="3636">
        <v>2</v>
      </c>
      <c r="I59" s="3484">
        <v>0</v>
      </c>
      <c r="J59" s="3630">
        <f t="shared" si="15"/>
        <v>2</v>
      </c>
      <c r="K59" s="3636">
        <v>3</v>
      </c>
      <c r="L59" s="3484">
        <v>0</v>
      </c>
      <c r="M59" s="3630">
        <f t="shared" si="16"/>
        <v>3</v>
      </c>
      <c r="N59" s="1126">
        <f t="shared" si="4"/>
        <v>6</v>
      </c>
      <c r="O59" s="1127">
        <f t="shared" si="4"/>
        <v>0</v>
      </c>
      <c r="P59" s="1128">
        <f t="shared" si="5"/>
        <v>6</v>
      </c>
    </row>
    <row r="60" spans="1:16">
      <c r="A60" s="1112" t="s">
        <v>298</v>
      </c>
      <c r="B60" s="1124">
        <v>0</v>
      </c>
      <c r="C60" s="1113">
        <v>0</v>
      </c>
      <c r="D60" s="1125">
        <f t="shared" si="13"/>
        <v>0</v>
      </c>
      <c r="E60" s="3629">
        <v>0</v>
      </c>
      <c r="F60" s="3483">
        <v>0</v>
      </c>
      <c r="G60" s="3630">
        <f t="shared" si="14"/>
        <v>0</v>
      </c>
      <c r="H60" s="3636">
        <v>0</v>
      </c>
      <c r="I60" s="3484">
        <v>0</v>
      </c>
      <c r="J60" s="3630">
        <f t="shared" si="15"/>
        <v>0</v>
      </c>
      <c r="K60" s="3636">
        <v>0</v>
      </c>
      <c r="L60" s="3484">
        <v>0</v>
      </c>
      <c r="M60" s="3630">
        <f t="shared" si="16"/>
        <v>0</v>
      </c>
      <c r="N60" s="1126">
        <f t="shared" si="4"/>
        <v>0</v>
      </c>
      <c r="O60" s="1127">
        <f t="shared" si="4"/>
        <v>0</v>
      </c>
      <c r="P60" s="1128">
        <f t="shared" si="5"/>
        <v>0</v>
      </c>
    </row>
    <row r="61" spans="1:16">
      <c r="A61" s="1112" t="s">
        <v>299</v>
      </c>
      <c r="B61" s="1124">
        <v>0</v>
      </c>
      <c r="C61" s="1113">
        <v>0</v>
      </c>
      <c r="D61" s="1125">
        <f t="shared" si="13"/>
        <v>0</v>
      </c>
      <c r="E61" s="3629">
        <v>0</v>
      </c>
      <c r="F61" s="3483">
        <v>0</v>
      </c>
      <c r="G61" s="3630">
        <f t="shared" si="14"/>
        <v>0</v>
      </c>
      <c r="H61" s="3636">
        <v>0</v>
      </c>
      <c r="I61" s="3484">
        <v>0</v>
      </c>
      <c r="J61" s="3630">
        <f t="shared" si="15"/>
        <v>0</v>
      </c>
      <c r="K61" s="3636">
        <v>0</v>
      </c>
      <c r="L61" s="3484">
        <v>0</v>
      </c>
      <c r="M61" s="3630">
        <f t="shared" si="16"/>
        <v>0</v>
      </c>
      <c r="N61" s="1126">
        <f t="shared" si="4"/>
        <v>0</v>
      </c>
      <c r="O61" s="1127">
        <f t="shared" si="4"/>
        <v>0</v>
      </c>
      <c r="P61" s="1128">
        <f t="shared" si="5"/>
        <v>0</v>
      </c>
    </row>
    <row r="62" spans="1:16" ht="40.5">
      <c r="A62" s="1112" t="s">
        <v>300</v>
      </c>
      <c r="B62" s="1124">
        <v>0</v>
      </c>
      <c r="C62" s="1113">
        <v>0</v>
      </c>
      <c r="D62" s="1125">
        <f t="shared" si="13"/>
        <v>0</v>
      </c>
      <c r="E62" s="3629">
        <v>0</v>
      </c>
      <c r="F62" s="3483">
        <v>0</v>
      </c>
      <c r="G62" s="3630">
        <f t="shared" si="14"/>
        <v>0</v>
      </c>
      <c r="H62" s="3636">
        <v>0</v>
      </c>
      <c r="I62" s="3484">
        <v>0</v>
      </c>
      <c r="J62" s="3630">
        <f t="shared" si="15"/>
        <v>0</v>
      </c>
      <c r="K62" s="3636">
        <v>0</v>
      </c>
      <c r="L62" s="3484">
        <v>0</v>
      </c>
      <c r="M62" s="3630">
        <f t="shared" si="16"/>
        <v>0</v>
      </c>
      <c r="N62" s="1126">
        <f t="shared" si="4"/>
        <v>0</v>
      </c>
      <c r="O62" s="1127">
        <f t="shared" si="4"/>
        <v>0</v>
      </c>
      <c r="P62" s="1128">
        <f t="shared" si="5"/>
        <v>0</v>
      </c>
    </row>
    <row r="63" spans="1:16">
      <c r="A63" s="1112" t="s">
        <v>301</v>
      </c>
      <c r="B63" s="1124">
        <v>0</v>
      </c>
      <c r="C63" s="1113">
        <v>0</v>
      </c>
      <c r="D63" s="1125">
        <f t="shared" si="13"/>
        <v>0</v>
      </c>
      <c r="E63" s="3629">
        <v>0</v>
      </c>
      <c r="F63" s="3483">
        <v>0</v>
      </c>
      <c r="G63" s="3630">
        <f t="shared" si="14"/>
        <v>0</v>
      </c>
      <c r="H63" s="3636">
        <v>0</v>
      </c>
      <c r="I63" s="3484">
        <v>0</v>
      </c>
      <c r="J63" s="3630">
        <f t="shared" si="15"/>
        <v>0</v>
      </c>
      <c r="K63" s="3636">
        <v>0</v>
      </c>
      <c r="L63" s="3484">
        <v>0</v>
      </c>
      <c r="M63" s="3630">
        <f t="shared" si="16"/>
        <v>0</v>
      </c>
      <c r="N63" s="1126">
        <f t="shared" si="4"/>
        <v>0</v>
      </c>
      <c r="O63" s="1127">
        <f t="shared" si="4"/>
        <v>0</v>
      </c>
      <c r="P63" s="1128">
        <f t="shared" si="5"/>
        <v>0</v>
      </c>
    </row>
    <row r="64" spans="1:16" ht="41.25" customHeight="1">
      <c r="A64" s="1112" t="s">
        <v>302</v>
      </c>
      <c r="B64" s="1124">
        <v>0</v>
      </c>
      <c r="C64" s="1113">
        <v>0</v>
      </c>
      <c r="D64" s="1125">
        <f t="shared" si="13"/>
        <v>0</v>
      </c>
      <c r="E64" s="3629">
        <v>0</v>
      </c>
      <c r="F64" s="3483">
        <v>0</v>
      </c>
      <c r="G64" s="3630">
        <f t="shared" si="14"/>
        <v>0</v>
      </c>
      <c r="H64" s="3636">
        <v>0</v>
      </c>
      <c r="I64" s="3484">
        <v>0</v>
      </c>
      <c r="J64" s="3630">
        <f t="shared" si="15"/>
        <v>0</v>
      </c>
      <c r="K64" s="3636">
        <v>0</v>
      </c>
      <c r="L64" s="3484">
        <v>0</v>
      </c>
      <c r="M64" s="3630">
        <f t="shared" si="16"/>
        <v>0</v>
      </c>
      <c r="N64" s="1126">
        <f t="shared" si="4"/>
        <v>0</v>
      </c>
      <c r="O64" s="1127">
        <f t="shared" si="4"/>
        <v>0</v>
      </c>
      <c r="P64" s="1128">
        <f t="shared" si="5"/>
        <v>0</v>
      </c>
    </row>
    <row r="65" spans="1:16">
      <c r="A65" s="1112" t="s">
        <v>303</v>
      </c>
      <c r="B65" s="1124">
        <v>0</v>
      </c>
      <c r="C65" s="1113">
        <v>0</v>
      </c>
      <c r="D65" s="1125">
        <f t="shared" si="13"/>
        <v>0</v>
      </c>
      <c r="E65" s="3629">
        <v>0</v>
      </c>
      <c r="F65" s="3483">
        <v>0</v>
      </c>
      <c r="G65" s="3630">
        <f t="shared" si="14"/>
        <v>0</v>
      </c>
      <c r="H65" s="3636">
        <v>0</v>
      </c>
      <c r="I65" s="3484">
        <v>0</v>
      </c>
      <c r="J65" s="3630">
        <f t="shared" si="15"/>
        <v>0</v>
      </c>
      <c r="K65" s="3636">
        <v>0</v>
      </c>
      <c r="L65" s="3484">
        <v>0</v>
      </c>
      <c r="M65" s="3630">
        <f t="shared" si="16"/>
        <v>0</v>
      </c>
      <c r="N65" s="1126">
        <f t="shared" si="4"/>
        <v>0</v>
      </c>
      <c r="O65" s="1127">
        <f t="shared" si="4"/>
        <v>0</v>
      </c>
      <c r="P65" s="1128">
        <f t="shared" si="5"/>
        <v>0</v>
      </c>
    </row>
    <row r="66" spans="1:16">
      <c r="A66" s="1112" t="s">
        <v>304</v>
      </c>
      <c r="B66" s="1124">
        <v>1</v>
      </c>
      <c r="C66" s="1113">
        <v>0</v>
      </c>
      <c r="D66" s="1125">
        <f t="shared" si="13"/>
        <v>1</v>
      </c>
      <c r="E66" s="3629">
        <v>0</v>
      </c>
      <c r="F66" s="3483">
        <v>0</v>
      </c>
      <c r="G66" s="3630">
        <f t="shared" si="14"/>
        <v>0</v>
      </c>
      <c r="H66" s="3636">
        <v>2</v>
      </c>
      <c r="I66" s="3484">
        <v>0</v>
      </c>
      <c r="J66" s="3630">
        <f t="shared" si="15"/>
        <v>2</v>
      </c>
      <c r="K66" s="3636">
        <v>0</v>
      </c>
      <c r="L66" s="3484">
        <v>0</v>
      </c>
      <c r="M66" s="3630">
        <f t="shared" si="16"/>
        <v>0</v>
      </c>
      <c r="N66" s="1126">
        <f t="shared" ref="N66:O72" si="17">B66+E66+H66+K66</f>
        <v>3</v>
      </c>
      <c r="O66" s="1127">
        <f t="shared" si="17"/>
        <v>0</v>
      </c>
      <c r="P66" s="1128">
        <f t="shared" si="5"/>
        <v>3</v>
      </c>
    </row>
    <row r="67" spans="1:16">
      <c r="A67" s="1112" t="s">
        <v>305</v>
      </c>
      <c r="B67" s="1124">
        <v>0</v>
      </c>
      <c r="C67" s="1113">
        <v>0</v>
      </c>
      <c r="D67" s="1125">
        <f t="shared" si="13"/>
        <v>0</v>
      </c>
      <c r="E67" s="3629">
        <v>0</v>
      </c>
      <c r="F67" s="3483">
        <v>0</v>
      </c>
      <c r="G67" s="3630">
        <f t="shared" si="14"/>
        <v>0</v>
      </c>
      <c r="H67" s="3636">
        <v>0</v>
      </c>
      <c r="I67" s="3484">
        <v>0</v>
      </c>
      <c r="J67" s="3630">
        <f t="shared" si="15"/>
        <v>0</v>
      </c>
      <c r="K67" s="3636">
        <v>0</v>
      </c>
      <c r="L67" s="3484">
        <v>0</v>
      </c>
      <c r="M67" s="3630">
        <f t="shared" si="16"/>
        <v>0</v>
      </c>
      <c r="N67" s="1126">
        <f t="shared" si="17"/>
        <v>0</v>
      </c>
      <c r="O67" s="1127">
        <f t="shared" si="17"/>
        <v>0</v>
      </c>
      <c r="P67" s="1128">
        <f t="shared" si="5"/>
        <v>0</v>
      </c>
    </row>
    <row r="68" spans="1:16">
      <c r="A68" s="1112" t="s">
        <v>306</v>
      </c>
      <c r="B68" s="1124">
        <v>0</v>
      </c>
      <c r="C68" s="1113">
        <v>0</v>
      </c>
      <c r="D68" s="1125">
        <f t="shared" si="13"/>
        <v>0</v>
      </c>
      <c r="E68" s="3629">
        <v>0</v>
      </c>
      <c r="F68" s="3483">
        <v>0</v>
      </c>
      <c r="G68" s="3630">
        <v>0</v>
      </c>
      <c r="H68" s="3636">
        <v>0</v>
      </c>
      <c r="I68" s="3484">
        <v>0</v>
      </c>
      <c r="J68" s="3630">
        <f t="shared" si="15"/>
        <v>0</v>
      </c>
      <c r="K68" s="3636">
        <v>0</v>
      </c>
      <c r="L68" s="3484">
        <v>0</v>
      </c>
      <c r="M68" s="3630">
        <f t="shared" si="16"/>
        <v>0</v>
      </c>
      <c r="N68" s="1126">
        <f t="shared" si="17"/>
        <v>0</v>
      </c>
      <c r="O68" s="1127">
        <f t="shared" si="17"/>
        <v>0</v>
      </c>
      <c r="P68" s="1128">
        <f t="shared" si="5"/>
        <v>0</v>
      </c>
    </row>
    <row r="69" spans="1:16">
      <c r="A69" s="1112" t="s">
        <v>307</v>
      </c>
      <c r="B69" s="1124">
        <v>0</v>
      </c>
      <c r="C69" s="1113">
        <v>0</v>
      </c>
      <c r="D69" s="1125">
        <f t="shared" si="13"/>
        <v>0</v>
      </c>
      <c r="E69" s="3629">
        <v>0</v>
      </c>
      <c r="F69" s="3483">
        <v>0</v>
      </c>
      <c r="G69" s="3630">
        <f t="shared" si="14"/>
        <v>0</v>
      </c>
      <c r="H69" s="3636">
        <v>0</v>
      </c>
      <c r="I69" s="3484">
        <v>0</v>
      </c>
      <c r="J69" s="3630">
        <f t="shared" si="15"/>
        <v>0</v>
      </c>
      <c r="K69" s="3636">
        <v>1</v>
      </c>
      <c r="L69" s="3484">
        <v>0</v>
      </c>
      <c r="M69" s="3630">
        <f t="shared" si="16"/>
        <v>1</v>
      </c>
      <c r="N69" s="1126">
        <f t="shared" si="17"/>
        <v>1</v>
      </c>
      <c r="O69" s="1127">
        <f t="shared" si="17"/>
        <v>0</v>
      </c>
      <c r="P69" s="1128">
        <f t="shared" si="5"/>
        <v>1</v>
      </c>
    </row>
    <row r="70" spans="1:16">
      <c r="A70" s="1112" t="s">
        <v>308</v>
      </c>
      <c r="B70" s="1124">
        <v>0</v>
      </c>
      <c r="C70" s="1113">
        <v>0</v>
      </c>
      <c r="D70" s="1125">
        <f t="shared" si="13"/>
        <v>0</v>
      </c>
      <c r="E70" s="3629">
        <v>0</v>
      </c>
      <c r="F70" s="3483">
        <v>0</v>
      </c>
      <c r="G70" s="3630">
        <f t="shared" si="14"/>
        <v>0</v>
      </c>
      <c r="H70" s="3636">
        <v>0</v>
      </c>
      <c r="I70" s="3484">
        <v>0</v>
      </c>
      <c r="J70" s="3630">
        <f t="shared" si="15"/>
        <v>0</v>
      </c>
      <c r="K70" s="3636">
        <v>1</v>
      </c>
      <c r="L70" s="3484">
        <v>0</v>
      </c>
      <c r="M70" s="3630">
        <f t="shared" si="16"/>
        <v>1</v>
      </c>
      <c r="N70" s="1126">
        <f t="shared" si="17"/>
        <v>1</v>
      </c>
      <c r="O70" s="1127">
        <f t="shared" si="17"/>
        <v>0</v>
      </c>
      <c r="P70" s="1128">
        <f t="shared" si="5"/>
        <v>1</v>
      </c>
    </row>
    <row r="71" spans="1:16">
      <c r="A71" s="1112" t="s">
        <v>309</v>
      </c>
      <c r="B71" s="1124">
        <v>0</v>
      </c>
      <c r="C71" s="1113">
        <v>0</v>
      </c>
      <c r="D71" s="1125">
        <f t="shared" si="13"/>
        <v>0</v>
      </c>
      <c r="E71" s="3629">
        <v>0</v>
      </c>
      <c r="F71" s="3483">
        <v>0</v>
      </c>
      <c r="G71" s="3630">
        <f t="shared" si="14"/>
        <v>0</v>
      </c>
      <c r="H71" s="3636">
        <v>0</v>
      </c>
      <c r="I71" s="3484">
        <v>0</v>
      </c>
      <c r="J71" s="3630">
        <f t="shared" si="15"/>
        <v>0</v>
      </c>
      <c r="K71" s="3636">
        <v>1</v>
      </c>
      <c r="L71" s="3484">
        <v>0</v>
      </c>
      <c r="M71" s="3630">
        <f t="shared" si="16"/>
        <v>1</v>
      </c>
      <c r="N71" s="1126">
        <f t="shared" si="17"/>
        <v>1</v>
      </c>
      <c r="O71" s="1127">
        <f t="shared" si="17"/>
        <v>0</v>
      </c>
      <c r="P71" s="1128">
        <f t="shared" si="5"/>
        <v>1</v>
      </c>
    </row>
    <row r="72" spans="1:16" ht="21" thickBot="1">
      <c r="A72" s="1112" t="s">
        <v>310</v>
      </c>
      <c r="B72" s="1124">
        <v>0</v>
      </c>
      <c r="C72" s="1113">
        <v>0</v>
      </c>
      <c r="D72" s="1125">
        <f t="shared" si="13"/>
        <v>0</v>
      </c>
      <c r="E72" s="3629">
        <v>0</v>
      </c>
      <c r="F72" s="3483">
        <v>0</v>
      </c>
      <c r="G72" s="3630">
        <f t="shared" si="14"/>
        <v>0</v>
      </c>
      <c r="H72" s="3636">
        <v>0</v>
      </c>
      <c r="I72" s="3484">
        <v>0</v>
      </c>
      <c r="J72" s="3630">
        <f t="shared" si="15"/>
        <v>0</v>
      </c>
      <c r="K72" s="3636">
        <v>0</v>
      </c>
      <c r="L72" s="3484">
        <v>0</v>
      </c>
      <c r="M72" s="3630">
        <f t="shared" si="16"/>
        <v>0</v>
      </c>
      <c r="N72" s="1126">
        <f t="shared" si="17"/>
        <v>0</v>
      </c>
      <c r="O72" s="1127">
        <f t="shared" si="17"/>
        <v>0</v>
      </c>
      <c r="P72" s="1128">
        <f t="shared" si="5"/>
        <v>0</v>
      </c>
    </row>
    <row r="73" spans="1:16" ht="42.75" customHeight="1" thickBot="1">
      <c r="A73" s="1134" t="s">
        <v>19</v>
      </c>
      <c r="B73" s="1109">
        <f t="shared" ref="B73:P73" si="18">SUM(B54:B72)</f>
        <v>1</v>
      </c>
      <c r="C73" s="1131">
        <f t="shared" si="18"/>
        <v>1</v>
      </c>
      <c r="D73" s="1132">
        <f t="shared" si="18"/>
        <v>2</v>
      </c>
      <c r="E73" s="3631">
        <f t="shared" si="18"/>
        <v>1</v>
      </c>
      <c r="F73" s="3632">
        <f t="shared" si="18"/>
        <v>0</v>
      </c>
      <c r="G73" s="3633">
        <f t="shared" si="18"/>
        <v>1</v>
      </c>
      <c r="H73" s="3631">
        <f t="shared" si="18"/>
        <v>6</v>
      </c>
      <c r="I73" s="3632">
        <f t="shared" si="18"/>
        <v>0</v>
      </c>
      <c r="J73" s="3633">
        <f t="shared" si="18"/>
        <v>6</v>
      </c>
      <c r="K73" s="3631">
        <f t="shared" si="18"/>
        <v>6</v>
      </c>
      <c r="L73" s="3632">
        <f t="shared" si="18"/>
        <v>0</v>
      </c>
      <c r="M73" s="3639">
        <f t="shared" si="18"/>
        <v>6</v>
      </c>
      <c r="N73" s="1130">
        <f t="shared" si="18"/>
        <v>14</v>
      </c>
      <c r="O73" s="1131">
        <f t="shared" si="18"/>
        <v>1</v>
      </c>
      <c r="P73" s="1132">
        <f t="shared" si="18"/>
        <v>15</v>
      </c>
    </row>
    <row r="74" spans="1:16" ht="34.5" customHeight="1" thickBot="1">
      <c r="A74" s="1136" t="s">
        <v>251</v>
      </c>
      <c r="B74" s="1137">
        <f t="shared" ref="B74:P74" si="19">B73+B51</f>
        <v>191</v>
      </c>
      <c r="C74" s="1138">
        <f t="shared" si="19"/>
        <v>7</v>
      </c>
      <c r="D74" s="1139">
        <f t="shared" si="19"/>
        <v>198</v>
      </c>
      <c r="E74" s="3631">
        <f t="shared" si="19"/>
        <v>187</v>
      </c>
      <c r="F74" s="3632">
        <f t="shared" si="19"/>
        <v>10</v>
      </c>
      <c r="G74" s="3633">
        <f t="shared" si="19"/>
        <v>197</v>
      </c>
      <c r="H74" s="3631">
        <f t="shared" si="19"/>
        <v>172</v>
      </c>
      <c r="I74" s="3632">
        <f t="shared" si="19"/>
        <v>2</v>
      </c>
      <c r="J74" s="3633">
        <f t="shared" si="19"/>
        <v>174</v>
      </c>
      <c r="K74" s="3631">
        <f t="shared" si="19"/>
        <v>189</v>
      </c>
      <c r="L74" s="3632">
        <f t="shared" si="19"/>
        <v>7</v>
      </c>
      <c r="M74" s="3633">
        <f t="shared" si="19"/>
        <v>196</v>
      </c>
      <c r="N74" s="1140">
        <f t="shared" si="19"/>
        <v>739</v>
      </c>
      <c r="O74" s="1138">
        <f t="shared" si="19"/>
        <v>26</v>
      </c>
      <c r="P74" s="1139">
        <f t="shared" si="19"/>
        <v>765</v>
      </c>
    </row>
    <row r="75" spans="1:16" ht="57" customHeight="1">
      <c r="A75" s="79"/>
      <c r="B75" s="817"/>
      <c r="C75" s="817"/>
      <c r="D75" s="817"/>
      <c r="E75" s="817"/>
      <c r="F75" s="817"/>
      <c r="G75" s="817"/>
      <c r="H75" s="817"/>
      <c r="I75" s="817"/>
      <c r="J75" s="817"/>
      <c r="K75" s="817"/>
      <c r="L75" s="817"/>
      <c r="M75" s="817"/>
      <c r="N75" s="817"/>
      <c r="O75" s="817"/>
      <c r="P75" s="817"/>
    </row>
  </sheetData>
  <mergeCells count="9"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ageMargins left="0.70866141732283505" right="0.70866141732283505" top="0.74803149606299202" bottom="0.74803149606299202" header="0.31496062992126" footer="0.31496062992126"/>
  <pageSetup paperSize="9" scale="3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1"/>
  <sheetViews>
    <sheetView topLeftCell="A10" zoomScale="50" zoomScaleNormal="50" workbookViewId="0">
      <selection activeCell="P21" sqref="P21"/>
    </sheetView>
  </sheetViews>
  <sheetFormatPr defaultRowHeight="20.25"/>
  <cols>
    <col min="1" max="1" width="88.42578125" style="64" customWidth="1"/>
    <col min="2" max="18" width="9.42578125" style="64" customWidth="1"/>
    <col min="19" max="19" width="9.42578125" style="72" customWidth="1"/>
    <col min="20" max="21" width="9.140625" style="64"/>
    <col min="22" max="22" width="9.140625" style="64" customWidth="1"/>
    <col min="23" max="255" width="9.140625" style="64"/>
    <col min="256" max="256" width="88.42578125" style="64" customWidth="1"/>
    <col min="257" max="274" width="9.42578125" style="64" customWidth="1"/>
    <col min="275" max="511" width="9.140625" style="64"/>
    <col min="512" max="512" width="88.42578125" style="64" customWidth="1"/>
    <col min="513" max="530" width="9.42578125" style="64" customWidth="1"/>
    <col min="531" max="767" width="9.140625" style="64"/>
    <col min="768" max="768" width="88.42578125" style="64" customWidth="1"/>
    <col min="769" max="786" width="9.42578125" style="64" customWidth="1"/>
    <col min="787" max="1023" width="9.140625" style="64"/>
    <col min="1024" max="1024" width="88.42578125" style="64" customWidth="1"/>
    <col min="1025" max="1042" width="9.42578125" style="64" customWidth="1"/>
    <col min="1043" max="1279" width="9.140625" style="64"/>
    <col min="1280" max="1280" width="88.42578125" style="64" customWidth="1"/>
    <col min="1281" max="1298" width="9.42578125" style="64" customWidth="1"/>
    <col min="1299" max="1535" width="9.140625" style="64"/>
    <col min="1536" max="1536" width="88.42578125" style="64" customWidth="1"/>
    <col min="1537" max="1554" width="9.42578125" style="64" customWidth="1"/>
    <col min="1555" max="1791" width="9.140625" style="64"/>
    <col min="1792" max="1792" width="88.42578125" style="64" customWidth="1"/>
    <col min="1793" max="1810" width="9.42578125" style="64" customWidth="1"/>
    <col min="1811" max="2047" width="9.140625" style="64"/>
    <col min="2048" max="2048" width="88.42578125" style="64" customWidth="1"/>
    <col min="2049" max="2066" width="9.42578125" style="64" customWidth="1"/>
    <col min="2067" max="2303" width="9.140625" style="64"/>
    <col min="2304" max="2304" width="88.42578125" style="64" customWidth="1"/>
    <col min="2305" max="2322" width="9.42578125" style="64" customWidth="1"/>
    <col min="2323" max="2559" width="9.140625" style="64"/>
    <col min="2560" max="2560" width="88.42578125" style="64" customWidth="1"/>
    <col min="2561" max="2578" width="9.42578125" style="64" customWidth="1"/>
    <col min="2579" max="2815" width="9.140625" style="64"/>
    <col min="2816" max="2816" width="88.42578125" style="64" customWidth="1"/>
    <col min="2817" max="2834" width="9.42578125" style="64" customWidth="1"/>
    <col min="2835" max="3071" width="9.140625" style="64"/>
    <col min="3072" max="3072" width="88.42578125" style="64" customWidth="1"/>
    <col min="3073" max="3090" width="9.42578125" style="64" customWidth="1"/>
    <col min="3091" max="3327" width="9.140625" style="64"/>
    <col min="3328" max="3328" width="88.42578125" style="64" customWidth="1"/>
    <col min="3329" max="3346" width="9.42578125" style="64" customWidth="1"/>
    <col min="3347" max="3583" width="9.140625" style="64"/>
    <col min="3584" max="3584" width="88.42578125" style="64" customWidth="1"/>
    <col min="3585" max="3602" width="9.42578125" style="64" customWidth="1"/>
    <col min="3603" max="3839" width="9.140625" style="64"/>
    <col min="3840" max="3840" width="88.42578125" style="64" customWidth="1"/>
    <col min="3841" max="3858" width="9.42578125" style="64" customWidth="1"/>
    <col min="3859" max="4095" width="9.140625" style="64"/>
    <col min="4096" max="4096" width="88.42578125" style="64" customWidth="1"/>
    <col min="4097" max="4114" width="9.42578125" style="64" customWidth="1"/>
    <col min="4115" max="4351" width="9.140625" style="64"/>
    <col min="4352" max="4352" width="88.42578125" style="64" customWidth="1"/>
    <col min="4353" max="4370" width="9.42578125" style="64" customWidth="1"/>
    <col min="4371" max="4607" width="9.140625" style="64"/>
    <col min="4608" max="4608" width="88.42578125" style="64" customWidth="1"/>
    <col min="4609" max="4626" width="9.42578125" style="64" customWidth="1"/>
    <col min="4627" max="4863" width="9.140625" style="64"/>
    <col min="4864" max="4864" width="88.42578125" style="64" customWidth="1"/>
    <col min="4865" max="4882" width="9.42578125" style="64" customWidth="1"/>
    <col min="4883" max="5119" width="9.140625" style="64"/>
    <col min="5120" max="5120" width="88.42578125" style="64" customWidth="1"/>
    <col min="5121" max="5138" width="9.42578125" style="64" customWidth="1"/>
    <col min="5139" max="5375" width="9.140625" style="64"/>
    <col min="5376" max="5376" width="88.42578125" style="64" customWidth="1"/>
    <col min="5377" max="5394" width="9.42578125" style="64" customWidth="1"/>
    <col min="5395" max="5631" width="9.140625" style="64"/>
    <col min="5632" max="5632" width="88.42578125" style="64" customWidth="1"/>
    <col min="5633" max="5650" width="9.42578125" style="64" customWidth="1"/>
    <col min="5651" max="5887" width="9.140625" style="64"/>
    <col min="5888" max="5888" width="88.42578125" style="64" customWidth="1"/>
    <col min="5889" max="5906" width="9.42578125" style="64" customWidth="1"/>
    <col min="5907" max="6143" width="9.140625" style="64"/>
    <col min="6144" max="6144" width="88.42578125" style="64" customWidth="1"/>
    <col min="6145" max="6162" width="9.42578125" style="64" customWidth="1"/>
    <col min="6163" max="6399" width="9.140625" style="64"/>
    <col min="6400" max="6400" width="88.42578125" style="64" customWidth="1"/>
    <col min="6401" max="6418" width="9.42578125" style="64" customWidth="1"/>
    <col min="6419" max="6655" width="9.140625" style="64"/>
    <col min="6656" max="6656" width="88.42578125" style="64" customWidth="1"/>
    <col min="6657" max="6674" width="9.42578125" style="64" customWidth="1"/>
    <col min="6675" max="6911" width="9.140625" style="64"/>
    <col min="6912" max="6912" width="88.42578125" style="64" customWidth="1"/>
    <col min="6913" max="6930" width="9.42578125" style="64" customWidth="1"/>
    <col min="6931" max="7167" width="9.140625" style="64"/>
    <col min="7168" max="7168" width="88.42578125" style="64" customWidth="1"/>
    <col min="7169" max="7186" width="9.42578125" style="64" customWidth="1"/>
    <col min="7187" max="7423" width="9.140625" style="64"/>
    <col min="7424" max="7424" width="88.42578125" style="64" customWidth="1"/>
    <col min="7425" max="7442" width="9.42578125" style="64" customWidth="1"/>
    <col min="7443" max="7679" width="9.140625" style="64"/>
    <col min="7680" max="7680" width="88.42578125" style="64" customWidth="1"/>
    <col min="7681" max="7698" width="9.42578125" style="64" customWidth="1"/>
    <col min="7699" max="7935" width="9.140625" style="64"/>
    <col min="7936" max="7936" width="88.42578125" style="64" customWidth="1"/>
    <col min="7937" max="7954" width="9.42578125" style="64" customWidth="1"/>
    <col min="7955" max="8191" width="9.140625" style="64"/>
    <col min="8192" max="8192" width="88.42578125" style="64" customWidth="1"/>
    <col min="8193" max="8210" width="9.42578125" style="64" customWidth="1"/>
    <col min="8211" max="8447" width="9.140625" style="64"/>
    <col min="8448" max="8448" width="88.42578125" style="64" customWidth="1"/>
    <col min="8449" max="8466" width="9.42578125" style="64" customWidth="1"/>
    <col min="8467" max="8703" width="9.140625" style="64"/>
    <col min="8704" max="8704" width="88.42578125" style="64" customWidth="1"/>
    <col min="8705" max="8722" width="9.42578125" style="64" customWidth="1"/>
    <col min="8723" max="8959" width="9.140625" style="64"/>
    <col min="8960" max="8960" width="88.42578125" style="64" customWidth="1"/>
    <col min="8961" max="8978" width="9.42578125" style="64" customWidth="1"/>
    <col min="8979" max="9215" width="9.140625" style="64"/>
    <col min="9216" max="9216" width="88.42578125" style="64" customWidth="1"/>
    <col min="9217" max="9234" width="9.42578125" style="64" customWidth="1"/>
    <col min="9235" max="9471" width="9.140625" style="64"/>
    <col min="9472" max="9472" width="88.42578125" style="64" customWidth="1"/>
    <col min="9473" max="9490" width="9.42578125" style="64" customWidth="1"/>
    <col min="9491" max="9727" width="9.140625" style="64"/>
    <col min="9728" max="9728" width="88.42578125" style="64" customWidth="1"/>
    <col min="9729" max="9746" width="9.42578125" style="64" customWidth="1"/>
    <col min="9747" max="9983" width="9.140625" style="64"/>
    <col min="9984" max="9984" width="88.42578125" style="64" customWidth="1"/>
    <col min="9985" max="10002" width="9.42578125" style="64" customWidth="1"/>
    <col min="10003" max="10239" width="9.140625" style="64"/>
    <col min="10240" max="10240" width="88.42578125" style="64" customWidth="1"/>
    <col min="10241" max="10258" width="9.42578125" style="64" customWidth="1"/>
    <col min="10259" max="10495" width="9.140625" style="64"/>
    <col min="10496" max="10496" width="88.42578125" style="64" customWidth="1"/>
    <col min="10497" max="10514" width="9.42578125" style="64" customWidth="1"/>
    <col min="10515" max="10751" width="9.140625" style="64"/>
    <col min="10752" max="10752" width="88.42578125" style="64" customWidth="1"/>
    <col min="10753" max="10770" width="9.42578125" style="64" customWidth="1"/>
    <col min="10771" max="11007" width="9.140625" style="64"/>
    <col min="11008" max="11008" width="88.42578125" style="64" customWidth="1"/>
    <col min="11009" max="11026" width="9.42578125" style="64" customWidth="1"/>
    <col min="11027" max="11263" width="9.140625" style="64"/>
    <col min="11264" max="11264" width="88.42578125" style="64" customWidth="1"/>
    <col min="11265" max="11282" width="9.42578125" style="64" customWidth="1"/>
    <col min="11283" max="11519" width="9.140625" style="64"/>
    <col min="11520" max="11520" width="88.42578125" style="64" customWidth="1"/>
    <col min="11521" max="11538" width="9.42578125" style="64" customWidth="1"/>
    <col min="11539" max="11775" width="9.140625" style="64"/>
    <col min="11776" max="11776" width="88.42578125" style="64" customWidth="1"/>
    <col min="11777" max="11794" width="9.42578125" style="64" customWidth="1"/>
    <col min="11795" max="12031" width="9.140625" style="64"/>
    <col min="12032" max="12032" width="88.42578125" style="64" customWidth="1"/>
    <col min="12033" max="12050" width="9.42578125" style="64" customWidth="1"/>
    <col min="12051" max="12287" width="9.140625" style="64"/>
    <col min="12288" max="12288" width="88.42578125" style="64" customWidth="1"/>
    <col min="12289" max="12306" width="9.42578125" style="64" customWidth="1"/>
    <col min="12307" max="12543" width="9.140625" style="64"/>
    <col min="12544" max="12544" width="88.42578125" style="64" customWidth="1"/>
    <col min="12545" max="12562" width="9.42578125" style="64" customWidth="1"/>
    <col min="12563" max="12799" width="9.140625" style="64"/>
    <col min="12800" max="12800" width="88.42578125" style="64" customWidth="1"/>
    <col min="12801" max="12818" width="9.42578125" style="64" customWidth="1"/>
    <col min="12819" max="13055" width="9.140625" style="64"/>
    <col min="13056" max="13056" width="88.42578125" style="64" customWidth="1"/>
    <col min="13057" max="13074" width="9.42578125" style="64" customWidth="1"/>
    <col min="13075" max="13311" width="9.140625" style="64"/>
    <col min="13312" max="13312" width="88.42578125" style="64" customWidth="1"/>
    <col min="13313" max="13330" width="9.42578125" style="64" customWidth="1"/>
    <col min="13331" max="13567" width="9.140625" style="64"/>
    <col min="13568" max="13568" width="88.42578125" style="64" customWidth="1"/>
    <col min="13569" max="13586" width="9.42578125" style="64" customWidth="1"/>
    <col min="13587" max="13823" width="9.140625" style="64"/>
    <col min="13824" max="13824" width="88.42578125" style="64" customWidth="1"/>
    <col min="13825" max="13842" width="9.42578125" style="64" customWidth="1"/>
    <col min="13843" max="14079" width="9.140625" style="64"/>
    <col min="14080" max="14080" width="88.42578125" style="64" customWidth="1"/>
    <col min="14081" max="14098" width="9.42578125" style="64" customWidth="1"/>
    <col min="14099" max="14335" width="9.140625" style="64"/>
    <col min="14336" max="14336" width="88.42578125" style="64" customWidth="1"/>
    <col min="14337" max="14354" width="9.42578125" style="64" customWidth="1"/>
    <col min="14355" max="14591" width="9.140625" style="64"/>
    <col min="14592" max="14592" width="88.42578125" style="64" customWidth="1"/>
    <col min="14593" max="14610" width="9.42578125" style="64" customWidth="1"/>
    <col min="14611" max="14847" width="9.140625" style="64"/>
    <col min="14848" max="14848" width="88.42578125" style="64" customWidth="1"/>
    <col min="14849" max="14866" width="9.42578125" style="64" customWidth="1"/>
    <col min="14867" max="15103" width="9.140625" style="64"/>
    <col min="15104" max="15104" width="88.42578125" style="64" customWidth="1"/>
    <col min="15105" max="15122" width="9.42578125" style="64" customWidth="1"/>
    <col min="15123" max="15359" width="9.140625" style="64"/>
    <col min="15360" max="15360" width="88.42578125" style="64" customWidth="1"/>
    <col min="15361" max="15378" width="9.42578125" style="64" customWidth="1"/>
    <col min="15379" max="15615" width="9.140625" style="64"/>
    <col min="15616" max="15616" width="88.42578125" style="64" customWidth="1"/>
    <col min="15617" max="15634" width="9.42578125" style="64" customWidth="1"/>
    <col min="15635" max="15871" width="9.140625" style="64"/>
    <col min="15872" max="15872" width="88.42578125" style="64" customWidth="1"/>
    <col min="15873" max="15890" width="9.42578125" style="64" customWidth="1"/>
    <col min="15891" max="16127" width="9.140625" style="64"/>
    <col min="16128" max="16128" width="88.42578125" style="64" customWidth="1"/>
    <col min="16129" max="16146" width="9.42578125" style="64" customWidth="1"/>
    <col min="16147" max="16384" width="9.140625" style="64"/>
  </cols>
  <sheetData>
    <row r="1" spans="1:28" ht="55.5" customHeight="1">
      <c r="A1" s="5416" t="s">
        <v>312</v>
      </c>
      <c r="B1" s="5416"/>
      <c r="C1" s="5416"/>
      <c r="D1" s="5416"/>
      <c r="E1" s="5416"/>
      <c r="F1" s="5416"/>
      <c r="G1" s="5416"/>
      <c r="H1" s="5416"/>
      <c r="I1" s="5416"/>
      <c r="J1" s="5416"/>
      <c r="K1" s="5416"/>
      <c r="L1" s="5416"/>
      <c r="M1" s="5416"/>
      <c r="N1" s="5416"/>
      <c r="O1" s="5416"/>
      <c r="P1" s="5416"/>
      <c r="Q1" s="5416"/>
      <c r="R1" s="5416"/>
      <c r="S1" s="5416"/>
    </row>
    <row r="2" spans="1:28" ht="27.75" customHeight="1">
      <c r="A2" s="6322" t="s">
        <v>380</v>
      </c>
      <c r="B2" s="6322"/>
      <c r="C2" s="6322"/>
      <c r="D2" s="6322"/>
      <c r="E2" s="6322"/>
      <c r="F2" s="6322"/>
      <c r="G2" s="6322"/>
      <c r="H2" s="6322"/>
      <c r="I2" s="6322"/>
      <c r="J2" s="6322"/>
      <c r="K2" s="6322"/>
      <c r="L2" s="6322"/>
      <c r="M2" s="6322"/>
      <c r="N2" s="6322"/>
      <c r="O2" s="6322"/>
      <c r="P2" s="6322"/>
      <c r="Q2" s="6322"/>
      <c r="R2" s="6322"/>
      <c r="S2" s="6322"/>
    </row>
    <row r="3" spans="1:28" ht="15" customHeight="1" thickBot="1">
      <c r="A3" s="941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5"/>
    </row>
    <row r="4" spans="1:28" ht="24" customHeight="1">
      <c r="A4" s="6323" t="s">
        <v>1</v>
      </c>
      <c r="B4" s="6326" t="s">
        <v>2</v>
      </c>
      <c r="C4" s="6327"/>
      <c r="D4" s="6327"/>
      <c r="E4" s="6329" t="s">
        <v>3</v>
      </c>
      <c r="F4" s="6330"/>
      <c r="G4" s="6331"/>
      <c r="H4" s="6334" t="s">
        <v>4</v>
      </c>
      <c r="I4" s="6330"/>
      <c r="J4" s="6330"/>
      <c r="K4" s="6329" t="s">
        <v>5</v>
      </c>
      <c r="L4" s="6330"/>
      <c r="M4" s="6331"/>
      <c r="N4" s="6329">
        <v>5</v>
      </c>
      <c r="O4" s="6330"/>
      <c r="P4" s="6330"/>
      <c r="Q4" s="6338" t="s">
        <v>22</v>
      </c>
      <c r="R4" s="6339"/>
      <c r="S4" s="6340"/>
    </row>
    <row r="5" spans="1:28" ht="21" customHeight="1" thickBot="1">
      <c r="A5" s="6324"/>
      <c r="B5" s="6328"/>
      <c r="C5" s="5423"/>
      <c r="D5" s="5423"/>
      <c r="E5" s="6332"/>
      <c r="F5" s="6333"/>
      <c r="G5" s="5427"/>
      <c r="H5" s="6333"/>
      <c r="I5" s="6333"/>
      <c r="J5" s="6333"/>
      <c r="K5" s="6335"/>
      <c r="L5" s="6336"/>
      <c r="M5" s="6337"/>
      <c r="N5" s="5422"/>
      <c r="O5" s="5423"/>
      <c r="P5" s="5423"/>
      <c r="Q5" s="6341"/>
      <c r="R5" s="6342"/>
      <c r="S5" s="6343"/>
    </row>
    <row r="6" spans="1:28" ht="174" customHeight="1" thickBot="1">
      <c r="A6" s="6325"/>
      <c r="B6" s="1146" t="s">
        <v>7</v>
      </c>
      <c r="C6" s="1146" t="s">
        <v>8</v>
      </c>
      <c r="D6" s="1147" t="s">
        <v>9</v>
      </c>
      <c r="E6" s="3565" t="s">
        <v>7</v>
      </c>
      <c r="F6" s="3565" t="s">
        <v>8</v>
      </c>
      <c r="G6" s="3566" t="s">
        <v>9</v>
      </c>
      <c r="H6" s="3565" t="s">
        <v>7</v>
      </c>
      <c r="I6" s="3565" t="s">
        <v>8</v>
      </c>
      <c r="J6" s="3566" t="s">
        <v>9</v>
      </c>
      <c r="K6" s="3565" t="s">
        <v>7</v>
      </c>
      <c r="L6" s="3565" t="s">
        <v>8</v>
      </c>
      <c r="M6" s="3566" t="s">
        <v>9</v>
      </c>
      <c r="N6" s="3565" t="s">
        <v>7</v>
      </c>
      <c r="O6" s="3565" t="s">
        <v>8</v>
      </c>
      <c r="P6" s="3566" t="s">
        <v>9</v>
      </c>
      <c r="Q6" s="1146" t="s">
        <v>7</v>
      </c>
      <c r="R6" s="1146" t="s">
        <v>8</v>
      </c>
      <c r="S6" s="1148" t="s">
        <v>9</v>
      </c>
    </row>
    <row r="7" spans="1:28" ht="34.5" customHeight="1" thickBot="1">
      <c r="A7" s="1141" t="s">
        <v>10</v>
      </c>
      <c r="B7" s="1162"/>
      <c r="C7" s="1162"/>
      <c r="D7" s="1142"/>
      <c r="E7" s="3567"/>
      <c r="F7" s="3567"/>
      <c r="G7" s="3549"/>
      <c r="H7" s="3567"/>
      <c r="I7" s="3567"/>
      <c r="J7" s="3549"/>
      <c r="K7" s="3567"/>
      <c r="L7" s="3567"/>
      <c r="M7" s="3549"/>
      <c r="N7" s="3567"/>
      <c r="O7" s="3567"/>
      <c r="P7" s="3549"/>
      <c r="Q7" s="1163"/>
      <c r="R7" s="1163"/>
      <c r="S7" s="1164"/>
    </row>
    <row r="8" spans="1:28" ht="27.75" customHeight="1" thickBot="1">
      <c r="A8" s="1108" t="s">
        <v>291</v>
      </c>
      <c r="B8" s="1165"/>
      <c r="C8" s="1165"/>
      <c r="D8" s="1155"/>
      <c r="E8" s="3568"/>
      <c r="F8" s="3568"/>
      <c r="G8" s="3569"/>
      <c r="H8" s="3568"/>
      <c r="I8" s="3568"/>
      <c r="J8" s="3569"/>
      <c r="K8" s="3568"/>
      <c r="L8" s="3568"/>
      <c r="M8" s="3569"/>
      <c r="N8" s="3568"/>
      <c r="O8" s="3568"/>
      <c r="P8" s="3569"/>
      <c r="Q8" s="1156"/>
      <c r="R8" s="1156"/>
      <c r="S8" s="1166"/>
      <c r="T8" s="823"/>
      <c r="U8" s="823"/>
      <c r="V8" s="823"/>
      <c r="W8" s="823"/>
      <c r="X8" s="823"/>
      <c r="Y8" s="76"/>
      <c r="Z8" s="76"/>
      <c r="AA8" s="76"/>
      <c r="AB8" s="76"/>
    </row>
    <row r="9" spans="1:28" ht="23.25" customHeight="1" thickBot="1">
      <c r="A9" s="1110" t="s">
        <v>292</v>
      </c>
      <c r="B9" s="1172">
        <v>0</v>
      </c>
      <c r="C9" s="1173">
        <v>0</v>
      </c>
      <c r="D9" s="1167">
        <f t="shared" ref="D9:D14" si="0">B9+C9</f>
        <v>0</v>
      </c>
      <c r="E9" s="3570">
        <v>0</v>
      </c>
      <c r="F9" s="3571">
        <v>0</v>
      </c>
      <c r="G9" s="3640">
        <f t="shared" ref="G9:G14" si="1">E9+F9</f>
        <v>0</v>
      </c>
      <c r="H9" s="3572">
        <v>14</v>
      </c>
      <c r="I9" s="3573">
        <v>4</v>
      </c>
      <c r="J9" s="3640">
        <f t="shared" ref="J9:J14" si="2">H9+I9</f>
        <v>18</v>
      </c>
      <c r="K9" s="3572">
        <v>9</v>
      </c>
      <c r="L9" s="3573">
        <v>3</v>
      </c>
      <c r="M9" s="3640">
        <f t="shared" ref="M9:M14" si="3">K9+L9</f>
        <v>12</v>
      </c>
      <c r="N9" s="3572">
        <v>10</v>
      </c>
      <c r="O9" s="3573">
        <v>7</v>
      </c>
      <c r="P9" s="3640">
        <f t="shared" ref="P9:P14" si="4">N9+O9</f>
        <v>17</v>
      </c>
      <c r="Q9" s="1176">
        <f t="shared" ref="Q9:S14" si="5">N9+K9+H9+E9+B9</f>
        <v>33</v>
      </c>
      <c r="R9" s="1177">
        <f t="shared" si="5"/>
        <v>14</v>
      </c>
      <c r="S9" s="1167">
        <f t="shared" si="5"/>
        <v>47</v>
      </c>
    </row>
    <row r="10" spans="1:28" ht="23.25" customHeight="1" thickBot="1">
      <c r="A10" s="1112" t="s">
        <v>297</v>
      </c>
      <c r="B10" s="1149">
        <v>32</v>
      </c>
      <c r="C10" s="1150">
        <v>1</v>
      </c>
      <c r="D10" s="1178">
        <f t="shared" si="0"/>
        <v>33</v>
      </c>
      <c r="E10" s="3574">
        <v>25</v>
      </c>
      <c r="F10" s="3575">
        <v>1</v>
      </c>
      <c r="G10" s="3640">
        <f t="shared" si="1"/>
        <v>26</v>
      </c>
      <c r="H10" s="3576">
        <v>18</v>
      </c>
      <c r="I10" s="3577">
        <v>4</v>
      </c>
      <c r="J10" s="3640">
        <f t="shared" si="2"/>
        <v>22</v>
      </c>
      <c r="K10" s="3576">
        <v>17</v>
      </c>
      <c r="L10" s="3577">
        <v>2</v>
      </c>
      <c r="M10" s="3640">
        <f t="shared" si="3"/>
        <v>19</v>
      </c>
      <c r="N10" s="3576">
        <v>12</v>
      </c>
      <c r="O10" s="3577">
        <v>5</v>
      </c>
      <c r="P10" s="3640">
        <f t="shared" si="4"/>
        <v>17</v>
      </c>
      <c r="Q10" s="1170">
        <f t="shared" si="5"/>
        <v>104</v>
      </c>
      <c r="R10" s="1171">
        <f t="shared" si="5"/>
        <v>13</v>
      </c>
      <c r="S10" s="1178">
        <f t="shared" si="5"/>
        <v>117</v>
      </c>
    </row>
    <row r="11" spans="1:28" ht="27.75" customHeight="1" thickBot="1">
      <c r="A11" s="1112" t="s">
        <v>313</v>
      </c>
      <c r="B11" s="1151">
        <v>0</v>
      </c>
      <c r="C11" s="1152">
        <v>0</v>
      </c>
      <c r="D11" s="1178">
        <f t="shared" si="0"/>
        <v>0</v>
      </c>
      <c r="E11" s="3576">
        <v>6</v>
      </c>
      <c r="F11" s="3577">
        <v>0</v>
      </c>
      <c r="G11" s="3640">
        <f t="shared" si="1"/>
        <v>6</v>
      </c>
      <c r="H11" s="3576">
        <v>0</v>
      </c>
      <c r="I11" s="3577">
        <v>0</v>
      </c>
      <c r="J11" s="3640">
        <f t="shared" si="2"/>
        <v>0</v>
      </c>
      <c r="K11" s="3576">
        <v>0</v>
      </c>
      <c r="L11" s="3577">
        <v>0</v>
      </c>
      <c r="M11" s="3640">
        <f t="shared" si="3"/>
        <v>0</v>
      </c>
      <c r="N11" s="3576">
        <v>0</v>
      </c>
      <c r="O11" s="3577">
        <v>0</v>
      </c>
      <c r="P11" s="3640">
        <f t="shared" si="4"/>
        <v>0</v>
      </c>
      <c r="Q11" s="1170">
        <f t="shared" si="5"/>
        <v>6</v>
      </c>
      <c r="R11" s="1171">
        <f t="shared" si="5"/>
        <v>0</v>
      </c>
      <c r="S11" s="1178">
        <f t="shared" si="5"/>
        <v>6</v>
      </c>
    </row>
    <row r="12" spans="1:28" ht="26.25" customHeight="1" thickBot="1">
      <c r="A12" s="1112" t="s">
        <v>304</v>
      </c>
      <c r="B12" s="1151">
        <v>3</v>
      </c>
      <c r="C12" s="1152">
        <v>0</v>
      </c>
      <c r="D12" s="1178">
        <f t="shared" si="0"/>
        <v>3</v>
      </c>
      <c r="E12" s="3576">
        <v>0</v>
      </c>
      <c r="F12" s="3577">
        <v>0</v>
      </c>
      <c r="G12" s="3640">
        <f t="shared" si="1"/>
        <v>0</v>
      </c>
      <c r="H12" s="3576">
        <v>9</v>
      </c>
      <c r="I12" s="3577">
        <v>0</v>
      </c>
      <c r="J12" s="3640">
        <f t="shared" si="2"/>
        <v>9</v>
      </c>
      <c r="K12" s="3576">
        <v>0</v>
      </c>
      <c r="L12" s="3577">
        <v>0</v>
      </c>
      <c r="M12" s="3640">
        <f t="shared" si="3"/>
        <v>0</v>
      </c>
      <c r="N12" s="3576">
        <v>1</v>
      </c>
      <c r="O12" s="3577">
        <v>0</v>
      </c>
      <c r="P12" s="3640">
        <f t="shared" si="4"/>
        <v>1</v>
      </c>
      <c r="Q12" s="1170">
        <f t="shared" si="5"/>
        <v>13</v>
      </c>
      <c r="R12" s="1171">
        <f t="shared" si="5"/>
        <v>0</v>
      </c>
      <c r="S12" s="1178">
        <f t="shared" si="5"/>
        <v>13</v>
      </c>
    </row>
    <row r="13" spans="1:28" ht="23.25" customHeight="1" thickBot="1">
      <c r="A13" s="1112" t="s">
        <v>308</v>
      </c>
      <c r="B13" s="1151">
        <v>0</v>
      </c>
      <c r="C13" s="1152">
        <v>0</v>
      </c>
      <c r="D13" s="1178">
        <f t="shared" si="0"/>
        <v>0</v>
      </c>
      <c r="E13" s="3576">
        <v>0</v>
      </c>
      <c r="F13" s="3577">
        <v>0</v>
      </c>
      <c r="G13" s="3640">
        <f t="shared" si="1"/>
        <v>0</v>
      </c>
      <c r="H13" s="3576">
        <v>0</v>
      </c>
      <c r="I13" s="3577">
        <v>0</v>
      </c>
      <c r="J13" s="3640">
        <f t="shared" si="2"/>
        <v>0</v>
      </c>
      <c r="K13" s="3576">
        <v>10</v>
      </c>
      <c r="L13" s="3577">
        <v>1</v>
      </c>
      <c r="M13" s="3640">
        <f t="shared" si="3"/>
        <v>11</v>
      </c>
      <c r="N13" s="3576">
        <v>0</v>
      </c>
      <c r="O13" s="3577">
        <v>0</v>
      </c>
      <c r="P13" s="3640">
        <f t="shared" si="4"/>
        <v>0</v>
      </c>
      <c r="Q13" s="1170">
        <f t="shared" si="5"/>
        <v>10</v>
      </c>
      <c r="R13" s="1171">
        <f t="shared" si="5"/>
        <v>1</v>
      </c>
      <c r="S13" s="1178">
        <f t="shared" si="5"/>
        <v>11</v>
      </c>
    </row>
    <row r="14" spans="1:28" ht="30.75" customHeight="1" thickBot="1">
      <c r="A14" s="1143" t="s">
        <v>314</v>
      </c>
      <c r="B14" s="1179">
        <v>0</v>
      </c>
      <c r="C14" s="1180">
        <v>0</v>
      </c>
      <c r="D14" s="1181">
        <f t="shared" si="0"/>
        <v>0</v>
      </c>
      <c r="E14" s="3578">
        <v>0</v>
      </c>
      <c r="F14" s="3579">
        <v>0</v>
      </c>
      <c r="G14" s="3640">
        <f t="shared" si="1"/>
        <v>0</v>
      </c>
      <c r="H14" s="3578">
        <v>0</v>
      </c>
      <c r="I14" s="3579">
        <v>0</v>
      </c>
      <c r="J14" s="3640">
        <f t="shared" si="2"/>
        <v>0</v>
      </c>
      <c r="K14" s="3578">
        <v>0</v>
      </c>
      <c r="L14" s="3579">
        <v>0</v>
      </c>
      <c r="M14" s="3640">
        <f t="shared" si="3"/>
        <v>0</v>
      </c>
      <c r="N14" s="3578">
        <v>9</v>
      </c>
      <c r="O14" s="3579">
        <v>0</v>
      </c>
      <c r="P14" s="3640">
        <f t="shared" si="4"/>
        <v>9</v>
      </c>
      <c r="Q14" s="1182">
        <f t="shared" si="5"/>
        <v>9</v>
      </c>
      <c r="R14" s="1183">
        <f t="shared" si="5"/>
        <v>0</v>
      </c>
      <c r="S14" s="1181">
        <f t="shared" si="5"/>
        <v>9</v>
      </c>
    </row>
    <row r="15" spans="1:28" ht="34.5" customHeight="1" thickBot="1">
      <c r="A15" s="1141" t="s">
        <v>14</v>
      </c>
      <c r="B15" s="1154">
        <f>SUM(B9:B14)</f>
        <v>35</v>
      </c>
      <c r="C15" s="1154">
        <f t="shared" ref="C15:S15" si="6">SUM(C9:C14)</f>
        <v>1</v>
      </c>
      <c r="D15" s="1154">
        <f t="shared" si="6"/>
        <v>36</v>
      </c>
      <c r="E15" s="3580">
        <f t="shared" ref="E15:P15" si="7">SUM(E9:E14)</f>
        <v>31</v>
      </c>
      <c r="F15" s="3580">
        <f t="shared" si="7"/>
        <v>1</v>
      </c>
      <c r="G15" s="3580">
        <f t="shared" si="7"/>
        <v>32</v>
      </c>
      <c r="H15" s="3580">
        <f t="shared" si="7"/>
        <v>41</v>
      </c>
      <c r="I15" s="3580">
        <f t="shared" si="7"/>
        <v>8</v>
      </c>
      <c r="J15" s="3580">
        <f t="shared" si="7"/>
        <v>49</v>
      </c>
      <c r="K15" s="3580">
        <f t="shared" si="7"/>
        <v>36</v>
      </c>
      <c r="L15" s="3580">
        <f t="shared" si="7"/>
        <v>6</v>
      </c>
      <c r="M15" s="3580">
        <f t="shared" si="7"/>
        <v>42</v>
      </c>
      <c r="N15" s="3580">
        <f t="shared" si="7"/>
        <v>32</v>
      </c>
      <c r="O15" s="3580">
        <f t="shared" si="7"/>
        <v>12</v>
      </c>
      <c r="P15" s="3580">
        <f t="shared" si="7"/>
        <v>44</v>
      </c>
      <c r="Q15" s="1154">
        <f t="shared" si="6"/>
        <v>175</v>
      </c>
      <c r="R15" s="1154">
        <f t="shared" si="6"/>
        <v>28</v>
      </c>
      <c r="S15" s="1154">
        <f t="shared" si="6"/>
        <v>203</v>
      </c>
    </row>
    <row r="16" spans="1:28" ht="30.75" customHeight="1" thickBot="1">
      <c r="A16" s="1153" t="s">
        <v>15</v>
      </c>
      <c r="B16" s="1154"/>
      <c r="C16" s="1154"/>
      <c r="D16" s="1155"/>
      <c r="E16" s="3580"/>
      <c r="F16" s="3580"/>
      <c r="G16" s="3580"/>
      <c r="H16" s="3580"/>
      <c r="I16" s="3580"/>
      <c r="J16" s="3580"/>
      <c r="K16" s="3580"/>
      <c r="L16" s="3580"/>
      <c r="M16" s="3580"/>
      <c r="N16" s="3580"/>
      <c r="O16" s="3580"/>
      <c r="P16" s="3580"/>
      <c r="Q16" s="1156"/>
      <c r="R16" s="1156"/>
      <c r="S16" s="1157"/>
    </row>
    <row r="17" spans="1:22" ht="30.75" customHeight="1" thickBot="1">
      <c r="A17" s="1153" t="s">
        <v>16</v>
      </c>
      <c r="B17" s="1168"/>
      <c r="C17" s="1168"/>
      <c r="D17" s="1155"/>
      <c r="E17" s="3641"/>
      <c r="F17" s="3641"/>
      <c r="G17" s="3580"/>
      <c r="H17" s="3641"/>
      <c r="I17" s="3641"/>
      <c r="J17" s="3580"/>
      <c r="K17" s="3641"/>
      <c r="L17" s="3641"/>
      <c r="M17" s="3580"/>
      <c r="N17" s="3580"/>
      <c r="O17" s="3580"/>
      <c r="P17" s="3580"/>
      <c r="Q17" s="1156"/>
      <c r="R17" s="1156"/>
      <c r="S17" s="1157"/>
    </row>
    <row r="18" spans="1:22" ht="26.25" customHeight="1" thickBot="1">
      <c r="A18" s="1108" t="s">
        <v>291</v>
      </c>
      <c r="B18" s="1158"/>
      <c r="C18" s="1158"/>
      <c r="D18" s="1158"/>
      <c r="E18" s="3581"/>
      <c r="F18" s="3581"/>
      <c r="G18" s="3581"/>
      <c r="H18" s="3581"/>
      <c r="I18" s="3581"/>
      <c r="J18" s="3581"/>
      <c r="K18" s="3581"/>
      <c r="L18" s="3581"/>
      <c r="M18" s="3581"/>
      <c r="N18" s="3581"/>
      <c r="O18" s="3581"/>
      <c r="P18" s="3581"/>
      <c r="Q18" s="1156"/>
      <c r="R18" s="1156"/>
      <c r="S18" s="1157"/>
      <c r="T18" s="76"/>
      <c r="U18" s="76"/>
      <c r="V18" s="76"/>
    </row>
    <row r="19" spans="1:22" ht="26.25" customHeight="1" thickBot="1">
      <c r="A19" s="1159" t="s">
        <v>292</v>
      </c>
      <c r="B19" s="1174">
        <v>0</v>
      </c>
      <c r="C19" s="1175">
        <v>0</v>
      </c>
      <c r="D19" s="1167">
        <f t="shared" ref="D19:D24" si="8">B19+C19</f>
        <v>0</v>
      </c>
      <c r="E19" s="3572">
        <v>0</v>
      </c>
      <c r="F19" s="3573">
        <v>0</v>
      </c>
      <c r="G19" s="3640">
        <f t="shared" ref="G19:G24" si="9">E19+F19</f>
        <v>0</v>
      </c>
      <c r="H19" s="3572">
        <v>13</v>
      </c>
      <c r="I19" s="3573">
        <v>3</v>
      </c>
      <c r="J19" s="3640">
        <f t="shared" ref="J19:J24" si="10">H19+I19</f>
        <v>16</v>
      </c>
      <c r="K19" s="3572">
        <v>9</v>
      </c>
      <c r="L19" s="3573">
        <v>3</v>
      </c>
      <c r="M19" s="3642">
        <f t="shared" ref="M19:M24" si="11">K19+L19</f>
        <v>12</v>
      </c>
      <c r="N19" s="3582">
        <v>10</v>
      </c>
      <c r="O19" s="3583">
        <v>7</v>
      </c>
      <c r="P19" s="3642">
        <f t="shared" ref="P19:P24" si="12">N19+O19</f>
        <v>17</v>
      </c>
      <c r="Q19" s="1176">
        <f t="shared" ref="Q19:S24" si="13">N19+K19+H19+E19+B19</f>
        <v>32</v>
      </c>
      <c r="R19" s="1177">
        <f t="shared" si="13"/>
        <v>13</v>
      </c>
      <c r="S19" s="1167">
        <f t="shared" si="13"/>
        <v>45</v>
      </c>
    </row>
    <row r="20" spans="1:22" ht="26.25" customHeight="1" thickBot="1">
      <c r="A20" s="1112" t="s">
        <v>297</v>
      </c>
      <c r="B20" s="1151">
        <v>32</v>
      </c>
      <c r="C20" s="1152">
        <v>1</v>
      </c>
      <c r="D20" s="1178">
        <f t="shared" si="8"/>
        <v>33</v>
      </c>
      <c r="E20" s="3576">
        <v>25</v>
      </c>
      <c r="F20" s="3577">
        <v>1</v>
      </c>
      <c r="G20" s="3640">
        <f t="shared" si="9"/>
        <v>26</v>
      </c>
      <c r="H20" s="3576">
        <v>18</v>
      </c>
      <c r="I20" s="3577">
        <v>4</v>
      </c>
      <c r="J20" s="3640">
        <f t="shared" si="10"/>
        <v>22</v>
      </c>
      <c r="K20" s="3584">
        <v>16</v>
      </c>
      <c r="L20" s="3585">
        <v>2</v>
      </c>
      <c r="M20" s="3642">
        <f t="shared" si="11"/>
        <v>18</v>
      </c>
      <c r="N20" s="3584">
        <v>12</v>
      </c>
      <c r="O20" s="3585">
        <v>5</v>
      </c>
      <c r="P20" s="3642">
        <f t="shared" si="12"/>
        <v>17</v>
      </c>
      <c r="Q20" s="1170">
        <f t="shared" si="13"/>
        <v>103</v>
      </c>
      <c r="R20" s="1171">
        <f t="shared" si="13"/>
        <v>13</v>
      </c>
      <c r="S20" s="1178">
        <f t="shared" si="13"/>
        <v>116</v>
      </c>
    </row>
    <row r="21" spans="1:22" ht="33" customHeight="1" thickBot="1">
      <c r="A21" s="1112" t="s">
        <v>313</v>
      </c>
      <c r="B21" s="1151">
        <v>0</v>
      </c>
      <c r="C21" s="1152">
        <v>0</v>
      </c>
      <c r="D21" s="1178">
        <f t="shared" si="8"/>
        <v>0</v>
      </c>
      <c r="E21" s="3576">
        <v>6</v>
      </c>
      <c r="F21" s="3577">
        <v>0</v>
      </c>
      <c r="G21" s="3640">
        <f t="shared" si="9"/>
        <v>6</v>
      </c>
      <c r="H21" s="3576">
        <v>0</v>
      </c>
      <c r="I21" s="3577">
        <v>0</v>
      </c>
      <c r="J21" s="3640">
        <f t="shared" si="10"/>
        <v>0</v>
      </c>
      <c r="K21" s="3576">
        <v>0</v>
      </c>
      <c r="L21" s="3577">
        <v>0</v>
      </c>
      <c r="M21" s="3642">
        <f t="shared" si="11"/>
        <v>0</v>
      </c>
      <c r="N21" s="3576">
        <v>0</v>
      </c>
      <c r="O21" s="3577">
        <v>0</v>
      </c>
      <c r="P21" s="3642">
        <f t="shared" si="12"/>
        <v>0</v>
      </c>
      <c r="Q21" s="1170">
        <f t="shared" si="13"/>
        <v>6</v>
      </c>
      <c r="R21" s="1171">
        <f t="shared" si="13"/>
        <v>0</v>
      </c>
      <c r="S21" s="1178">
        <f t="shared" si="13"/>
        <v>6</v>
      </c>
    </row>
    <row r="22" spans="1:22" ht="26.25" customHeight="1" thickBot="1">
      <c r="A22" s="1112" t="s">
        <v>304</v>
      </c>
      <c r="B22" s="1151">
        <v>3</v>
      </c>
      <c r="C22" s="1152">
        <v>0</v>
      </c>
      <c r="D22" s="1178">
        <f t="shared" si="8"/>
        <v>3</v>
      </c>
      <c r="E22" s="3576">
        <v>0</v>
      </c>
      <c r="F22" s="3577">
        <v>0</v>
      </c>
      <c r="G22" s="3640">
        <f t="shared" si="9"/>
        <v>0</v>
      </c>
      <c r="H22" s="3576">
        <v>9</v>
      </c>
      <c r="I22" s="3577">
        <v>0</v>
      </c>
      <c r="J22" s="3640">
        <f t="shared" si="10"/>
        <v>9</v>
      </c>
      <c r="K22" s="3576">
        <v>0</v>
      </c>
      <c r="L22" s="3577">
        <v>0</v>
      </c>
      <c r="M22" s="3642">
        <f t="shared" si="11"/>
        <v>0</v>
      </c>
      <c r="N22" s="3576">
        <v>1</v>
      </c>
      <c r="O22" s="3577">
        <v>0</v>
      </c>
      <c r="P22" s="3642">
        <f t="shared" si="12"/>
        <v>1</v>
      </c>
      <c r="Q22" s="1170">
        <f t="shared" si="13"/>
        <v>13</v>
      </c>
      <c r="R22" s="1171">
        <f t="shared" si="13"/>
        <v>0</v>
      </c>
      <c r="S22" s="1178">
        <f t="shared" si="13"/>
        <v>13</v>
      </c>
    </row>
    <row r="23" spans="1:22" ht="26.25" customHeight="1" thickBot="1">
      <c r="A23" s="1112" t="s">
        <v>308</v>
      </c>
      <c r="B23" s="1151">
        <v>0</v>
      </c>
      <c r="C23" s="1152">
        <v>0</v>
      </c>
      <c r="D23" s="1178">
        <f t="shared" si="8"/>
        <v>0</v>
      </c>
      <c r="E23" s="3576">
        <v>0</v>
      </c>
      <c r="F23" s="3577">
        <v>0</v>
      </c>
      <c r="G23" s="3640">
        <f t="shared" si="9"/>
        <v>0</v>
      </c>
      <c r="H23" s="3576">
        <v>0</v>
      </c>
      <c r="I23" s="3577">
        <v>0</v>
      </c>
      <c r="J23" s="3640">
        <f t="shared" si="10"/>
        <v>0</v>
      </c>
      <c r="K23" s="3576">
        <v>10</v>
      </c>
      <c r="L23" s="3577">
        <v>1</v>
      </c>
      <c r="M23" s="3642">
        <f t="shared" si="11"/>
        <v>11</v>
      </c>
      <c r="N23" s="3576">
        <v>0</v>
      </c>
      <c r="O23" s="3577">
        <v>0</v>
      </c>
      <c r="P23" s="3642">
        <f t="shared" si="12"/>
        <v>0</v>
      </c>
      <c r="Q23" s="1170">
        <f t="shared" si="13"/>
        <v>10</v>
      </c>
      <c r="R23" s="1171">
        <f t="shared" si="13"/>
        <v>1</v>
      </c>
      <c r="S23" s="1178">
        <f t="shared" si="13"/>
        <v>11</v>
      </c>
    </row>
    <row r="24" spans="1:22" ht="26.25" customHeight="1" thickBot="1">
      <c r="A24" s="1143" t="s">
        <v>314</v>
      </c>
      <c r="B24" s="1179">
        <v>0</v>
      </c>
      <c r="C24" s="1180">
        <v>0</v>
      </c>
      <c r="D24" s="1181">
        <f t="shared" si="8"/>
        <v>0</v>
      </c>
      <c r="E24" s="3578">
        <v>0</v>
      </c>
      <c r="F24" s="3579">
        <v>0</v>
      </c>
      <c r="G24" s="3640">
        <f t="shared" si="9"/>
        <v>0</v>
      </c>
      <c r="H24" s="3578">
        <v>0</v>
      </c>
      <c r="I24" s="3579">
        <v>0</v>
      </c>
      <c r="J24" s="3640">
        <f t="shared" si="10"/>
        <v>0</v>
      </c>
      <c r="K24" s="3578">
        <v>0</v>
      </c>
      <c r="L24" s="3579">
        <v>0</v>
      </c>
      <c r="M24" s="3642">
        <f t="shared" si="11"/>
        <v>0</v>
      </c>
      <c r="N24" s="3578">
        <v>9</v>
      </c>
      <c r="O24" s="3579">
        <v>0</v>
      </c>
      <c r="P24" s="3642">
        <f t="shared" si="12"/>
        <v>9</v>
      </c>
      <c r="Q24" s="1182">
        <f t="shared" si="13"/>
        <v>9</v>
      </c>
      <c r="R24" s="1183">
        <f t="shared" si="13"/>
        <v>0</v>
      </c>
      <c r="S24" s="1181">
        <f t="shared" si="13"/>
        <v>9</v>
      </c>
    </row>
    <row r="25" spans="1:22" ht="33.75" customHeight="1" thickBot="1">
      <c r="A25" s="1153" t="s">
        <v>17</v>
      </c>
      <c r="B25" s="1154">
        <f>SUM(B19:B24)</f>
        <v>35</v>
      </c>
      <c r="C25" s="1154">
        <f t="shared" ref="C25:S25" si="14">SUM(C19:C24)</f>
        <v>1</v>
      </c>
      <c r="D25" s="1154">
        <f t="shared" si="14"/>
        <v>36</v>
      </c>
      <c r="E25" s="3580">
        <f t="shared" ref="E25:P25" si="15">SUM(E19:E24)</f>
        <v>31</v>
      </c>
      <c r="F25" s="3580">
        <f t="shared" si="15"/>
        <v>1</v>
      </c>
      <c r="G25" s="3580">
        <f t="shared" si="15"/>
        <v>32</v>
      </c>
      <c r="H25" s="3580">
        <f t="shared" si="15"/>
        <v>40</v>
      </c>
      <c r="I25" s="3580">
        <f t="shared" si="15"/>
        <v>7</v>
      </c>
      <c r="J25" s="3580">
        <f t="shared" si="15"/>
        <v>47</v>
      </c>
      <c r="K25" s="3580">
        <f t="shared" si="15"/>
        <v>35</v>
      </c>
      <c r="L25" s="3580">
        <f t="shared" si="15"/>
        <v>6</v>
      </c>
      <c r="M25" s="3580">
        <f t="shared" si="15"/>
        <v>41</v>
      </c>
      <c r="N25" s="3580">
        <f t="shared" si="15"/>
        <v>32</v>
      </c>
      <c r="O25" s="3580">
        <f t="shared" si="15"/>
        <v>12</v>
      </c>
      <c r="P25" s="3580">
        <f t="shared" si="15"/>
        <v>44</v>
      </c>
      <c r="Q25" s="1154">
        <f t="shared" si="14"/>
        <v>173</v>
      </c>
      <c r="R25" s="1154">
        <f t="shared" si="14"/>
        <v>27</v>
      </c>
      <c r="S25" s="1154">
        <f t="shared" si="14"/>
        <v>200</v>
      </c>
    </row>
    <row r="26" spans="1:22" ht="31.5" customHeight="1" thickBot="1">
      <c r="A26" s="1145" t="s">
        <v>18</v>
      </c>
      <c r="B26" s="1168"/>
      <c r="C26" s="1168"/>
      <c r="D26" s="1168"/>
      <c r="E26" s="3641"/>
      <c r="F26" s="3641"/>
      <c r="G26" s="3641"/>
      <c r="H26" s="3641"/>
      <c r="I26" s="3641"/>
      <c r="J26" s="3641"/>
      <c r="K26" s="3641"/>
      <c r="L26" s="3641"/>
      <c r="M26" s="3641"/>
      <c r="N26" s="3641"/>
      <c r="O26" s="3641"/>
      <c r="P26" s="3641"/>
      <c r="Q26" s="1156"/>
      <c r="R26" s="1156"/>
      <c r="S26" s="1157"/>
    </row>
    <row r="27" spans="1:22" ht="24.95" customHeight="1" thickBot="1">
      <c r="A27" s="1108" t="s">
        <v>291</v>
      </c>
      <c r="B27" s="1158"/>
      <c r="C27" s="1158"/>
      <c r="D27" s="1158"/>
      <c r="E27" s="3581"/>
      <c r="F27" s="3581"/>
      <c r="G27" s="3581"/>
      <c r="H27" s="3581"/>
      <c r="I27" s="3581"/>
      <c r="J27" s="3581"/>
      <c r="K27" s="3581"/>
      <c r="L27" s="3581"/>
      <c r="M27" s="3581"/>
      <c r="N27" s="3581"/>
      <c r="O27" s="3581"/>
      <c r="P27" s="3581"/>
      <c r="Q27" s="1156"/>
      <c r="R27" s="1156"/>
      <c r="S27" s="1157"/>
    </row>
    <row r="28" spans="1:22" ht="24.75" customHeight="1" thickBot="1">
      <c r="A28" s="1159" t="s">
        <v>292</v>
      </c>
      <c r="B28" s="1184">
        <v>0</v>
      </c>
      <c r="C28" s="1185">
        <v>0</v>
      </c>
      <c r="D28" s="1169">
        <f t="shared" ref="D28:D33" si="16">B28+C28</f>
        <v>0</v>
      </c>
      <c r="E28" s="3582">
        <v>0</v>
      </c>
      <c r="F28" s="3583">
        <v>0</v>
      </c>
      <c r="G28" s="3643">
        <f t="shared" ref="G28:G33" si="17">E28+F28</f>
        <v>0</v>
      </c>
      <c r="H28" s="3582">
        <v>1</v>
      </c>
      <c r="I28" s="3583">
        <v>1</v>
      </c>
      <c r="J28" s="3643">
        <f t="shared" ref="J28:J33" si="18">H28+I28</f>
        <v>2</v>
      </c>
      <c r="K28" s="3582">
        <v>0</v>
      </c>
      <c r="L28" s="3583">
        <v>0</v>
      </c>
      <c r="M28" s="3643">
        <f t="shared" ref="M28:M33" si="19">K28+L28</f>
        <v>0</v>
      </c>
      <c r="N28" s="3582">
        <v>0</v>
      </c>
      <c r="O28" s="3583">
        <v>0</v>
      </c>
      <c r="P28" s="3643">
        <f t="shared" ref="P28:P33" si="20">N28+O28</f>
        <v>0</v>
      </c>
      <c r="Q28" s="1176">
        <f t="shared" ref="Q28:R33" si="21">B28+E28+H28+K28+N28</f>
        <v>1</v>
      </c>
      <c r="R28" s="1177">
        <f t="shared" si="21"/>
        <v>1</v>
      </c>
      <c r="S28" s="1167">
        <f t="shared" ref="S28:S33" si="22">P28+M28+J28+G28+D28</f>
        <v>2</v>
      </c>
    </row>
    <row r="29" spans="1:22" ht="21" thickBot="1">
      <c r="A29" s="1112" t="s">
        <v>297</v>
      </c>
      <c r="B29" s="1160">
        <v>0</v>
      </c>
      <c r="C29" s="1161">
        <v>0</v>
      </c>
      <c r="D29" s="1186">
        <f t="shared" si="16"/>
        <v>0</v>
      </c>
      <c r="E29" s="3584">
        <v>0</v>
      </c>
      <c r="F29" s="3585">
        <v>0</v>
      </c>
      <c r="G29" s="3643">
        <f t="shared" si="17"/>
        <v>0</v>
      </c>
      <c r="H29" s="3584">
        <v>0</v>
      </c>
      <c r="I29" s="3585">
        <v>0</v>
      </c>
      <c r="J29" s="3643">
        <f t="shared" si="18"/>
        <v>0</v>
      </c>
      <c r="K29" s="3584">
        <v>1</v>
      </c>
      <c r="L29" s="3585">
        <v>0</v>
      </c>
      <c r="M29" s="3643">
        <f t="shared" si="19"/>
        <v>1</v>
      </c>
      <c r="N29" s="3584">
        <v>0</v>
      </c>
      <c r="O29" s="3585">
        <v>0</v>
      </c>
      <c r="P29" s="3643">
        <f t="shared" si="20"/>
        <v>0</v>
      </c>
      <c r="Q29" s="1170">
        <f t="shared" si="21"/>
        <v>1</v>
      </c>
      <c r="R29" s="1171">
        <f t="shared" si="21"/>
        <v>0</v>
      </c>
      <c r="S29" s="1178">
        <f t="shared" si="22"/>
        <v>1</v>
      </c>
    </row>
    <row r="30" spans="1:22" ht="33" customHeight="1" thickBot="1">
      <c r="A30" s="1112" t="s">
        <v>313</v>
      </c>
      <c r="B30" s="1160">
        <v>0</v>
      </c>
      <c r="C30" s="1161">
        <v>0</v>
      </c>
      <c r="D30" s="1186">
        <f t="shared" si="16"/>
        <v>0</v>
      </c>
      <c r="E30" s="3584">
        <v>0</v>
      </c>
      <c r="F30" s="3585">
        <v>0</v>
      </c>
      <c r="G30" s="3643">
        <f t="shared" si="17"/>
        <v>0</v>
      </c>
      <c r="H30" s="3584">
        <v>0</v>
      </c>
      <c r="I30" s="3585">
        <v>0</v>
      </c>
      <c r="J30" s="3643">
        <f t="shared" si="18"/>
        <v>0</v>
      </c>
      <c r="K30" s="3584">
        <v>0</v>
      </c>
      <c r="L30" s="3585">
        <v>0</v>
      </c>
      <c r="M30" s="3643">
        <f t="shared" si="19"/>
        <v>0</v>
      </c>
      <c r="N30" s="3584">
        <v>0</v>
      </c>
      <c r="O30" s="3585">
        <v>0</v>
      </c>
      <c r="P30" s="3643">
        <f t="shared" si="20"/>
        <v>0</v>
      </c>
      <c r="Q30" s="1170">
        <f t="shared" si="21"/>
        <v>0</v>
      </c>
      <c r="R30" s="1171">
        <f t="shared" si="21"/>
        <v>0</v>
      </c>
      <c r="S30" s="1178">
        <f t="shared" si="22"/>
        <v>0</v>
      </c>
    </row>
    <row r="31" spans="1:22" ht="32.25" customHeight="1" thickBot="1">
      <c r="A31" s="1112" t="s">
        <v>304</v>
      </c>
      <c r="B31" s="1160">
        <v>0</v>
      </c>
      <c r="C31" s="1161">
        <v>0</v>
      </c>
      <c r="D31" s="1186">
        <f t="shared" si="16"/>
        <v>0</v>
      </c>
      <c r="E31" s="3584">
        <v>0</v>
      </c>
      <c r="F31" s="3585">
        <v>0</v>
      </c>
      <c r="G31" s="3643">
        <f t="shared" si="17"/>
        <v>0</v>
      </c>
      <c r="H31" s="3584">
        <v>0</v>
      </c>
      <c r="I31" s="3585">
        <v>0</v>
      </c>
      <c r="J31" s="3643">
        <f t="shared" si="18"/>
        <v>0</v>
      </c>
      <c r="K31" s="3584">
        <v>0</v>
      </c>
      <c r="L31" s="3585">
        <v>0</v>
      </c>
      <c r="M31" s="3643">
        <f t="shared" si="19"/>
        <v>0</v>
      </c>
      <c r="N31" s="3584">
        <v>0</v>
      </c>
      <c r="O31" s="3585">
        <v>0</v>
      </c>
      <c r="P31" s="3643">
        <f t="shared" si="20"/>
        <v>0</v>
      </c>
      <c r="Q31" s="1170">
        <f t="shared" si="21"/>
        <v>0</v>
      </c>
      <c r="R31" s="1171">
        <f t="shared" si="21"/>
        <v>0</v>
      </c>
      <c r="S31" s="1178">
        <f t="shared" si="22"/>
        <v>0</v>
      </c>
    </row>
    <row r="32" spans="1:22" ht="29.25" customHeight="1" thickBot="1">
      <c r="A32" s="1112" t="s">
        <v>308</v>
      </c>
      <c r="B32" s="1160">
        <v>0</v>
      </c>
      <c r="C32" s="1161">
        <v>0</v>
      </c>
      <c r="D32" s="1186">
        <f t="shared" si="16"/>
        <v>0</v>
      </c>
      <c r="E32" s="3584">
        <v>0</v>
      </c>
      <c r="F32" s="3585">
        <v>0</v>
      </c>
      <c r="G32" s="3643">
        <f t="shared" si="17"/>
        <v>0</v>
      </c>
      <c r="H32" s="3584">
        <v>0</v>
      </c>
      <c r="I32" s="3585">
        <v>0</v>
      </c>
      <c r="J32" s="3643">
        <f t="shared" si="18"/>
        <v>0</v>
      </c>
      <c r="K32" s="3584">
        <v>0</v>
      </c>
      <c r="L32" s="3585">
        <v>0</v>
      </c>
      <c r="M32" s="3643">
        <f t="shared" si="19"/>
        <v>0</v>
      </c>
      <c r="N32" s="3584">
        <v>0</v>
      </c>
      <c r="O32" s="3585">
        <v>0</v>
      </c>
      <c r="P32" s="3643">
        <f t="shared" si="20"/>
        <v>0</v>
      </c>
      <c r="Q32" s="1170">
        <f t="shared" si="21"/>
        <v>0</v>
      </c>
      <c r="R32" s="1171">
        <f t="shared" si="21"/>
        <v>0</v>
      </c>
      <c r="S32" s="1178">
        <f t="shared" si="22"/>
        <v>0</v>
      </c>
    </row>
    <row r="33" spans="1:20" ht="28.5" customHeight="1" thickBot="1">
      <c r="A33" s="1143" t="s">
        <v>314</v>
      </c>
      <c r="B33" s="1187">
        <v>0</v>
      </c>
      <c r="C33" s="1188">
        <v>0</v>
      </c>
      <c r="D33" s="1189">
        <f t="shared" si="16"/>
        <v>0</v>
      </c>
      <c r="E33" s="3586">
        <v>0</v>
      </c>
      <c r="F33" s="3587">
        <v>0</v>
      </c>
      <c r="G33" s="3643">
        <f t="shared" si="17"/>
        <v>0</v>
      </c>
      <c r="H33" s="3586">
        <v>0</v>
      </c>
      <c r="I33" s="3587">
        <v>0</v>
      </c>
      <c r="J33" s="3643">
        <f t="shared" si="18"/>
        <v>0</v>
      </c>
      <c r="K33" s="3586">
        <v>0</v>
      </c>
      <c r="L33" s="3587">
        <v>0</v>
      </c>
      <c r="M33" s="3643">
        <f t="shared" si="19"/>
        <v>0</v>
      </c>
      <c r="N33" s="3586">
        <v>0</v>
      </c>
      <c r="O33" s="3587">
        <v>0</v>
      </c>
      <c r="P33" s="3643">
        <f t="shared" si="20"/>
        <v>0</v>
      </c>
      <c r="Q33" s="1182">
        <f t="shared" si="21"/>
        <v>0</v>
      </c>
      <c r="R33" s="1183">
        <f t="shared" si="21"/>
        <v>0</v>
      </c>
      <c r="S33" s="1181">
        <f t="shared" si="22"/>
        <v>0</v>
      </c>
    </row>
    <row r="34" spans="1:20" ht="33.75" customHeight="1" thickBot="1">
      <c r="A34" s="1141" t="s">
        <v>19</v>
      </c>
      <c r="B34" s="1745">
        <f>SUM(B28:B33)</f>
        <v>0</v>
      </c>
      <c r="C34" s="1745">
        <f t="shared" ref="C34:S34" si="23">SUM(C28:C33)</f>
        <v>0</v>
      </c>
      <c r="D34" s="1745">
        <f t="shared" si="23"/>
        <v>0</v>
      </c>
      <c r="E34" s="3580">
        <f t="shared" si="23"/>
        <v>0</v>
      </c>
      <c r="F34" s="3580">
        <f t="shared" si="23"/>
        <v>0</v>
      </c>
      <c r="G34" s="3580">
        <f t="shared" si="23"/>
        <v>0</v>
      </c>
      <c r="H34" s="3580">
        <f t="shared" si="23"/>
        <v>1</v>
      </c>
      <c r="I34" s="3580">
        <f t="shared" si="23"/>
        <v>1</v>
      </c>
      <c r="J34" s="3580">
        <f t="shared" si="23"/>
        <v>2</v>
      </c>
      <c r="K34" s="3580">
        <f t="shared" si="23"/>
        <v>1</v>
      </c>
      <c r="L34" s="3580">
        <f t="shared" si="23"/>
        <v>0</v>
      </c>
      <c r="M34" s="3580">
        <f t="shared" si="23"/>
        <v>1</v>
      </c>
      <c r="N34" s="3580">
        <f t="shared" si="23"/>
        <v>0</v>
      </c>
      <c r="O34" s="3580">
        <f t="shared" si="23"/>
        <v>0</v>
      </c>
      <c r="P34" s="3580">
        <f t="shared" si="23"/>
        <v>0</v>
      </c>
      <c r="Q34" s="1745">
        <f t="shared" si="23"/>
        <v>2</v>
      </c>
      <c r="R34" s="1745">
        <f t="shared" si="23"/>
        <v>1</v>
      </c>
      <c r="S34" s="1745">
        <f t="shared" si="23"/>
        <v>3</v>
      </c>
    </row>
    <row r="35" spans="1:20" ht="36" customHeight="1" thickBot="1">
      <c r="A35" s="1190" t="s">
        <v>257</v>
      </c>
      <c r="B35" s="3644">
        <f>B25+B34</f>
        <v>35</v>
      </c>
      <c r="C35" s="3644">
        <f t="shared" ref="C35:S35" si="24">C25+C34</f>
        <v>1</v>
      </c>
      <c r="D35" s="3644">
        <f t="shared" si="24"/>
        <v>36</v>
      </c>
      <c r="E35" s="3645">
        <f t="shared" si="24"/>
        <v>31</v>
      </c>
      <c r="F35" s="3645">
        <f t="shared" si="24"/>
        <v>1</v>
      </c>
      <c r="G35" s="3645">
        <f t="shared" si="24"/>
        <v>32</v>
      </c>
      <c r="H35" s="3645">
        <f t="shared" si="24"/>
        <v>41</v>
      </c>
      <c r="I35" s="3645">
        <f t="shared" si="24"/>
        <v>8</v>
      </c>
      <c r="J35" s="3645">
        <f t="shared" si="24"/>
        <v>49</v>
      </c>
      <c r="K35" s="3645">
        <f t="shared" si="24"/>
        <v>36</v>
      </c>
      <c r="L35" s="3645">
        <f t="shared" si="24"/>
        <v>6</v>
      </c>
      <c r="M35" s="3645">
        <f t="shared" si="24"/>
        <v>42</v>
      </c>
      <c r="N35" s="3645">
        <f t="shared" si="24"/>
        <v>32</v>
      </c>
      <c r="O35" s="3645">
        <f t="shared" si="24"/>
        <v>12</v>
      </c>
      <c r="P35" s="3645">
        <f t="shared" si="24"/>
        <v>44</v>
      </c>
      <c r="Q35" s="3644">
        <f t="shared" si="24"/>
        <v>175</v>
      </c>
      <c r="R35" s="3644">
        <f t="shared" si="24"/>
        <v>28</v>
      </c>
      <c r="S35" s="3644">
        <f t="shared" si="24"/>
        <v>203</v>
      </c>
    </row>
    <row r="36" spans="1:20">
      <c r="A36" s="822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1:20">
      <c r="A37" s="822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1:20">
      <c r="A38" s="5415"/>
      <c r="B38" s="5415"/>
      <c r="C38" s="5415"/>
      <c r="D38" s="5415"/>
      <c r="E38" s="5415"/>
      <c r="F38" s="5415"/>
      <c r="G38" s="5415"/>
      <c r="H38" s="5415"/>
      <c r="I38" s="5415"/>
      <c r="J38" s="5415"/>
      <c r="K38" s="5415"/>
      <c r="L38" s="5415"/>
      <c r="M38" s="5415"/>
      <c r="N38" s="5415"/>
      <c r="O38" s="5415"/>
      <c r="P38" s="5415"/>
      <c r="Q38" s="5415"/>
      <c r="R38" s="5415"/>
      <c r="S38" s="5415"/>
    </row>
    <row r="39" spans="1:20">
      <c r="A39" s="942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4" t="s">
        <v>28</v>
      </c>
    </row>
    <row r="41" spans="1:20">
      <c r="A41" s="74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</sheetData>
  <mergeCells count="10">
    <mergeCell ref="A1:S1"/>
    <mergeCell ref="A2:S2"/>
    <mergeCell ref="A38:S38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8"/>
  <sheetViews>
    <sheetView view="pageBreakPreview" zoomScale="55" zoomScaleNormal="60" workbookViewId="0">
      <selection activeCell="A28" sqref="A1:XFD1048576"/>
    </sheetView>
  </sheetViews>
  <sheetFormatPr defaultRowHeight="20.25"/>
  <cols>
    <col min="1" max="1" width="89" style="64" customWidth="1"/>
    <col min="2" max="2" width="11.42578125" style="64" customWidth="1"/>
    <col min="3" max="3" width="12.140625" style="64" customWidth="1"/>
    <col min="4" max="4" width="11" style="64" customWidth="1"/>
    <col min="5" max="5" width="11.5703125" style="64" customWidth="1"/>
    <col min="6" max="6" width="11.28515625" style="64" customWidth="1"/>
    <col min="7" max="7" width="11" style="64" customWidth="1"/>
    <col min="8" max="8" width="12.42578125" style="64" customWidth="1"/>
    <col min="9" max="9" width="13.140625" style="64" customWidth="1"/>
    <col min="10" max="10" width="10.7109375" style="64" customWidth="1"/>
    <col min="11" max="255" width="9.140625" style="64"/>
    <col min="256" max="256" width="89" style="64" customWidth="1"/>
    <col min="257" max="257" width="11.42578125" style="64" customWidth="1"/>
    <col min="258" max="258" width="12.140625" style="64" customWidth="1"/>
    <col min="259" max="259" width="11" style="64" customWidth="1"/>
    <col min="260" max="260" width="11.5703125" style="64" customWidth="1"/>
    <col min="261" max="261" width="11.28515625" style="64" customWidth="1"/>
    <col min="262" max="262" width="11" style="64" customWidth="1"/>
    <col min="263" max="263" width="12.42578125" style="64" customWidth="1"/>
    <col min="264" max="264" width="13.140625" style="64" customWidth="1"/>
    <col min="265" max="265" width="10.7109375" style="64" customWidth="1"/>
    <col min="266" max="511" width="9.140625" style="64"/>
    <col min="512" max="512" width="89" style="64" customWidth="1"/>
    <col min="513" max="513" width="11.42578125" style="64" customWidth="1"/>
    <col min="514" max="514" width="12.140625" style="64" customWidth="1"/>
    <col min="515" max="515" width="11" style="64" customWidth="1"/>
    <col min="516" max="516" width="11.5703125" style="64" customWidth="1"/>
    <col min="517" max="517" width="11.28515625" style="64" customWidth="1"/>
    <col min="518" max="518" width="11" style="64" customWidth="1"/>
    <col min="519" max="519" width="12.42578125" style="64" customWidth="1"/>
    <col min="520" max="520" width="13.140625" style="64" customWidth="1"/>
    <col min="521" max="521" width="10.7109375" style="64" customWidth="1"/>
    <col min="522" max="767" width="9.140625" style="64"/>
    <col min="768" max="768" width="89" style="64" customWidth="1"/>
    <col min="769" max="769" width="11.42578125" style="64" customWidth="1"/>
    <col min="770" max="770" width="12.140625" style="64" customWidth="1"/>
    <col min="771" max="771" width="11" style="64" customWidth="1"/>
    <col min="772" max="772" width="11.5703125" style="64" customWidth="1"/>
    <col min="773" max="773" width="11.28515625" style="64" customWidth="1"/>
    <col min="774" max="774" width="11" style="64" customWidth="1"/>
    <col min="775" max="775" width="12.42578125" style="64" customWidth="1"/>
    <col min="776" max="776" width="13.140625" style="64" customWidth="1"/>
    <col min="777" max="777" width="10.7109375" style="64" customWidth="1"/>
    <col min="778" max="1023" width="9.140625" style="64"/>
    <col min="1024" max="1024" width="89" style="64" customWidth="1"/>
    <col min="1025" max="1025" width="11.42578125" style="64" customWidth="1"/>
    <col min="1026" max="1026" width="12.140625" style="64" customWidth="1"/>
    <col min="1027" max="1027" width="11" style="64" customWidth="1"/>
    <col min="1028" max="1028" width="11.5703125" style="64" customWidth="1"/>
    <col min="1029" max="1029" width="11.28515625" style="64" customWidth="1"/>
    <col min="1030" max="1030" width="11" style="64" customWidth="1"/>
    <col min="1031" max="1031" width="12.42578125" style="64" customWidth="1"/>
    <col min="1032" max="1032" width="13.140625" style="64" customWidth="1"/>
    <col min="1033" max="1033" width="10.7109375" style="64" customWidth="1"/>
    <col min="1034" max="1279" width="9.140625" style="64"/>
    <col min="1280" max="1280" width="89" style="64" customWidth="1"/>
    <col min="1281" max="1281" width="11.42578125" style="64" customWidth="1"/>
    <col min="1282" max="1282" width="12.140625" style="64" customWidth="1"/>
    <col min="1283" max="1283" width="11" style="64" customWidth="1"/>
    <col min="1284" max="1284" width="11.5703125" style="64" customWidth="1"/>
    <col min="1285" max="1285" width="11.28515625" style="64" customWidth="1"/>
    <col min="1286" max="1286" width="11" style="64" customWidth="1"/>
    <col min="1287" max="1287" width="12.42578125" style="64" customWidth="1"/>
    <col min="1288" max="1288" width="13.140625" style="64" customWidth="1"/>
    <col min="1289" max="1289" width="10.7109375" style="64" customWidth="1"/>
    <col min="1290" max="1535" width="9.140625" style="64"/>
    <col min="1536" max="1536" width="89" style="64" customWidth="1"/>
    <col min="1537" max="1537" width="11.42578125" style="64" customWidth="1"/>
    <col min="1538" max="1538" width="12.140625" style="64" customWidth="1"/>
    <col min="1539" max="1539" width="11" style="64" customWidth="1"/>
    <col min="1540" max="1540" width="11.5703125" style="64" customWidth="1"/>
    <col min="1541" max="1541" width="11.28515625" style="64" customWidth="1"/>
    <col min="1542" max="1542" width="11" style="64" customWidth="1"/>
    <col min="1543" max="1543" width="12.42578125" style="64" customWidth="1"/>
    <col min="1544" max="1544" width="13.140625" style="64" customWidth="1"/>
    <col min="1545" max="1545" width="10.7109375" style="64" customWidth="1"/>
    <col min="1546" max="1791" width="9.140625" style="64"/>
    <col min="1792" max="1792" width="89" style="64" customWidth="1"/>
    <col min="1793" max="1793" width="11.42578125" style="64" customWidth="1"/>
    <col min="1794" max="1794" width="12.140625" style="64" customWidth="1"/>
    <col min="1795" max="1795" width="11" style="64" customWidth="1"/>
    <col min="1796" max="1796" width="11.5703125" style="64" customWidth="1"/>
    <col min="1797" max="1797" width="11.28515625" style="64" customWidth="1"/>
    <col min="1798" max="1798" width="11" style="64" customWidth="1"/>
    <col min="1799" max="1799" width="12.42578125" style="64" customWidth="1"/>
    <col min="1800" max="1800" width="13.140625" style="64" customWidth="1"/>
    <col min="1801" max="1801" width="10.7109375" style="64" customWidth="1"/>
    <col min="1802" max="2047" width="9.140625" style="64"/>
    <col min="2048" max="2048" width="89" style="64" customWidth="1"/>
    <col min="2049" max="2049" width="11.42578125" style="64" customWidth="1"/>
    <col min="2050" max="2050" width="12.140625" style="64" customWidth="1"/>
    <col min="2051" max="2051" width="11" style="64" customWidth="1"/>
    <col min="2052" max="2052" width="11.5703125" style="64" customWidth="1"/>
    <col min="2053" max="2053" width="11.28515625" style="64" customWidth="1"/>
    <col min="2054" max="2054" width="11" style="64" customWidth="1"/>
    <col min="2055" max="2055" width="12.42578125" style="64" customWidth="1"/>
    <col min="2056" max="2056" width="13.140625" style="64" customWidth="1"/>
    <col min="2057" max="2057" width="10.7109375" style="64" customWidth="1"/>
    <col min="2058" max="2303" width="9.140625" style="64"/>
    <col min="2304" max="2304" width="89" style="64" customWidth="1"/>
    <col min="2305" max="2305" width="11.42578125" style="64" customWidth="1"/>
    <col min="2306" max="2306" width="12.140625" style="64" customWidth="1"/>
    <col min="2307" max="2307" width="11" style="64" customWidth="1"/>
    <col min="2308" max="2308" width="11.5703125" style="64" customWidth="1"/>
    <col min="2309" max="2309" width="11.28515625" style="64" customWidth="1"/>
    <col min="2310" max="2310" width="11" style="64" customWidth="1"/>
    <col min="2311" max="2311" width="12.42578125" style="64" customWidth="1"/>
    <col min="2312" max="2312" width="13.140625" style="64" customWidth="1"/>
    <col min="2313" max="2313" width="10.7109375" style="64" customWidth="1"/>
    <col min="2314" max="2559" width="9.140625" style="64"/>
    <col min="2560" max="2560" width="89" style="64" customWidth="1"/>
    <col min="2561" max="2561" width="11.42578125" style="64" customWidth="1"/>
    <col min="2562" max="2562" width="12.140625" style="64" customWidth="1"/>
    <col min="2563" max="2563" width="11" style="64" customWidth="1"/>
    <col min="2564" max="2564" width="11.5703125" style="64" customWidth="1"/>
    <col min="2565" max="2565" width="11.28515625" style="64" customWidth="1"/>
    <col min="2566" max="2566" width="11" style="64" customWidth="1"/>
    <col min="2567" max="2567" width="12.42578125" style="64" customWidth="1"/>
    <col min="2568" max="2568" width="13.140625" style="64" customWidth="1"/>
    <col min="2569" max="2569" width="10.7109375" style="64" customWidth="1"/>
    <col min="2570" max="2815" width="9.140625" style="64"/>
    <col min="2816" max="2816" width="89" style="64" customWidth="1"/>
    <col min="2817" max="2817" width="11.42578125" style="64" customWidth="1"/>
    <col min="2818" max="2818" width="12.140625" style="64" customWidth="1"/>
    <col min="2819" max="2819" width="11" style="64" customWidth="1"/>
    <col min="2820" max="2820" width="11.5703125" style="64" customWidth="1"/>
    <col min="2821" max="2821" width="11.28515625" style="64" customWidth="1"/>
    <col min="2822" max="2822" width="11" style="64" customWidth="1"/>
    <col min="2823" max="2823" width="12.42578125" style="64" customWidth="1"/>
    <col min="2824" max="2824" width="13.140625" style="64" customWidth="1"/>
    <col min="2825" max="2825" width="10.7109375" style="64" customWidth="1"/>
    <col min="2826" max="3071" width="9.140625" style="64"/>
    <col min="3072" max="3072" width="89" style="64" customWidth="1"/>
    <col min="3073" max="3073" width="11.42578125" style="64" customWidth="1"/>
    <col min="3074" max="3074" width="12.140625" style="64" customWidth="1"/>
    <col min="3075" max="3075" width="11" style="64" customWidth="1"/>
    <col min="3076" max="3076" width="11.5703125" style="64" customWidth="1"/>
    <col min="3077" max="3077" width="11.28515625" style="64" customWidth="1"/>
    <col min="3078" max="3078" width="11" style="64" customWidth="1"/>
    <col min="3079" max="3079" width="12.42578125" style="64" customWidth="1"/>
    <col min="3080" max="3080" width="13.140625" style="64" customWidth="1"/>
    <col min="3081" max="3081" width="10.7109375" style="64" customWidth="1"/>
    <col min="3082" max="3327" width="9.140625" style="64"/>
    <col min="3328" max="3328" width="89" style="64" customWidth="1"/>
    <col min="3329" max="3329" width="11.42578125" style="64" customWidth="1"/>
    <col min="3330" max="3330" width="12.140625" style="64" customWidth="1"/>
    <col min="3331" max="3331" width="11" style="64" customWidth="1"/>
    <col min="3332" max="3332" width="11.5703125" style="64" customWidth="1"/>
    <col min="3333" max="3333" width="11.28515625" style="64" customWidth="1"/>
    <col min="3334" max="3334" width="11" style="64" customWidth="1"/>
    <col min="3335" max="3335" width="12.42578125" style="64" customWidth="1"/>
    <col min="3336" max="3336" width="13.140625" style="64" customWidth="1"/>
    <col min="3337" max="3337" width="10.7109375" style="64" customWidth="1"/>
    <col min="3338" max="3583" width="9.140625" style="64"/>
    <col min="3584" max="3584" width="89" style="64" customWidth="1"/>
    <col min="3585" max="3585" width="11.42578125" style="64" customWidth="1"/>
    <col min="3586" max="3586" width="12.140625" style="64" customWidth="1"/>
    <col min="3587" max="3587" width="11" style="64" customWidth="1"/>
    <col min="3588" max="3588" width="11.5703125" style="64" customWidth="1"/>
    <col min="3589" max="3589" width="11.28515625" style="64" customWidth="1"/>
    <col min="3590" max="3590" width="11" style="64" customWidth="1"/>
    <col min="3591" max="3591" width="12.42578125" style="64" customWidth="1"/>
    <col min="3592" max="3592" width="13.140625" style="64" customWidth="1"/>
    <col min="3593" max="3593" width="10.7109375" style="64" customWidth="1"/>
    <col min="3594" max="3839" width="9.140625" style="64"/>
    <col min="3840" max="3840" width="89" style="64" customWidth="1"/>
    <col min="3841" max="3841" width="11.42578125" style="64" customWidth="1"/>
    <col min="3842" max="3842" width="12.140625" style="64" customWidth="1"/>
    <col min="3843" max="3843" width="11" style="64" customWidth="1"/>
    <col min="3844" max="3844" width="11.5703125" style="64" customWidth="1"/>
    <col min="3845" max="3845" width="11.28515625" style="64" customWidth="1"/>
    <col min="3846" max="3846" width="11" style="64" customWidth="1"/>
    <col min="3847" max="3847" width="12.42578125" style="64" customWidth="1"/>
    <col min="3848" max="3848" width="13.140625" style="64" customWidth="1"/>
    <col min="3849" max="3849" width="10.7109375" style="64" customWidth="1"/>
    <col min="3850" max="4095" width="9.140625" style="64"/>
    <col min="4096" max="4096" width="89" style="64" customWidth="1"/>
    <col min="4097" max="4097" width="11.42578125" style="64" customWidth="1"/>
    <col min="4098" max="4098" width="12.140625" style="64" customWidth="1"/>
    <col min="4099" max="4099" width="11" style="64" customWidth="1"/>
    <col min="4100" max="4100" width="11.5703125" style="64" customWidth="1"/>
    <col min="4101" max="4101" width="11.28515625" style="64" customWidth="1"/>
    <col min="4102" max="4102" width="11" style="64" customWidth="1"/>
    <col min="4103" max="4103" width="12.42578125" style="64" customWidth="1"/>
    <col min="4104" max="4104" width="13.140625" style="64" customWidth="1"/>
    <col min="4105" max="4105" width="10.7109375" style="64" customWidth="1"/>
    <col min="4106" max="4351" width="9.140625" style="64"/>
    <col min="4352" max="4352" width="89" style="64" customWidth="1"/>
    <col min="4353" max="4353" width="11.42578125" style="64" customWidth="1"/>
    <col min="4354" max="4354" width="12.140625" style="64" customWidth="1"/>
    <col min="4355" max="4355" width="11" style="64" customWidth="1"/>
    <col min="4356" max="4356" width="11.5703125" style="64" customWidth="1"/>
    <col min="4357" max="4357" width="11.28515625" style="64" customWidth="1"/>
    <col min="4358" max="4358" width="11" style="64" customWidth="1"/>
    <col min="4359" max="4359" width="12.42578125" style="64" customWidth="1"/>
    <col min="4360" max="4360" width="13.140625" style="64" customWidth="1"/>
    <col min="4361" max="4361" width="10.7109375" style="64" customWidth="1"/>
    <col min="4362" max="4607" width="9.140625" style="64"/>
    <col min="4608" max="4608" width="89" style="64" customWidth="1"/>
    <col min="4609" max="4609" width="11.42578125" style="64" customWidth="1"/>
    <col min="4610" max="4610" width="12.140625" style="64" customWidth="1"/>
    <col min="4611" max="4611" width="11" style="64" customWidth="1"/>
    <col min="4612" max="4612" width="11.5703125" style="64" customWidth="1"/>
    <col min="4613" max="4613" width="11.28515625" style="64" customWidth="1"/>
    <col min="4614" max="4614" width="11" style="64" customWidth="1"/>
    <col min="4615" max="4615" width="12.42578125" style="64" customWidth="1"/>
    <col min="4616" max="4616" width="13.140625" style="64" customWidth="1"/>
    <col min="4617" max="4617" width="10.7109375" style="64" customWidth="1"/>
    <col min="4618" max="4863" width="9.140625" style="64"/>
    <col min="4864" max="4864" width="89" style="64" customWidth="1"/>
    <col min="4865" max="4865" width="11.42578125" style="64" customWidth="1"/>
    <col min="4866" max="4866" width="12.140625" style="64" customWidth="1"/>
    <col min="4867" max="4867" width="11" style="64" customWidth="1"/>
    <col min="4868" max="4868" width="11.5703125" style="64" customWidth="1"/>
    <col min="4869" max="4869" width="11.28515625" style="64" customWidth="1"/>
    <col min="4870" max="4870" width="11" style="64" customWidth="1"/>
    <col min="4871" max="4871" width="12.42578125" style="64" customWidth="1"/>
    <col min="4872" max="4872" width="13.140625" style="64" customWidth="1"/>
    <col min="4873" max="4873" width="10.7109375" style="64" customWidth="1"/>
    <col min="4874" max="5119" width="9.140625" style="64"/>
    <col min="5120" max="5120" width="89" style="64" customWidth="1"/>
    <col min="5121" max="5121" width="11.42578125" style="64" customWidth="1"/>
    <col min="5122" max="5122" width="12.140625" style="64" customWidth="1"/>
    <col min="5123" max="5123" width="11" style="64" customWidth="1"/>
    <col min="5124" max="5124" width="11.5703125" style="64" customWidth="1"/>
    <col min="5125" max="5125" width="11.28515625" style="64" customWidth="1"/>
    <col min="5126" max="5126" width="11" style="64" customWidth="1"/>
    <col min="5127" max="5127" width="12.42578125" style="64" customWidth="1"/>
    <col min="5128" max="5128" width="13.140625" style="64" customWidth="1"/>
    <col min="5129" max="5129" width="10.7109375" style="64" customWidth="1"/>
    <col min="5130" max="5375" width="9.140625" style="64"/>
    <col min="5376" max="5376" width="89" style="64" customWidth="1"/>
    <col min="5377" max="5377" width="11.42578125" style="64" customWidth="1"/>
    <col min="5378" max="5378" width="12.140625" style="64" customWidth="1"/>
    <col min="5379" max="5379" width="11" style="64" customWidth="1"/>
    <col min="5380" max="5380" width="11.5703125" style="64" customWidth="1"/>
    <col min="5381" max="5381" width="11.28515625" style="64" customWidth="1"/>
    <col min="5382" max="5382" width="11" style="64" customWidth="1"/>
    <col min="5383" max="5383" width="12.42578125" style="64" customWidth="1"/>
    <col min="5384" max="5384" width="13.140625" style="64" customWidth="1"/>
    <col min="5385" max="5385" width="10.7109375" style="64" customWidth="1"/>
    <col min="5386" max="5631" width="9.140625" style="64"/>
    <col min="5632" max="5632" width="89" style="64" customWidth="1"/>
    <col min="5633" max="5633" width="11.42578125" style="64" customWidth="1"/>
    <col min="5634" max="5634" width="12.140625" style="64" customWidth="1"/>
    <col min="5635" max="5635" width="11" style="64" customWidth="1"/>
    <col min="5636" max="5636" width="11.5703125" style="64" customWidth="1"/>
    <col min="5637" max="5637" width="11.28515625" style="64" customWidth="1"/>
    <col min="5638" max="5638" width="11" style="64" customWidth="1"/>
    <col min="5639" max="5639" width="12.42578125" style="64" customWidth="1"/>
    <col min="5640" max="5640" width="13.140625" style="64" customWidth="1"/>
    <col min="5641" max="5641" width="10.7109375" style="64" customWidth="1"/>
    <col min="5642" max="5887" width="9.140625" style="64"/>
    <col min="5888" max="5888" width="89" style="64" customWidth="1"/>
    <col min="5889" max="5889" width="11.42578125" style="64" customWidth="1"/>
    <col min="5890" max="5890" width="12.140625" style="64" customWidth="1"/>
    <col min="5891" max="5891" width="11" style="64" customWidth="1"/>
    <col min="5892" max="5892" width="11.5703125" style="64" customWidth="1"/>
    <col min="5893" max="5893" width="11.28515625" style="64" customWidth="1"/>
    <col min="5894" max="5894" width="11" style="64" customWidth="1"/>
    <col min="5895" max="5895" width="12.42578125" style="64" customWidth="1"/>
    <col min="5896" max="5896" width="13.140625" style="64" customWidth="1"/>
    <col min="5897" max="5897" width="10.7109375" style="64" customWidth="1"/>
    <col min="5898" max="6143" width="9.140625" style="64"/>
    <col min="6144" max="6144" width="89" style="64" customWidth="1"/>
    <col min="6145" max="6145" width="11.42578125" style="64" customWidth="1"/>
    <col min="6146" max="6146" width="12.140625" style="64" customWidth="1"/>
    <col min="6147" max="6147" width="11" style="64" customWidth="1"/>
    <col min="6148" max="6148" width="11.5703125" style="64" customWidth="1"/>
    <col min="6149" max="6149" width="11.28515625" style="64" customWidth="1"/>
    <col min="6150" max="6150" width="11" style="64" customWidth="1"/>
    <col min="6151" max="6151" width="12.42578125" style="64" customWidth="1"/>
    <col min="6152" max="6152" width="13.140625" style="64" customWidth="1"/>
    <col min="6153" max="6153" width="10.7109375" style="64" customWidth="1"/>
    <col min="6154" max="6399" width="9.140625" style="64"/>
    <col min="6400" max="6400" width="89" style="64" customWidth="1"/>
    <col min="6401" max="6401" width="11.42578125" style="64" customWidth="1"/>
    <col min="6402" max="6402" width="12.140625" style="64" customWidth="1"/>
    <col min="6403" max="6403" width="11" style="64" customWidth="1"/>
    <col min="6404" max="6404" width="11.5703125" style="64" customWidth="1"/>
    <col min="6405" max="6405" width="11.28515625" style="64" customWidth="1"/>
    <col min="6406" max="6406" width="11" style="64" customWidth="1"/>
    <col min="6407" max="6407" width="12.42578125" style="64" customWidth="1"/>
    <col min="6408" max="6408" width="13.140625" style="64" customWidth="1"/>
    <col min="6409" max="6409" width="10.7109375" style="64" customWidth="1"/>
    <col min="6410" max="6655" width="9.140625" style="64"/>
    <col min="6656" max="6656" width="89" style="64" customWidth="1"/>
    <col min="6657" max="6657" width="11.42578125" style="64" customWidth="1"/>
    <col min="6658" max="6658" width="12.140625" style="64" customWidth="1"/>
    <col min="6659" max="6659" width="11" style="64" customWidth="1"/>
    <col min="6660" max="6660" width="11.5703125" style="64" customWidth="1"/>
    <col min="6661" max="6661" width="11.28515625" style="64" customWidth="1"/>
    <col min="6662" max="6662" width="11" style="64" customWidth="1"/>
    <col min="6663" max="6663" width="12.42578125" style="64" customWidth="1"/>
    <col min="6664" max="6664" width="13.140625" style="64" customWidth="1"/>
    <col min="6665" max="6665" width="10.7109375" style="64" customWidth="1"/>
    <col min="6666" max="6911" width="9.140625" style="64"/>
    <col min="6912" max="6912" width="89" style="64" customWidth="1"/>
    <col min="6913" max="6913" width="11.42578125" style="64" customWidth="1"/>
    <col min="6914" max="6914" width="12.140625" style="64" customWidth="1"/>
    <col min="6915" max="6915" width="11" style="64" customWidth="1"/>
    <col min="6916" max="6916" width="11.5703125" style="64" customWidth="1"/>
    <col min="6917" max="6917" width="11.28515625" style="64" customWidth="1"/>
    <col min="6918" max="6918" width="11" style="64" customWidth="1"/>
    <col min="6919" max="6919" width="12.42578125" style="64" customWidth="1"/>
    <col min="6920" max="6920" width="13.140625" style="64" customWidth="1"/>
    <col min="6921" max="6921" width="10.7109375" style="64" customWidth="1"/>
    <col min="6922" max="7167" width="9.140625" style="64"/>
    <col min="7168" max="7168" width="89" style="64" customWidth="1"/>
    <col min="7169" max="7169" width="11.42578125" style="64" customWidth="1"/>
    <col min="7170" max="7170" width="12.140625" style="64" customWidth="1"/>
    <col min="7171" max="7171" width="11" style="64" customWidth="1"/>
    <col min="7172" max="7172" width="11.5703125" style="64" customWidth="1"/>
    <col min="7173" max="7173" width="11.28515625" style="64" customWidth="1"/>
    <col min="7174" max="7174" width="11" style="64" customWidth="1"/>
    <col min="7175" max="7175" width="12.42578125" style="64" customWidth="1"/>
    <col min="7176" max="7176" width="13.140625" style="64" customWidth="1"/>
    <col min="7177" max="7177" width="10.7109375" style="64" customWidth="1"/>
    <col min="7178" max="7423" width="9.140625" style="64"/>
    <col min="7424" max="7424" width="89" style="64" customWidth="1"/>
    <col min="7425" max="7425" width="11.42578125" style="64" customWidth="1"/>
    <col min="7426" max="7426" width="12.140625" style="64" customWidth="1"/>
    <col min="7427" max="7427" width="11" style="64" customWidth="1"/>
    <col min="7428" max="7428" width="11.5703125" style="64" customWidth="1"/>
    <col min="7429" max="7429" width="11.28515625" style="64" customWidth="1"/>
    <col min="7430" max="7430" width="11" style="64" customWidth="1"/>
    <col min="7431" max="7431" width="12.42578125" style="64" customWidth="1"/>
    <col min="7432" max="7432" width="13.140625" style="64" customWidth="1"/>
    <col min="7433" max="7433" width="10.7109375" style="64" customWidth="1"/>
    <col min="7434" max="7679" width="9.140625" style="64"/>
    <col min="7680" max="7680" width="89" style="64" customWidth="1"/>
    <col min="7681" max="7681" width="11.42578125" style="64" customWidth="1"/>
    <col min="7682" max="7682" width="12.140625" style="64" customWidth="1"/>
    <col min="7683" max="7683" width="11" style="64" customWidth="1"/>
    <col min="7684" max="7684" width="11.5703125" style="64" customWidth="1"/>
    <col min="7685" max="7685" width="11.28515625" style="64" customWidth="1"/>
    <col min="7686" max="7686" width="11" style="64" customWidth="1"/>
    <col min="7687" max="7687" width="12.42578125" style="64" customWidth="1"/>
    <col min="7688" max="7688" width="13.140625" style="64" customWidth="1"/>
    <col min="7689" max="7689" width="10.7109375" style="64" customWidth="1"/>
    <col min="7690" max="7935" width="9.140625" style="64"/>
    <col min="7936" max="7936" width="89" style="64" customWidth="1"/>
    <col min="7937" max="7937" width="11.42578125" style="64" customWidth="1"/>
    <col min="7938" max="7938" width="12.140625" style="64" customWidth="1"/>
    <col min="7939" max="7939" width="11" style="64" customWidth="1"/>
    <col min="7940" max="7940" width="11.5703125" style="64" customWidth="1"/>
    <col min="7941" max="7941" width="11.28515625" style="64" customWidth="1"/>
    <col min="7942" max="7942" width="11" style="64" customWidth="1"/>
    <col min="7943" max="7943" width="12.42578125" style="64" customWidth="1"/>
    <col min="7944" max="7944" width="13.140625" style="64" customWidth="1"/>
    <col min="7945" max="7945" width="10.7109375" style="64" customWidth="1"/>
    <col min="7946" max="8191" width="9.140625" style="64"/>
    <col min="8192" max="8192" width="89" style="64" customWidth="1"/>
    <col min="8193" max="8193" width="11.42578125" style="64" customWidth="1"/>
    <col min="8194" max="8194" width="12.140625" style="64" customWidth="1"/>
    <col min="8195" max="8195" width="11" style="64" customWidth="1"/>
    <col min="8196" max="8196" width="11.5703125" style="64" customWidth="1"/>
    <col min="8197" max="8197" width="11.28515625" style="64" customWidth="1"/>
    <col min="8198" max="8198" width="11" style="64" customWidth="1"/>
    <col min="8199" max="8199" width="12.42578125" style="64" customWidth="1"/>
    <col min="8200" max="8200" width="13.140625" style="64" customWidth="1"/>
    <col min="8201" max="8201" width="10.7109375" style="64" customWidth="1"/>
    <col min="8202" max="8447" width="9.140625" style="64"/>
    <col min="8448" max="8448" width="89" style="64" customWidth="1"/>
    <col min="8449" max="8449" width="11.42578125" style="64" customWidth="1"/>
    <col min="8450" max="8450" width="12.140625" style="64" customWidth="1"/>
    <col min="8451" max="8451" width="11" style="64" customWidth="1"/>
    <col min="8452" max="8452" width="11.5703125" style="64" customWidth="1"/>
    <col min="8453" max="8453" width="11.28515625" style="64" customWidth="1"/>
    <col min="8454" max="8454" width="11" style="64" customWidth="1"/>
    <col min="8455" max="8455" width="12.42578125" style="64" customWidth="1"/>
    <col min="8456" max="8456" width="13.140625" style="64" customWidth="1"/>
    <col min="8457" max="8457" width="10.7109375" style="64" customWidth="1"/>
    <col min="8458" max="8703" width="9.140625" style="64"/>
    <col min="8704" max="8704" width="89" style="64" customWidth="1"/>
    <col min="8705" max="8705" width="11.42578125" style="64" customWidth="1"/>
    <col min="8706" max="8706" width="12.140625" style="64" customWidth="1"/>
    <col min="8707" max="8707" width="11" style="64" customWidth="1"/>
    <col min="8708" max="8708" width="11.5703125" style="64" customWidth="1"/>
    <col min="8709" max="8709" width="11.28515625" style="64" customWidth="1"/>
    <col min="8710" max="8710" width="11" style="64" customWidth="1"/>
    <col min="8711" max="8711" width="12.42578125" style="64" customWidth="1"/>
    <col min="8712" max="8712" width="13.140625" style="64" customWidth="1"/>
    <col min="8713" max="8713" width="10.7109375" style="64" customWidth="1"/>
    <col min="8714" max="8959" width="9.140625" style="64"/>
    <col min="8960" max="8960" width="89" style="64" customWidth="1"/>
    <col min="8961" max="8961" width="11.42578125" style="64" customWidth="1"/>
    <col min="8962" max="8962" width="12.140625" style="64" customWidth="1"/>
    <col min="8963" max="8963" width="11" style="64" customWidth="1"/>
    <col min="8964" max="8964" width="11.5703125" style="64" customWidth="1"/>
    <col min="8965" max="8965" width="11.28515625" style="64" customWidth="1"/>
    <col min="8966" max="8966" width="11" style="64" customWidth="1"/>
    <col min="8967" max="8967" width="12.42578125" style="64" customWidth="1"/>
    <col min="8968" max="8968" width="13.140625" style="64" customWidth="1"/>
    <col min="8969" max="8969" width="10.7109375" style="64" customWidth="1"/>
    <col min="8970" max="9215" width="9.140625" style="64"/>
    <col min="9216" max="9216" width="89" style="64" customWidth="1"/>
    <col min="9217" max="9217" width="11.42578125" style="64" customWidth="1"/>
    <col min="9218" max="9218" width="12.140625" style="64" customWidth="1"/>
    <col min="9219" max="9219" width="11" style="64" customWidth="1"/>
    <col min="9220" max="9220" width="11.5703125" style="64" customWidth="1"/>
    <col min="9221" max="9221" width="11.28515625" style="64" customWidth="1"/>
    <col min="9222" max="9222" width="11" style="64" customWidth="1"/>
    <col min="9223" max="9223" width="12.42578125" style="64" customWidth="1"/>
    <col min="9224" max="9224" width="13.140625" style="64" customWidth="1"/>
    <col min="9225" max="9225" width="10.7109375" style="64" customWidth="1"/>
    <col min="9226" max="9471" width="9.140625" style="64"/>
    <col min="9472" max="9472" width="89" style="64" customWidth="1"/>
    <col min="9473" max="9473" width="11.42578125" style="64" customWidth="1"/>
    <col min="9474" max="9474" width="12.140625" style="64" customWidth="1"/>
    <col min="9475" max="9475" width="11" style="64" customWidth="1"/>
    <col min="9476" max="9476" width="11.5703125" style="64" customWidth="1"/>
    <col min="9477" max="9477" width="11.28515625" style="64" customWidth="1"/>
    <col min="9478" max="9478" width="11" style="64" customWidth="1"/>
    <col min="9479" max="9479" width="12.42578125" style="64" customWidth="1"/>
    <col min="9480" max="9480" width="13.140625" style="64" customWidth="1"/>
    <col min="9481" max="9481" width="10.7109375" style="64" customWidth="1"/>
    <col min="9482" max="9727" width="9.140625" style="64"/>
    <col min="9728" max="9728" width="89" style="64" customWidth="1"/>
    <col min="9729" max="9729" width="11.42578125" style="64" customWidth="1"/>
    <col min="9730" max="9730" width="12.140625" style="64" customWidth="1"/>
    <col min="9731" max="9731" width="11" style="64" customWidth="1"/>
    <col min="9732" max="9732" width="11.5703125" style="64" customWidth="1"/>
    <col min="9733" max="9733" width="11.28515625" style="64" customWidth="1"/>
    <col min="9734" max="9734" width="11" style="64" customWidth="1"/>
    <col min="9735" max="9735" width="12.42578125" style="64" customWidth="1"/>
    <col min="9736" max="9736" width="13.140625" style="64" customWidth="1"/>
    <col min="9737" max="9737" width="10.7109375" style="64" customWidth="1"/>
    <col min="9738" max="9983" width="9.140625" style="64"/>
    <col min="9984" max="9984" width="89" style="64" customWidth="1"/>
    <col min="9985" max="9985" width="11.42578125" style="64" customWidth="1"/>
    <col min="9986" max="9986" width="12.140625" style="64" customWidth="1"/>
    <col min="9987" max="9987" width="11" style="64" customWidth="1"/>
    <col min="9988" max="9988" width="11.5703125" style="64" customWidth="1"/>
    <col min="9989" max="9989" width="11.28515625" style="64" customWidth="1"/>
    <col min="9990" max="9990" width="11" style="64" customWidth="1"/>
    <col min="9991" max="9991" width="12.42578125" style="64" customWidth="1"/>
    <col min="9992" max="9992" width="13.140625" style="64" customWidth="1"/>
    <col min="9993" max="9993" width="10.7109375" style="64" customWidth="1"/>
    <col min="9994" max="10239" width="9.140625" style="64"/>
    <col min="10240" max="10240" width="89" style="64" customWidth="1"/>
    <col min="10241" max="10241" width="11.42578125" style="64" customWidth="1"/>
    <col min="10242" max="10242" width="12.140625" style="64" customWidth="1"/>
    <col min="10243" max="10243" width="11" style="64" customWidth="1"/>
    <col min="10244" max="10244" width="11.5703125" style="64" customWidth="1"/>
    <col min="10245" max="10245" width="11.28515625" style="64" customWidth="1"/>
    <col min="10246" max="10246" width="11" style="64" customWidth="1"/>
    <col min="10247" max="10247" width="12.42578125" style="64" customWidth="1"/>
    <col min="10248" max="10248" width="13.140625" style="64" customWidth="1"/>
    <col min="10249" max="10249" width="10.7109375" style="64" customWidth="1"/>
    <col min="10250" max="10495" width="9.140625" style="64"/>
    <col min="10496" max="10496" width="89" style="64" customWidth="1"/>
    <col min="10497" max="10497" width="11.42578125" style="64" customWidth="1"/>
    <col min="10498" max="10498" width="12.140625" style="64" customWidth="1"/>
    <col min="10499" max="10499" width="11" style="64" customWidth="1"/>
    <col min="10500" max="10500" width="11.5703125" style="64" customWidth="1"/>
    <col min="10501" max="10501" width="11.28515625" style="64" customWidth="1"/>
    <col min="10502" max="10502" width="11" style="64" customWidth="1"/>
    <col min="10503" max="10503" width="12.42578125" style="64" customWidth="1"/>
    <col min="10504" max="10504" width="13.140625" style="64" customWidth="1"/>
    <col min="10505" max="10505" width="10.7109375" style="64" customWidth="1"/>
    <col min="10506" max="10751" width="9.140625" style="64"/>
    <col min="10752" max="10752" width="89" style="64" customWidth="1"/>
    <col min="10753" max="10753" width="11.42578125" style="64" customWidth="1"/>
    <col min="10754" max="10754" width="12.140625" style="64" customWidth="1"/>
    <col min="10755" max="10755" width="11" style="64" customWidth="1"/>
    <col min="10756" max="10756" width="11.5703125" style="64" customWidth="1"/>
    <col min="10757" max="10757" width="11.28515625" style="64" customWidth="1"/>
    <col min="10758" max="10758" width="11" style="64" customWidth="1"/>
    <col min="10759" max="10759" width="12.42578125" style="64" customWidth="1"/>
    <col min="10760" max="10760" width="13.140625" style="64" customWidth="1"/>
    <col min="10761" max="10761" width="10.7109375" style="64" customWidth="1"/>
    <col min="10762" max="11007" width="9.140625" style="64"/>
    <col min="11008" max="11008" width="89" style="64" customWidth="1"/>
    <col min="11009" max="11009" width="11.42578125" style="64" customWidth="1"/>
    <col min="11010" max="11010" width="12.140625" style="64" customWidth="1"/>
    <col min="11011" max="11011" width="11" style="64" customWidth="1"/>
    <col min="11012" max="11012" width="11.5703125" style="64" customWidth="1"/>
    <col min="11013" max="11013" width="11.28515625" style="64" customWidth="1"/>
    <col min="11014" max="11014" width="11" style="64" customWidth="1"/>
    <col min="11015" max="11015" width="12.42578125" style="64" customWidth="1"/>
    <col min="11016" max="11016" width="13.140625" style="64" customWidth="1"/>
    <col min="11017" max="11017" width="10.7109375" style="64" customWidth="1"/>
    <col min="11018" max="11263" width="9.140625" style="64"/>
    <col min="11264" max="11264" width="89" style="64" customWidth="1"/>
    <col min="11265" max="11265" width="11.42578125" style="64" customWidth="1"/>
    <col min="11266" max="11266" width="12.140625" style="64" customWidth="1"/>
    <col min="11267" max="11267" width="11" style="64" customWidth="1"/>
    <col min="11268" max="11268" width="11.5703125" style="64" customWidth="1"/>
    <col min="11269" max="11269" width="11.28515625" style="64" customWidth="1"/>
    <col min="11270" max="11270" width="11" style="64" customWidth="1"/>
    <col min="11271" max="11271" width="12.42578125" style="64" customWidth="1"/>
    <col min="11272" max="11272" width="13.140625" style="64" customWidth="1"/>
    <col min="11273" max="11273" width="10.7109375" style="64" customWidth="1"/>
    <col min="11274" max="11519" width="9.140625" style="64"/>
    <col min="11520" max="11520" width="89" style="64" customWidth="1"/>
    <col min="11521" max="11521" width="11.42578125" style="64" customWidth="1"/>
    <col min="11522" max="11522" width="12.140625" style="64" customWidth="1"/>
    <col min="11523" max="11523" width="11" style="64" customWidth="1"/>
    <col min="11524" max="11524" width="11.5703125" style="64" customWidth="1"/>
    <col min="11525" max="11525" width="11.28515625" style="64" customWidth="1"/>
    <col min="11526" max="11526" width="11" style="64" customWidth="1"/>
    <col min="11527" max="11527" width="12.42578125" style="64" customWidth="1"/>
    <col min="11528" max="11528" width="13.140625" style="64" customWidth="1"/>
    <col min="11529" max="11529" width="10.7109375" style="64" customWidth="1"/>
    <col min="11530" max="11775" width="9.140625" style="64"/>
    <col min="11776" max="11776" width="89" style="64" customWidth="1"/>
    <col min="11777" max="11777" width="11.42578125" style="64" customWidth="1"/>
    <col min="11778" max="11778" width="12.140625" style="64" customWidth="1"/>
    <col min="11779" max="11779" width="11" style="64" customWidth="1"/>
    <col min="11780" max="11780" width="11.5703125" style="64" customWidth="1"/>
    <col min="11781" max="11781" width="11.28515625" style="64" customWidth="1"/>
    <col min="11782" max="11782" width="11" style="64" customWidth="1"/>
    <col min="11783" max="11783" width="12.42578125" style="64" customWidth="1"/>
    <col min="11784" max="11784" width="13.140625" style="64" customWidth="1"/>
    <col min="11785" max="11785" width="10.7109375" style="64" customWidth="1"/>
    <col min="11786" max="12031" width="9.140625" style="64"/>
    <col min="12032" max="12032" width="89" style="64" customWidth="1"/>
    <col min="12033" max="12033" width="11.42578125" style="64" customWidth="1"/>
    <col min="12034" max="12034" width="12.140625" style="64" customWidth="1"/>
    <col min="12035" max="12035" width="11" style="64" customWidth="1"/>
    <col min="12036" max="12036" width="11.5703125" style="64" customWidth="1"/>
    <col min="12037" max="12037" width="11.28515625" style="64" customWidth="1"/>
    <col min="12038" max="12038" width="11" style="64" customWidth="1"/>
    <col min="12039" max="12039" width="12.42578125" style="64" customWidth="1"/>
    <col min="12040" max="12040" width="13.140625" style="64" customWidth="1"/>
    <col min="12041" max="12041" width="10.7109375" style="64" customWidth="1"/>
    <col min="12042" max="12287" width="9.140625" style="64"/>
    <col min="12288" max="12288" width="89" style="64" customWidth="1"/>
    <col min="12289" max="12289" width="11.42578125" style="64" customWidth="1"/>
    <col min="12290" max="12290" width="12.140625" style="64" customWidth="1"/>
    <col min="12291" max="12291" width="11" style="64" customWidth="1"/>
    <col min="12292" max="12292" width="11.5703125" style="64" customWidth="1"/>
    <col min="12293" max="12293" width="11.28515625" style="64" customWidth="1"/>
    <col min="12294" max="12294" width="11" style="64" customWidth="1"/>
    <col min="12295" max="12295" width="12.42578125" style="64" customWidth="1"/>
    <col min="12296" max="12296" width="13.140625" style="64" customWidth="1"/>
    <col min="12297" max="12297" width="10.7109375" style="64" customWidth="1"/>
    <col min="12298" max="12543" width="9.140625" style="64"/>
    <col min="12544" max="12544" width="89" style="64" customWidth="1"/>
    <col min="12545" max="12545" width="11.42578125" style="64" customWidth="1"/>
    <col min="12546" max="12546" width="12.140625" style="64" customWidth="1"/>
    <col min="12547" max="12547" width="11" style="64" customWidth="1"/>
    <col min="12548" max="12548" width="11.5703125" style="64" customWidth="1"/>
    <col min="12549" max="12549" width="11.28515625" style="64" customWidth="1"/>
    <col min="12550" max="12550" width="11" style="64" customWidth="1"/>
    <col min="12551" max="12551" width="12.42578125" style="64" customWidth="1"/>
    <col min="12552" max="12552" width="13.140625" style="64" customWidth="1"/>
    <col min="12553" max="12553" width="10.7109375" style="64" customWidth="1"/>
    <col min="12554" max="12799" width="9.140625" style="64"/>
    <col min="12800" max="12800" width="89" style="64" customWidth="1"/>
    <col min="12801" max="12801" width="11.42578125" style="64" customWidth="1"/>
    <col min="12802" max="12802" width="12.140625" style="64" customWidth="1"/>
    <col min="12803" max="12803" width="11" style="64" customWidth="1"/>
    <col min="12804" max="12804" width="11.5703125" style="64" customWidth="1"/>
    <col min="12805" max="12805" width="11.28515625" style="64" customWidth="1"/>
    <col min="12806" max="12806" width="11" style="64" customWidth="1"/>
    <col min="12807" max="12807" width="12.42578125" style="64" customWidth="1"/>
    <col min="12808" max="12808" width="13.140625" style="64" customWidth="1"/>
    <col min="12809" max="12809" width="10.7109375" style="64" customWidth="1"/>
    <col min="12810" max="13055" width="9.140625" style="64"/>
    <col min="13056" max="13056" width="89" style="64" customWidth="1"/>
    <col min="13057" max="13057" width="11.42578125" style="64" customWidth="1"/>
    <col min="13058" max="13058" width="12.140625" style="64" customWidth="1"/>
    <col min="13059" max="13059" width="11" style="64" customWidth="1"/>
    <col min="13060" max="13060" width="11.5703125" style="64" customWidth="1"/>
    <col min="13061" max="13061" width="11.28515625" style="64" customWidth="1"/>
    <col min="13062" max="13062" width="11" style="64" customWidth="1"/>
    <col min="13063" max="13063" width="12.42578125" style="64" customWidth="1"/>
    <col min="13064" max="13064" width="13.140625" style="64" customWidth="1"/>
    <col min="13065" max="13065" width="10.7109375" style="64" customWidth="1"/>
    <col min="13066" max="13311" width="9.140625" style="64"/>
    <col min="13312" max="13312" width="89" style="64" customWidth="1"/>
    <col min="13313" max="13313" width="11.42578125" style="64" customWidth="1"/>
    <col min="13314" max="13314" width="12.140625" style="64" customWidth="1"/>
    <col min="13315" max="13315" width="11" style="64" customWidth="1"/>
    <col min="13316" max="13316" width="11.5703125" style="64" customWidth="1"/>
    <col min="13317" max="13317" width="11.28515625" style="64" customWidth="1"/>
    <col min="13318" max="13318" width="11" style="64" customWidth="1"/>
    <col min="13319" max="13319" width="12.42578125" style="64" customWidth="1"/>
    <col min="13320" max="13320" width="13.140625" style="64" customWidth="1"/>
    <col min="13321" max="13321" width="10.7109375" style="64" customWidth="1"/>
    <col min="13322" max="13567" width="9.140625" style="64"/>
    <col min="13568" max="13568" width="89" style="64" customWidth="1"/>
    <col min="13569" max="13569" width="11.42578125" style="64" customWidth="1"/>
    <col min="13570" max="13570" width="12.140625" style="64" customWidth="1"/>
    <col min="13571" max="13571" width="11" style="64" customWidth="1"/>
    <col min="13572" max="13572" width="11.5703125" style="64" customWidth="1"/>
    <col min="13573" max="13573" width="11.28515625" style="64" customWidth="1"/>
    <col min="13574" max="13574" width="11" style="64" customWidth="1"/>
    <col min="13575" max="13575" width="12.42578125" style="64" customWidth="1"/>
    <col min="13576" max="13576" width="13.140625" style="64" customWidth="1"/>
    <col min="13577" max="13577" width="10.7109375" style="64" customWidth="1"/>
    <col min="13578" max="13823" width="9.140625" style="64"/>
    <col min="13824" max="13824" width="89" style="64" customWidth="1"/>
    <col min="13825" max="13825" width="11.42578125" style="64" customWidth="1"/>
    <col min="13826" max="13826" width="12.140625" style="64" customWidth="1"/>
    <col min="13827" max="13827" width="11" style="64" customWidth="1"/>
    <col min="13828" max="13828" width="11.5703125" style="64" customWidth="1"/>
    <col min="13829" max="13829" width="11.28515625" style="64" customWidth="1"/>
    <col min="13830" max="13830" width="11" style="64" customWidth="1"/>
    <col min="13831" max="13831" width="12.42578125" style="64" customWidth="1"/>
    <col min="13832" max="13832" width="13.140625" style="64" customWidth="1"/>
    <col min="13833" max="13833" width="10.7109375" style="64" customWidth="1"/>
    <col min="13834" max="14079" width="9.140625" style="64"/>
    <col min="14080" max="14080" width="89" style="64" customWidth="1"/>
    <col min="14081" max="14081" width="11.42578125" style="64" customWidth="1"/>
    <col min="14082" max="14082" width="12.140625" style="64" customWidth="1"/>
    <col min="14083" max="14083" width="11" style="64" customWidth="1"/>
    <col min="14084" max="14084" width="11.5703125" style="64" customWidth="1"/>
    <col min="14085" max="14085" width="11.28515625" style="64" customWidth="1"/>
    <col min="14086" max="14086" width="11" style="64" customWidth="1"/>
    <col min="14087" max="14087" width="12.42578125" style="64" customWidth="1"/>
    <col min="14088" max="14088" width="13.140625" style="64" customWidth="1"/>
    <col min="14089" max="14089" width="10.7109375" style="64" customWidth="1"/>
    <col min="14090" max="14335" width="9.140625" style="64"/>
    <col min="14336" max="14336" width="89" style="64" customWidth="1"/>
    <col min="14337" max="14337" width="11.42578125" style="64" customWidth="1"/>
    <col min="14338" max="14338" width="12.140625" style="64" customWidth="1"/>
    <col min="14339" max="14339" width="11" style="64" customWidth="1"/>
    <col min="14340" max="14340" width="11.5703125" style="64" customWidth="1"/>
    <col min="14341" max="14341" width="11.28515625" style="64" customWidth="1"/>
    <col min="14342" max="14342" width="11" style="64" customWidth="1"/>
    <col min="14343" max="14343" width="12.42578125" style="64" customWidth="1"/>
    <col min="14344" max="14344" width="13.140625" style="64" customWidth="1"/>
    <col min="14345" max="14345" width="10.7109375" style="64" customWidth="1"/>
    <col min="14346" max="14591" width="9.140625" style="64"/>
    <col min="14592" max="14592" width="89" style="64" customWidth="1"/>
    <col min="14593" max="14593" width="11.42578125" style="64" customWidth="1"/>
    <col min="14594" max="14594" width="12.140625" style="64" customWidth="1"/>
    <col min="14595" max="14595" width="11" style="64" customWidth="1"/>
    <col min="14596" max="14596" width="11.5703125" style="64" customWidth="1"/>
    <col min="14597" max="14597" width="11.28515625" style="64" customWidth="1"/>
    <col min="14598" max="14598" width="11" style="64" customWidth="1"/>
    <col min="14599" max="14599" width="12.42578125" style="64" customWidth="1"/>
    <col min="14600" max="14600" width="13.140625" style="64" customWidth="1"/>
    <col min="14601" max="14601" width="10.7109375" style="64" customWidth="1"/>
    <col min="14602" max="14847" width="9.140625" style="64"/>
    <col min="14848" max="14848" width="89" style="64" customWidth="1"/>
    <col min="14849" max="14849" width="11.42578125" style="64" customWidth="1"/>
    <col min="14850" max="14850" width="12.140625" style="64" customWidth="1"/>
    <col min="14851" max="14851" width="11" style="64" customWidth="1"/>
    <col min="14852" max="14852" width="11.5703125" style="64" customWidth="1"/>
    <col min="14853" max="14853" width="11.28515625" style="64" customWidth="1"/>
    <col min="14854" max="14854" width="11" style="64" customWidth="1"/>
    <col min="14855" max="14855" width="12.42578125" style="64" customWidth="1"/>
    <col min="14856" max="14856" width="13.140625" style="64" customWidth="1"/>
    <col min="14857" max="14857" width="10.7109375" style="64" customWidth="1"/>
    <col min="14858" max="15103" width="9.140625" style="64"/>
    <col min="15104" max="15104" width="89" style="64" customWidth="1"/>
    <col min="15105" max="15105" width="11.42578125" style="64" customWidth="1"/>
    <col min="15106" max="15106" width="12.140625" style="64" customWidth="1"/>
    <col min="15107" max="15107" width="11" style="64" customWidth="1"/>
    <col min="15108" max="15108" width="11.5703125" style="64" customWidth="1"/>
    <col min="15109" max="15109" width="11.28515625" style="64" customWidth="1"/>
    <col min="15110" max="15110" width="11" style="64" customWidth="1"/>
    <col min="15111" max="15111" width="12.42578125" style="64" customWidth="1"/>
    <col min="15112" max="15112" width="13.140625" style="64" customWidth="1"/>
    <col min="15113" max="15113" width="10.7109375" style="64" customWidth="1"/>
    <col min="15114" max="15359" width="9.140625" style="64"/>
    <col min="15360" max="15360" width="89" style="64" customWidth="1"/>
    <col min="15361" max="15361" width="11.42578125" style="64" customWidth="1"/>
    <col min="15362" max="15362" width="12.140625" style="64" customWidth="1"/>
    <col min="15363" max="15363" width="11" style="64" customWidth="1"/>
    <col min="15364" max="15364" width="11.5703125" style="64" customWidth="1"/>
    <col min="15365" max="15365" width="11.28515625" style="64" customWidth="1"/>
    <col min="15366" max="15366" width="11" style="64" customWidth="1"/>
    <col min="15367" max="15367" width="12.42578125" style="64" customWidth="1"/>
    <col min="15368" max="15368" width="13.140625" style="64" customWidth="1"/>
    <col min="15369" max="15369" width="10.7109375" style="64" customWidth="1"/>
    <col min="15370" max="15615" width="9.140625" style="64"/>
    <col min="15616" max="15616" width="89" style="64" customWidth="1"/>
    <col min="15617" max="15617" width="11.42578125" style="64" customWidth="1"/>
    <col min="15618" max="15618" width="12.140625" style="64" customWidth="1"/>
    <col min="15619" max="15619" width="11" style="64" customWidth="1"/>
    <col min="15620" max="15620" width="11.5703125" style="64" customWidth="1"/>
    <col min="15621" max="15621" width="11.28515625" style="64" customWidth="1"/>
    <col min="15622" max="15622" width="11" style="64" customWidth="1"/>
    <col min="15623" max="15623" width="12.42578125" style="64" customWidth="1"/>
    <col min="15624" max="15624" width="13.140625" style="64" customWidth="1"/>
    <col min="15625" max="15625" width="10.7109375" style="64" customWidth="1"/>
    <col min="15626" max="15871" width="9.140625" style="64"/>
    <col min="15872" max="15872" width="89" style="64" customWidth="1"/>
    <col min="15873" max="15873" width="11.42578125" style="64" customWidth="1"/>
    <col min="15874" max="15874" width="12.140625" style="64" customWidth="1"/>
    <col min="15875" max="15875" width="11" style="64" customWidth="1"/>
    <col min="15876" max="15876" width="11.5703125" style="64" customWidth="1"/>
    <col min="15877" max="15877" width="11.28515625" style="64" customWidth="1"/>
    <col min="15878" max="15878" width="11" style="64" customWidth="1"/>
    <col min="15879" max="15879" width="12.42578125" style="64" customWidth="1"/>
    <col min="15880" max="15880" width="13.140625" style="64" customWidth="1"/>
    <col min="15881" max="15881" width="10.7109375" style="64" customWidth="1"/>
    <col min="15882" max="16127" width="9.140625" style="64"/>
    <col min="16128" max="16128" width="89" style="64" customWidth="1"/>
    <col min="16129" max="16129" width="11.42578125" style="64" customWidth="1"/>
    <col min="16130" max="16130" width="12.140625" style="64" customWidth="1"/>
    <col min="16131" max="16131" width="11" style="64" customWidth="1"/>
    <col min="16132" max="16132" width="11.5703125" style="64" customWidth="1"/>
    <col min="16133" max="16133" width="11.28515625" style="64" customWidth="1"/>
    <col min="16134" max="16134" width="11" style="64" customWidth="1"/>
    <col min="16135" max="16135" width="12.42578125" style="64" customWidth="1"/>
    <col min="16136" max="16136" width="13.140625" style="64" customWidth="1"/>
    <col min="16137" max="16137" width="10.7109375" style="64" customWidth="1"/>
    <col min="16138" max="16384" width="9.140625" style="64"/>
  </cols>
  <sheetData>
    <row r="1" spans="1:12" ht="64.5" customHeight="1">
      <c r="A1" s="5416" t="s">
        <v>290</v>
      </c>
      <c r="B1" s="5416"/>
      <c r="C1" s="5416"/>
      <c r="D1" s="5416"/>
      <c r="E1" s="5416"/>
      <c r="F1" s="5416"/>
      <c r="G1" s="5416"/>
      <c r="H1" s="5416"/>
      <c r="I1" s="5416"/>
      <c r="J1" s="5416"/>
    </row>
    <row r="2" spans="1:12" ht="31.5" customHeight="1" thickBot="1">
      <c r="A2" s="6322" t="s">
        <v>397</v>
      </c>
      <c r="B2" s="6322"/>
      <c r="C2" s="6322"/>
      <c r="D2" s="6322"/>
      <c r="E2" s="6322"/>
      <c r="F2" s="6322"/>
      <c r="G2" s="6322"/>
      <c r="H2" s="6322"/>
      <c r="I2" s="6322"/>
      <c r="J2" s="6322"/>
    </row>
    <row r="3" spans="1:12" ht="33" customHeight="1" thickBot="1">
      <c r="A3" s="6345" t="s">
        <v>1</v>
      </c>
      <c r="B3" s="6347" t="s">
        <v>36</v>
      </c>
      <c r="C3" s="6348"/>
      <c r="D3" s="6349"/>
      <c r="E3" s="6347" t="s">
        <v>37</v>
      </c>
      <c r="F3" s="6348"/>
      <c r="G3" s="6349"/>
      <c r="H3" s="6350" t="s">
        <v>38</v>
      </c>
      <c r="I3" s="6351"/>
      <c r="J3" s="6352"/>
    </row>
    <row r="4" spans="1:12" ht="141" customHeight="1" thickBot="1">
      <c r="A4" s="6346"/>
      <c r="B4" s="3486" t="s">
        <v>7</v>
      </c>
      <c r="C4" s="3486" t="s">
        <v>8</v>
      </c>
      <c r="D4" s="3486" t="s">
        <v>9</v>
      </c>
      <c r="E4" s="3486" t="s">
        <v>7</v>
      </c>
      <c r="F4" s="3486" t="s">
        <v>8</v>
      </c>
      <c r="G4" s="3486" t="s">
        <v>9</v>
      </c>
      <c r="H4" s="3486" t="s">
        <v>7</v>
      </c>
      <c r="I4" s="3486" t="s">
        <v>8</v>
      </c>
      <c r="J4" s="3487" t="s">
        <v>9</v>
      </c>
    </row>
    <row r="5" spans="1:12" ht="31.5" customHeight="1" thickBot="1">
      <c r="A5" s="3488" t="s">
        <v>10</v>
      </c>
      <c r="B5" s="3489"/>
      <c r="C5" s="3489"/>
      <c r="D5" s="3490"/>
      <c r="E5" s="3489"/>
      <c r="F5" s="3489"/>
      <c r="G5" s="3490"/>
      <c r="H5" s="3491"/>
      <c r="I5" s="3491"/>
      <c r="J5" s="3492"/>
    </row>
    <row r="6" spans="1:12" ht="23.25" customHeight="1" thickBot="1">
      <c r="A6" s="3493" t="s">
        <v>315</v>
      </c>
      <c r="B6" s="3494"/>
      <c r="C6" s="3494"/>
      <c r="D6" s="3495"/>
      <c r="E6" s="3494"/>
      <c r="F6" s="3494"/>
      <c r="G6" s="3495"/>
      <c r="H6" s="3494"/>
      <c r="I6" s="3494"/>
      <c r="J6" s="3496"/>
      <c r="K6" s="821"/>
      <c r="L6" s="821"/>
    </row>
    <row r="7" spans="1:12">
      <c r="A7" s="3497" t="s">
        <v>292</v>
      </c>
      <c r="B7" s="3498">
        <v>15</v>
      </c>
      <c r="C7" s="3499">
        <v>0</v>
      </c>
      <c r="D7" s="3511">
        <f>B7+C7</f>
        <v>15</v>
      </c>
      <c r="E7" s="3498">
        <v>14</v>
      </c>
      <c r="F7" s="3499">
        <v>0</v>
      </c>
      <c r="G7" s="3511">
        <f t="shared" ref="G7:G22" si="0">E7+F7</f>
        <v>14</v>
      </c>
      <c r="H7" s="3512">
        <f>B7+E7</f>
        <v>29</v>
      </c>
      <c r="I7" s="3513">
        <f>C7+F7</f>
        <v>0</v>
      </c>
      <c r="J7" s="3514">
        <f>H7+I7</f>
        <v>29</v>
      </c>
    </row>
    <row r="8" spans="1:12">
      <c r="A8" s="3500" t="s">
        <v>293</v>
      </c>
      <c r="B8" s="3501">
        <v>5</v>
      </c>
      <c r="C8" s="3502">
        <v>0</v>
      </c>
      <c r="D8" s="3515">
        <f t="shared" ref="D8:D23" si="1">B8+C8</f>
        <v>5</v>
      </c>
      <c r="E8" s="3501">
        <v>5</v>
      </c>
      <c r="F8" s="3502">
        <v>0</v>
      </c>
      <c r="G8" s="3515">
        <f t="shared" si="0"/>
        <v>5</v>
      </c>
      <c r="H8" s="3516">
        <f t="shared" ref="H8:I63" si="2">B8+E8</f>
        <v>10</v>
      </c>
      <c r="I8" s="3517">
        <f t="shared" si="2"/>
        <v>0</v>
      </c>
      <c r="J8" s="3518">
        <f t="shared" ref="J8:J63" si="3">H8+I8</f>
        <v>10</v>
      </c>
    </row>
    <row r="9" spans="1:12">
      <c r="A9" s="3500" t="s">
        <v>294</v>
      </c>
      <c r="B9" s="3501">
        <v>10</v>
      </c>
      <c r="C9" s="3502">
        <v>0</v>
      </c>
      <c r="D9" s="3515">
        <f t="shared" si="1"/>
        <v>10</v>
      </c>
      <c r="E9" s="3501">
        <v>10</v>
      </c>
      <c r="F9" s="3502">
        <v>0</v>
      </c>
      <c r="G9" s="3515">
        <f t="shared" si="0"/>
        <v>10</v>
      </c>
      <c r="H9" s="3516">
        <f t="shared" si="2"/>
        <v>20</v>
      </c>
      <c r="I9" s="3517">
        <f t="shared" si="2"/>
        <v>0</v>
      </c>
      <c r="J9" s="3518">
        <f t="shared" si="3"/>
        <v>20</v>
      </c>
    </row>
    <row r="10" spans="1:12">
      <c r="A10" s="3500" t="s">
        <v>295</v>
      </c>
      <c r="B10" s="3501">
        <v>7</v>
      </c>
      <c r="C10" s="3502">
        <v>0</v>
      </c>
      <c r="D10" s="3515">
        <f t="shared" si="1"/>
        <v>7</v>
      </c>
      <c r="E10" s="3501">
        <v>6</v>
      </c>
      <c r="F10" s="3502">
        <v>0</v>
      </c>
      <c r="G10" s="3515">
        <f t="shared" si="0"/>
        <v>6</v>
      </c>
      <c r="H10" s="3516">
        <f t="shared" si="2"/>
        <v>13</v>
      </c>
      <c r="I10" s="3517">
        <f t="shared" si="2"/>
        <v>0</v>
      </c>
      <c r="J10" s="3518">
        <f t="shared" si="3"/>
        <v>13</v>
      </c>
    </row>
    <row r="11" spans="1:12">
      <c r="A11" s="3500" t="s">
        <v>316</v>
      </c>
      <c r="B11" s="3501">
        <v>15</v>
      </c>
      <c r="C11" s="3502">
        <v>0</v>
      </c>
      <c r="D11" s="3515">
        <f t="shared" si="1"/>
        <v>15</v>
      </c>
      <c r="E11" s="3501">
        <v>15</v>
      </c>
      <c r="F11" s="3502">
        <v>1</v>
      </c>
      <c r="G11" s="3515">
        <f t="shared" si="0"/>
        <v>16</v>
      </c>
      <c r="H11" s="3516">
        <f t="shared" si="2"/>
        <v>30</v>
      </c>
      <c r="I11" s="3517">
        <f t="shared" si="2"/>
        <v>1</v>
      </c>
      <c r="J11" s="3518">
        <f t="shared" si="3"/>
        <v>31</v>
      </c>
    </row>
    <row r="12" spans="1:12">
      <c r="A12" s="3500" t="s">
        <v>317</v>
      </c>
      <c r="B12" s="3501">
        <v>0</v>
      </c>
      <c r="C12" s="3502">
        <v>0</v>
      </c>
      <c r="D12" s="3515">
        <f t="shared" si="1"/>
        <v>0</v>
      </c>
      <c r="E12" s="3501">
        <v>0</v>
      </c>
      <c r="F12" s="3502">
        <v>0</v>
      </c>
      <c r="G12" s="3515">
        <f t="shared" si="0"/>
        <v>0</v>
      </c>
      <c r="H12" s="3516">
        <f t="shared" si="2"/>
        <v>0</v>
      </c>
      <c r="I12" s="3517">
        <f t="shared" si="2"/>
        <v>0</v>
      </c>
      <c r="J12" s="3518">
        <f t="shared" si="3"/>
        <v>0</v>
      </c>
    </row>
    <row r="13" spans="1:12">
      <c r="A13" s="3500" t="s">
        <v>318</v>
      </c>
      <c r="B13" s="3501">
        <v>0</v>
      </c>
      <c r="C13" s="3502">
        <v>0</v>
      </c>
      <c r="D13" s="3515">
        <f t="shared" si="1"/>
        <v>0</v>
      </c>
      <c r="E13" s="3501">
        <v>0</v>
      </c>
      <c r="F13" s="3502">
        <v>0</v>
      </c>
      <c r="G13" s="3515">
        <f t="shared" si="0"/>
        <v>0</v>
      </c>
      <c r="H13" s="3516">
        <f t="shared" si="2"/>
        <v>0</v>
      </c>
      <c r="I13" s="3517">
        <f t="shared" si="2"/>
        <v>0</v>
      </c>
      <c r="J13" s="3518">
        <f t="shared" si="3"/>
        <v>0</v>
      </c>
    </row>
    <row r="14" spans="1:12" ht="40.5">
      <c r="A14" s="3500" t="s">
        <v>319</v>
      </c>
      <c r="B14" s="3501">
        <v>11</v>
      </c>
      <c r="C14" s="3502">
        <v>1</v>
      </c>
      <c r="D14" s="3515">
        <f t="shared" si="1"/>
        <v>12</v>
      </c>
      <c r="E14" s="3501">
        <v>14</v>
      </c>
      <c r="F14" s="3502">
        <v>0</v>
      </c>
      <c r="G14" s="3515">
        <f t="shared" si="0"/>
        <v>14</v>
      </c>
      <c r="H14" s="3516">
        <f t="shared" si="2"/>
        <v>25</v>
      </c>
      <c r="I14" s="3517">
        <f t="shared" si="2"/>
        <v>1</v>
      </c>
      <c r="J14" s="3518">
        <f t="shared" si="3"/>
        <v>26</v>
      </c>
    </row>
    <row r="15" spans="1:12">
      <c r="A15" s="3500" t="s">
        <v>296</v>
      </c>
      <c r="B15" s="3501">
        <v>0</v>
      </c>
      <c r="C15" s="3502">
        <v>0</v>
      </c>
      <c r="D15" s="3515">
        <f t="shared" si="1"/>
        <v>0</v>
      </c>
      <c r="E15" s="3501">
        <v>10</v>
      </c>
      <c r="F15" s="3502">
        <v>0</v>
      </c>
      <c r="G15" s="3515">
        <f t="shared" si="0"/>
        <v>10</v>
      </c>
      <c r="H15" s="3516">
        <f t="shared" si="2"/>
        <v>10</v>
      </c>
      <c r="I15" s="3517">
        <f t="shared" si="2"/>
        <v>0</v>
      </c>
      <c r="J15" s="3518">
        <f t="shared" si="3"/>
        <v>10</v>
      </c>
    </row>
    <row r="16" spans="1:12">
      <c r="A16" s="3500" t="s">
        <v>320</v>
      </c>
      <c r="B16" s="3501">
        <v>16</v>
      </c>
      <c r="C16" s="3502">
        <v>0</v>
      </c>
      <c r="D16" s="3515">
        <f t="shared" si="1"/>
        <v>16</v>
      </c>
      <c r="E16" s="3501">
        <v>14</v>
      </c>
      <c r="F16" s="3502">
        <v>0</v>
      </c>
      <c r="G16" s="3515">
        <f t="shared" si="0"/>
        <v>14</v>
      </c>
      <c r="H16" s="3516">
        <f t="shared" si="2"/>
        <v>30</v>
      </c>
      <c r="I16" s="3517">
        <f t="shared" si="2"/>
        <v>0</v>
      </c>
      <c r="J16" s="3518">
        <f t="shared" si="3"/>
        <v>30</v>
      </c>
    </row>
    <row r="17" spans="1:10">
      <c r="A17" s="3500" t="s">
        <v>321</v>
      </c>
      <c r="B17" s="3501">
        <v>14</v>
      </c>
      <c r="C17" s="3502">
        <v>0</v>
      </c>
      <c r="D17" s="3515">
        <f t="shared" si="1"/>
        <v>14</v>
      </c>
      <c r="E17" s="3501">
        <v>18</v>
      </c>
      <c r="F17" s="3502">
        <v>0</v>
      </c>
      <c r="G17" s="3515">
        <f t="shared" si="0"/>
        <v>18</v>
      </c>
      <c r="H17" s="3516">
        <f t="shared" si="2"/>
        <v>32</v>
      </c>
      <c r="I17" s="3517">
        <f t="shared" si="2"/>
        <v>0</v>
      </c>
      <c r="J17" s="3518">
        <f t="shared" si="3"/>
        <v>32</v>
      </c>
    </row>
    <row r="18" spans="1:10" ht="40.5">
      <c r="A18" s="3500" t="s">
        <v>322</v>
      </c>
      <c r="B18" s="3501">
        <v>5</v>
      </c>
      <c r="C18" s="3502">
        <v>0</v>
      </c>
      <c r="D18" s="3515">
        <f t="shared" si="1"/>
        <v>5</v>
      </c>
      <c r="E18" s="3501">
        <v>5</v>
      </c>
      <c r="F18" s="3502">
        <v>0</v>
      </c>
      <c r="G18" s="3515">
        <f t="shared" si="0"/>
        <v>5</v>
      </c>
      <c r="H18" s="3516">
        <f t="shared" si="2"/>
        <v>10</v>
      </c>
      <c r="I18" s="3517">
        <f t="shared" si="2"/>
        <v>0</v>
      </c>
      <c r="J18" s="3518">
        <f t="shared" si="3"/>
        <v>10</v>
      </c>
    </row>
    <row r="19" spans="1:10" ht="40.5">
      <c r="A19" s="3500" t="s">
        <v>323</v>
      </c>
      <c r="B19" s="3501">
        <v>6</v>
      </c>
      <c r="C19" s="3502">
        <v>0</v>
      </c>
      <c r="D19" s="3515">
        <f t="shared" si="1"/>
        <v>6</v>
      </c>
      <c r="E19" s="3501">
        <v>0</v>
      </c>
      <c r="F19" s="3502">
        <v>0</v>
      </c>
      <c r="G19" s="3515">
        <f t="shared" si="0"/>
        <v>0</v>
      </c>
      <c r="H19" s="3516">
        <f t="shared" si="2"/>
        <v>6</v>
      </c>
      <c r="I19" s="3517">
        <f t="shared" si="2"/>
        <v>0</v>
      </c>
      <c r="J19" s="3518">
        <f t="shared" si="3"/>
        <v>6</v>
      </c>
    </row>
    <row r="20" spans="1:10">
      <c r="A20" s="3500" t="s">
        <v>303</v>
      </c>
      <c r="B20" s="3501">
        <v>5</v>
      </c>
      <c r="C20" s="3502">
        <v>0</v>
      </c>
      <c r="D20" s="3515">
        <f t="shared" si="1"/>
        <v>5</v>
      </c>
      <c r="E20" s="3501">
        <v>6</v>
      </c>
      <c r="F20" s="3502">
        <v>0</v>
      </c>
      <c r="G20" s="3515">
        <f t="shared" si="0"/>
        <v>6</v>
      </c>
      <c r="H20" s="3516">
        <f t="shared" si="2"/>
        <v>11</v>
      </c>
      <c r="I20" s="3517">
        <f t="shared" si="2"/>
        <v>0</v>
      </c>
      <c r="J20" s="3518">
        <f t="shared" si="3"/>
        <v>11</v>
      </c>
    </row>
    <row r="21" spans="1:10">
      <c r="A21" s="3500" t="s">
        <v>304</v>
      </c>
      <c r="B21" s="3501">
        <v>10</v>
      </c>
      <c r="C21" s="3502">
        <v>0</v>
      </c>
      <c r="D21" s="3515">
        <f t="shared" si="1"/>
        <v>10</v>
      </c>
      <c r="E21" s="3501">
        <v>14</v>
      </c>
      <c r="F21" s="3502">
        <v>0</v>
      </c>
      <c r="G21" s="3515">
        <f t="shared" si="0"/>
        <v>14</v>
      </c>
      <c r="H21" s="3516">
        <f t="shared" si="2"/>
        <v>24</v>
      </c>
      <c r="I21" s="3517">
        <f t="shared" si="2"/>
        <v>0</v>
      </c>
      <c r="J21" s="3518">
        <f t="shared" si="3"/>
        <v>24</v>
      </c>
    </row>
    <row r="22" spans="1:10">
      <c r="A22" s="3500" t="s">
        <v>306</v>
      </c>
      <c r="B22" s="3501">
        <v>5</v>
      </c>
      <c r="C22" s="3502">
        <v>0</v>
      </c>
      <c r="D22" s="3515">
        <f t="shared" si="1"/>
        <v>5</v>
      </c>
      <c r="E22" s="3501">
        <v>4</v>
      </c>
      <c r="F22" s="3502">
        <v>0</v>
      </c>
      <c r="G22" s="3515">
        <f t="shared" si="0"/>
        <v>4</v>
      </c>
      <c r="H22" s="3516">
        <f t="shared" si="2"/>
        <v>9</v>
      </c>
      <c r="I22" s="3519">
        <f t="shared" si="2"/>
        <v>0</v>
      </c>
      <c r="J22" s="3519">
        <f t="shared" si="3"/>
        <v>9</v>
      </c>
    </row>
    <row r="23" spans="1:10" ht="21" thickBot="1">
      <c r="A23" s="1143" t="s">
        <v>324</v>
      </c>
      <c r="B23" s="3503">
        <v>5</v>
      </c>
      <c r="C23" s="3504">
        <v>0</v>
      </c>
      <c r="D23" s="3515">
        <f t="shared" si="1"/>
        <v>5</v>
      </c>
      <c r="E23" s="3503">
        <v>0</v>
      </c>
      <c r="F23" s="3504">
        <v>0</v>
      </c>
      <c r="G23" s="3515">
        <f>E23+F23</f>
        <v>0</v>
      </c>
      <c r="H23" s="3516">
        <f>B23+E23</f>
        <v>5</v>
      </c>
      <c r="I23" s="3519">
        <f>C23+F23</f>
        <v>0</v>
      </c>
      <c r="J23" s="3519">
        <f>H23+I23</f>
        <v>5</v>
      </c>
    </row>
    <row r="24" spans="1:10" ht="30" customHeight="1" thickBot="1">
      <c r="A24" s="3520" t="s">
        <v>27</v>
      </c>
      <c r="B24" s="3508">
        <f t="shared" ref="B24:H24" si="4">SUM(B7:B23)</f>
        <v>129</v>
      </c>
      <c r="C24" s="3521">
        <f t="shared" si="4"/>
        <v>1</v>
      </c>
      <c r="D24" s="3522">
        <f t="shared" si="4"/>
        <v>130</v>
      </c>
      <c r="E24" s="3508">
        <f t="shared" si="4"/>
        <v>135</v>
      </c>
      <c r="F24" s="3521">
        <f t="shared" si="4"/>
        <v>1</v>
      </c>
      <c r="G24" s="3522">
        <f t="shared" si="4"/>
        <v>136</v>
      </c>
      <c r="H24" s="3508">
        <f t="shared" si="4"/>
        <v>264</v>
      </c>
      <c r="I24" s="3494">
        <f>SUM(I7:I22)</f>
        <v>2</v>
      </c>
      <c r="J24" s="3494">
        <f>SUM(J7:J23)</f>
        <v>266</v>
      </c>
    </row>
    <row r="25" spans="1:10" ht="31.5" customHeight="1" thickBot="1">
      <c r="A25" s="3505" t="s">
        <v>15</v>
      </c>
      <c r="B25" s="3523"/>
      <c r="C25" s="3524"/>
      <c r="D25" s="3525"/>
      <c r="E25" s="3523"/>
      <c r="F25" s="3524"/>
      <c r="G25" s="3525"/>
      <c r="H25" s="3508"/>
      <c r="I25" s="3494"/>
      <c r="J25" s="3496"/>
    </row>
    <row r="26" spans="1:10" ht="27" customHeight="1" thickBot="1">
      <c r="A26" s="3505" t="s">
        <v>16</v>
      </c>
      <c r="B26" s="3526"/>
      <c r="C26" s="3527"/>
      <c r="D26" s="3528"/>
      <c r="E26" s="3526"/>
      <c r="F26" s="3527"/>
      <c r="G26" s="3528"/>
      <c r="H26" s="3508"/>
      <c r="I26" s="3494"/>
      <c r="J26" s="3496"/>
    </row>
    <row r="27" spans="1:10" ht="31.5" customHeight="1" thickBot="1">
      <c r="A27" s="3507" t="s">
        <v>315</v>
      </c>
      <c r="B27" s="3508"/>
      <c r="C27" s="3521"/>
      <c r="D27" s="3522"/>
      <c r="E27" s="3508"/>
      <c r="F27" s="3521"/>
      <c r="G27" s="3522"/>
      <c r="H27" s="3508"/>
      <c r="I27" s="3494"/>
      <c r="J27" s="3496"/>
    </row>
    <row r="28" spans="1:10" ht="21" customHeight="1">
      <c r="A28" s="3497" t="s">
        <v>292</v>
      </c>
      <c r="B28" s="3498">
        <v>15</v>
      </c>
      <c r="C28" s="3499">
        <v>0</v>
      </c>
      <c r="D28" s="3511">
        <f>B28+C28</f>
        <v>15</v>
      </c>
      <c r="E28" s="3498">
        <v>13</v>
      </c>
      <c r="F28" s="3499">
        <v>0</v>
      </c>
      <c r="G28" s="3511">
        <f>E28+F28</f>
        <v>13</v>
      </c>
      <c r="H28" s="3512">
        <f t="shared" si="2"/>
        <v>28</v>
      </c>
      <c r="I28" s="3513">
        <f t="shared" si="2"/>
        <v>0</v>
      </c>
      <c r="J28" s="3514">
        <f t="shared" si="3"/>
        <v>28</v>
      </c>
    </row>
    <row r="29" spans="1:10" ht="21" customHeight="1">
      <c r="A29" s="3500" t="s">
        <v>293</v>
      </c>
      <c r="B29" s="3501">
        <v>5</v>
      </c>
      <c r="C29" s="3502">
        <v>0</v>
      </c>
      <c r="D29" s="1144">
        <f t="shared" ref="D29:D44" si="5">B29+C29</f>
        <v>5</v>
      </c>
      <c r="E29" s="3501">
        <v>5</v>
      </c>
      <c r="F29" s="3502">
        <v>0</v>
      </c>
      <c r="G29" s="1144">
        <f t="shared" ref="G29:G43" si="6">E29+F29</f>
        <v>5</v>
      </c>
      <c r="H29" s="3516">
        <f t="shared" si="2"/>
        <v>10</v>
      </c>
      <c r="I29" s="3517">
        <f t="shared" si="2"/>
        <v>0</v>
      </c>
      <c r="J29" s="3518">
        <f t="shared" si="3"/>
        <v>10</v>
      </c>
    </row>
    <row r="30" spans="1:10" ht="21" customHeight="1">
      <c r="A30" s="3500" t="s">
        <v>294</v>
      </c>
      <c r="B30" s="3501">
        <v>10</v>
      </c>
      <c r="C30" s="3502">
        <v>0</v>
      </c>
      <c r="D30" s="1144">
        <f t="shared" si="5"/>
        <v>10</v>
      </c>
      <c r="E30" s="3501">
        <v>10</v>
      </c>
      <c r="F30" s="3502">
        <v>0</v>
      </c>
      <c r="G30" s="1144">
        <f t="shared" si="6"/>
        <v>10</v>
      </c>
      <c r="H30" s="3516">
        <f t="shared" si="2"/>
        <v>20</v>
      </c>
      <c r="I30" s="3517">
        <f t="shared" si="2"/>
        <v>0</v>
      </c>
      <c r="J30" s="3518">
        <f t="shared" si="3"/>
        <v>20</v>
      </c>
    </row>
    <row r="31" spans="1:10" ht="21" customHeight="1">
      <c r="A31" s="3500" t="s">
        <v>295</v>
      </c>
      <c r="B31" s="3501">
        <v>7</v>
      </c>
      <c r="C31" s="3502">
        <v>0</v>
      </c>
      <c r="D31" s="1144">
        <f t="shared" si="5"/>
        <v>7</v>
      </c>
      <c r="E31" s="3501">
        <v>6</v>
      </c>
      <c r="F31" s="3502">
        <v>0</v>
      </c>
      <c r="G31" s="1144">
        <f t="shared" si="6"/>
        <v>6</v>
      </c>
      <c r="H31" s="3516">
        <f t="shared" si="2"/>
        <v>13</v>
      </c>
      <c r="I31" s="3517">
        <f t="shared" si="2"/>
        <v>0</v>
      </c>
      <c r="J31" s="3518">
        <f t="shared" si="3"/>
        <v>13</v>
      </c>
    </row>
    <row r="32" spans="1:10" ht="21" customHeight="1">
      <c r="A32" s="3500" t="s">
        <v>316</v>
      </c>
      <c r="B32" s="3501">
        <v>15</v>
      </c>
      <c r="C32" s="3502">
        <v>0</v>
      </c>
      <c r="D32" s="1144">
        <f t="shared" si="5"/>
        <v>15</v>
      </c>
      <c r="E32" s="3501">
        <v>15</v>
      </c>
      <c r="F32" s="3502">
        <v>1</v>
      </c>
      <c r="G32" s="1144">
        <f t="shared" si="6"/>
        <v>16</v>
      </c>
      <c r="H32" s="3516">
        <f t="shared" si="2"/>
        <v>30</v>
      </c>
      <c r="I32" s="3517">
        <f t="shared" si="2"/>
        <v>1</v>
      </c>
      <c r="J32" s="3518">
        <f t="shared" si="3"/>
        <v>31</v>
      </c>
    </row>
    <row r="33" spans="1:14" ht="21" customHeight="1">
      <c r="A33" s="3500" t="s">
        <v>325</v>
      </c>
      <c r="B33" s="3501">
        <v>0</v>
      </c>
      <c r="C33" s="3502">
        <v>0</v>
      </c>
      <c r="D33" s="1144">
        <f t="shared" si="5"/>
        <v>0</v>
      </c>
      <c r="E33" s="3501">
        <v>0</v>
      </c>
      <c r="F33" s="3502">
        <v>0</v>
      </c>
      <c r="G33" s="1144">
        <f t="shared" si="6"/>
        <v>0</v>
      </c>
      <c r="H33" s="3516">
        <f t="shared" si="2"/>
        <v>0</v>
      </c>
      <c r="I33" s="3517">
        <f t="shared" si="2"/>
        <v>0</v>
      </c>
      <c r="J33" s="3518">
        <f t="shared" si="3"/>
        <v>0</v>
      </c>
    </row>
    <row r="34" spans="1:14" ht="21" customHeight="1">
      <c r="A34" s="3500" t="s">
        <v>318</v>
      </c>
      <c r="B34" s="3501">
        <v>0</v>
      </c>
      <c r="C34" s="3502">
        <v>0</v>
      </c>
      <c r="D34" s="1144">
        <f t="shared" si="5"/>
        <v>0</v>
      </c>
      <c r="E34" s="3501">
        <v>0</v>
      </c>
      <c r="F34" s="3502">
        <v>0</v>
      </c>
      <c r="G34" s="1144">
        <f t="shared" si="6"/>
        <v>0</v>
      </c>
      <c r="H34" s="3516">
        <f t="shared" si="2"/>
        <v>0</v>
      </c>
      <c r="I34" s="3517">
        <f t="shared" si="2"/>
        <v>0</v>
      </c>
      <c r="J34" s="3518">
        <f t="shared" si="3"/>
        <v>0</v>
      </c>
    </row>
    <row r="35" spans="1:14" ht="42" customHeight="1">
      <c r="A35" s="3500" t="s">
        <v>319</v>
      </c>
      <c r="B35" s="3501">
        <v>11</v>
      </c>
      <c r="C35" s="3502">
        <v>1</v>
      </c>
      <c r="D35" s="1144">
        <f t="shared" si="5"/>
        <v>12</v>
      </c>
      <c r="E35" s="3501">
        <v>14</v>
      </c>
      <c r="F35" s="3502">
        <v>0</v>
      </c>
      <c r="G35" s="1144">
        <f t="shared" si="6"/>
        <v>14</v>
      </c>
      <c r="H35" s="3516">
        <f t="shared" si="2"/>
        <v>25</v>
      </c>
      <c r="I35" s="3517">
        <f t="shared" si="2"/>
        <v>1</v>
      </c>
      <c r="J35" s="3518">
        <f t="shared" si="3"/>
        <v>26</v>
      </c>
    </row>
    <row r="36" spans="1:14" ht="21" customHeight="1">
      <c r="A36" s="3500" t="s">
        <v>296</v>
      </c>
      <c r="B36" s="3501">
        <v>0</v>
      </c>
      <c r="C36" s="3502">
        <v>0</v>
      </c>
      <c r="D36" s="1144">
        <f t="shared" si="5"/>
        <v>0</v>
      </c>
      <c r="E36" s="3501">
        <v>10</v>
      </c>
      <c r="F36" s="3502">
        <v>0</v>
      </c>
      <c r="G36" s="1144">
        <f t="shared" si="6"/>
        <v>10</v>
      </c>
      <c r="H36" s="3516">
        <f t="shared" si="2"/>
        <v>10</v>
      </c>
      <c r="I36" s="3517">
        <f t="shared" si="2"/>
        <v>0</v>
      </c>
      <c r="J36" s="3518">
        <f t="shared" si="3"/>
        <v>10</v>
      </c>
    </row>
    <row r="37" spans="1:14" ht="21" customHeight="1">
      <c r="A37" s="3500" t="s">
        <v>320</v>
      </c>
      <c r="B37" s="3501">
        <v>16</v>
      </c>
      <c r="C37" s="3502">
        <v>0</v>
      </c>
      <c r="D37" s="1144">
        <f t="shared" si="5"/>
        <v>16</v>
      </c>
      <c r="E37" s="3501">
        <v>14</v>
      </c>
      <c r="F37" s="3502">
        <v>0</v>
      </c>
      <c r="G37" s="1144">
        <f t="shared" si="6"/>
        <v>14</v>
      </c>
      <c r="H37" s="3516">
        <f t="shared" si="2"/>
        <v>30</v>
      </c>
      <c r="I37" s="3517">
        <f t="shared" si="2"/>
        <v>0</v>
      </c>
      <c r="J37" s="3518">
        <f t="shared" si="3"/>
        <v>30</v>
      </c>
    </row>
    <row r="38" spans="1:14" ht="21" customHeight="1">
      <c r="A38" s="3500" t="s">
        <v>321</v>
      </c>
      <c r="B38" s="3501">
        <v>14</v>
      </c>
      <c r="C38" s="3502">
        <v>0</v>
      </c>
      <c r="D38" s="1144">
        <f t="shared" si="5"/>
        <v>14</v>
      </c>
      <c r="E38" s="3501">
        <v>17</v>
      </c>
      <c r="F38" s="3502">
        <v>0</v>
      </c>
      <c r="G38" s="1144">
        <f t="shared" si="6"/>
        <v>17</v>
      </c>
      <c r="H38" s="3516">
        <f>B38+E38</f>
        <v>31</v>
      </c>
      <c r="I38" s="3517">
        <f t="shared" si="2"/>
        <v>0</v>
      </c>
      <c r="J38" s="3518">
        <f t="shared" si="3"/>
        <v>31</v>
      </c>
    </row>
    <row r="39" spans="1:14" ht="41.25" customHeight="1">
      <c r="A39" s="3500" t="s">
        <v>322</v>
      </c>
      <c r="B39" s="3501">
        <v>5</v>
      </c>
      <c r="C39" s="3502">
        <v>0</v>
      </c>
      <c r="D39" s="1144">
        <f t="shared" si="5"/>
        <v>5</v>
      </c>
      <c r="E39" s="3501">
        <v>5</v>
      </c>
      <c r="F39" s="3502">
        <v>0</v>
      </c>
      <c r="G39" s="1144">
        <f t="shared" si="6"/>
        <v>5</v>
      </c>
      <c r="H39" s="3516">
        <f t="shared" si="2"/>
        <v>10</v>
      </c>
      <c r="I39" s="3517">
        <f t="shared" si="2"/>
        <v>0</v>
      </c>
      <c r="J39" s="3518">
        <f t="shared" si="3"/>
        <v>10</v>
      </c>
    </row>
    <row r="40" spans="1:14" ht="41.25" customHeight="1">
      <c r="A40" s="3500" t="s">
        <v>323</v>
      </c>
      <c r="B40" s="3501">
        <v>6</v>
      </c>
      <c r="C40" s="3502">
        <v>0</v>
      </c>
      <c r="D40" s="1144">
        <f t="shared" si="5"/>
        <v>6</v>
      </c>
      <c r="E40" s="3501">
        <v>0</v>
      </c>
      <c r="F40" s="3502">
        <v>0</v>
      </c>
      <c r="G40" s="1144">
        <f>E40+F40</f>
        <v>0</v>
      </c>
      <c r="H40" s="3516">
        <f>B40+E40</f>
        <v>6</v>
      </c>
      <c r="I40" s="3517">
        <f>C40+F40</f>
        <v>0</v>
      </c>
      <c r="J40" s="3518">
        <f>H40+I40</f>
        <v>6</v>
      </c>
    </row>
    <row r="41" spans="1:14" ht="21" customHeight="1">
      <c r="A41" s="3500" t="s">
        <v>303</v>
      </c>
      <c r="B41" s="3501">
        <v>5</v>
      </c>
      <c r="C41" s="3502">
        <v>0</v>
      </c>
      <c r="D41" s="1144">
        <f t="shared" si="5"/>
        <v>5</v>
      </c>
      <c r="E41" s="3501">
        <v>6</v>
      </c>
      <c r="F41" s="3502">
        <v>0</v>
      </c>
      <c r="G41" s="1144">
        <f t="shared" si="6"/>
        <v>6</v>
      </c>
      <c r="H41" s="3516">
        <f t="shared" si="2"/>
        <v>11</v>
      </c>
      <c r="I41" s="3517">
        <f t="shared" si="2"/>
        <v>0</v>
      </c>
      <c r="J41" s="3518">
        <f t="shared" si="3"/>
        <v>11</v>
      </c>
    </row>
    <row r="42" spans="1:14" ht="21" customHeight="1">
      <c r="A42" s="3500" t="s">
        <v>304</v>
      </c>
      <c r="B42" s="3501">
        <v>10</v>
      </c>
      <c r="C42" s="3502">
        <v>0</v>
      </c>
      <c r="D42" s="1144">
        <f t="shared" si="5"/>
        <v>10</v>
      </c>
      <c r="E42" s="3501">
        <v>14</v>
      </c>
      <c r="F42" s="3502">
        <v>0</v>
      </c>
      <c r="G42" s="1144">
        <f t="shared" si="6"/>
        <v>14</v>
      </c>
      <c r="H42" s="3516">
        <f t="shared" si="2"/>
        <v>24</v>
      </c>
      <c r="I42" s="3517">
        <f t="shared" si="2"/>
        <v>0</v>
      </c>
      <c r="J42" s="3518">
        <f t="shared" si="3"/>
        <v>24</v>
      </c>
    </row>
    <row r="43" spans="1:14" ht="21" customHeight="1">
      <c r="A43" s="3529" t="s">
        <v>306</v>
      </c>
      <c r="B43" s="3509">
        <v>5</v>
      </c>
      <c r="C43" s="3509">
        <v>0</v>
      </c>
      <c r="D43" s="3509">
        <f t="shared" si="5"/>
        <v>5</v>
      </c>
      <c r="E43" s="3509">
        <v>4</v>
      </c>
      <c r="F43" s="3509">
        <v>0</v>
      </c>
      <c r="G43" s="3509">
        <f t="shared" si="6"/>
        <v>4</v>
      </c>
      <c r="H43" s="3519">
        <f t="shared" si="2"/>
        <v>9</v>
      </c>
      <c r="I43" s="3519">
        <f t="shared" si="2"/>
        <v>0</v>
      </c>
      <c r="J43" s="3530">
        <f t="shared" si="3"/>
        <v>9</v>
      </c>
    </row>
    <row r="44" spans="1:14" ht="21" customHeight="1" thickBot="1">
      <c r="A44" s="3531" t="s">
        <v>324</v>
      </c>
      <c r="B44" s="3510">
        <v>5</v>
      </c>
      <c r="C44" s="3510">
        <v>0</v>
      </c>
      <c r="D44" s="3509">
        <f t="shared" si="5"/>
        <v>5</v>
      </c>
      <c r="E44" s="3510">
        <v>0</v>
      </c>
      <c r="F44" s="3510">
        <v>0</v>
      </c>
      <c r="G44" s="3509">
        <f>E44+F44</f>
        <v>0</v>
      </c>
      <c r="H44" s="3519">
        <f>B44+E44</f>
        <v>5</v>
      </c>
      <c r="I44" s="3519">
        <f>C44+F44</f>
        <v>0</v>
      </c>
      <c r="J44" s="3530">
        <f>H44+I44</f>
        <v>5</v>
      </c>
    </row>
    <row r="45" spans="1:14" ht="34.5" customHeight="1" thickBot="1">
      <c r="A45" s="3488" t="s">
        <v>17</v>
      </c>
      <c r="B45" s="3494">
        <f t="shared" ref="B45:H45" si="7">SUM(B28:B44)</f>
        <v>129</v>
      </c>
      <c r="C45" s="3521">
        <f t="shared" si="7"/>
        <v>1</v>
      </c>
      <c r="D45" s="3522">
        <f t="shared" si="7"/>
        <v>130</v>
      </c>
      <c r="E45" s="3508">
        <f t="shared" si="7"/>
        <v>133</v>
      </c>
      <c r="F45" s="3521">
        <f t="shared" si="7"/>
        <v>1</v>
      </c>
      <c r="G45" s="3522">
        <f t="shared" si="7"/>
        <v>134</v>
      </c>
      <c r="H45" s="3508">
        <f t="shared" si="7"/>
        <v>262</v>
      </c>
      <c r="I45" s="3521">
        <f>SUM(I28:I43)</f>
        <v>2</v>
      </c>
      <c r="J45" s="3522">
        <f>SUM(J28:J44)</f>
        <v>264</v>
      </c>
    </row>
    <row r="46" spans="1:14" ht="24.95" customHeight="1" thickBot="1">
      <c r="A46" s="3532" t="s">
        <v>18</v>
      </c>
      <c r="B46" s="3533"/>
      <c r="C46" s="3533"/>
      <c r="D46" s="3533"/>
      <c r="E46" s="3533"/>
      <c r="F46" s="3533"/>
      <c r="G46" s="3533"/>
      <c r="H46" s="3494"/>
      <c r="I46" s="3494"/>
      <c r="J46" s="3496"/>
    </row>
    <row r="47" spans="1:14" ht="24.95" customHeight="1" thickBot="1">
      <c r="A47" s="3493" t="s">
        <v>315</v>
      </c>
      <c r="B47" s="3494"/>
      <c r="C47" s="3494"/>
      <c r="D47" s="3494"/>
      <c r="E47" s="3494"/>
      <c r="F47" s="3494"/>
      <c r="G47" s="3494"/>
      <c r="H47" s="3494"/>
      <c r="I47" s="3494"/>
      <c r="J47" s="3496"/>
    </row>
    <row r="48" spans="1:14" ht="24" customHeight="1" thickBot="1">
      <c r="A48" s="3497" t="s">
        <v>292</v>
      </c>
      <c r="B48" s="3498">
        <v>0</v>
      </c>
      <c r="C48" s="3499">
        <v>0</v>
      </c>
      <c r="D48" s="3511">
        <f>B48+C48</f>
        <v>0</v>
      </c>
      <c r="E48" s="3498">
        <v>1</v>
      </c>
      <c r="F48" s="3499">
        <v>0</v>
      </c>
      <c r="G48" s="3511">
        <f>E48+F48</f>
        <v>1</v>
      </c>
      <c r="H48" s="3512">
        <f t="shared" si="2"/>
        <v>1</v>
      </c>
      <c r="I48" s="3513">
        <f t="shared" si="2"/>
        <v>0</v>
      </c>
      <c r="J48" s="3514">
        <f t="shared" si="3"/>
        <v>1</v>
      </c>
      <c r="N48" s="64" t="s">
        <v>28</v>
      </c>
    </row>
    <row r="49" spans="1:10" ht="24" customHeight="1" thickBot="1">
      <c r="A49" s="3500" t="s">
        <v>293</v>
      </c>
      <c r="B49" s="3501">
        <v>0</v>
      </c>
      <c r="C49" s="3502">
        <v>0</v>
      </c>
      <c r="D49" s="3511">
        <f t="shared" ref="D49:D64" si="8">B49+C49</f>
        <v>0</v>
      </c>
      <c r="E49" s="3501">
        <v>0</v>
      </c>
      <c r="F49" s="3502">
        <v>0</v>
      </c>
      <c r="G49" s="3511">
        <f t="shared" ref="G49:G63" si="9">E49+F49</f>
        <v>0</v>
      </c>
      <c r="H49" s="3516">
        <f t="shared" si="2"/>
        <v>0</v>
      </c>
      <c r="I49" s="3517">
        <f t="shared" si="2"/>
        <v>0</v>
      </c>
      <c r="J49" s="3518">
        <f t="shared" si="3"/>
        <v>0</v>
      </c>
    </row>
    <row r="50" spans="1:10" ht="24" customHeight="1" thickBot="1">
      <c r="A50" s="3500" t="s">
        <v>294</v>
      </c>
      <c r="B50" s="3501">
        <v>0</v>
      </c>
      <c r="C50" s="3502">
        <v>0</v>
      </c>
      <c r="D50" s="3511">
        <f t="shared" si="8"/>
        <v>0</v>
      </c>
      <c r="E50" s="3501">
        <v>0</v>
      </c>
      <c r="F50" s="3502">
        <v>0</v>
      </c>
      <c r="G50" s="3511">
        <f t="shared" si="9"/>
        <v>0</v>
      </c>
      <c r="H50" s="3516">
        <f t="shared" si="2"/>
        <v>0</v>
      </c>
      <c r="I50" s="3517">
        <f t="shared" si="2"/>
        <v>0</v>
      </c>
      <c r="J50" s="3518">
        <f t="shared" si="3"/>
        <v>0</v>
      </c>
    </row>
    <row r="51" spans="1:10" ht="24" customHeight="1" thickBot="1">
      <c r="A51" s="3500" t="s">
        <v>295</v>
      </c>
      <c r="B51" s="3501">
        <v>0</v>
      </c>
      <c r="C51" s="3502">
        <v>0</v>
      </c>
      <c r="D51" s="3511">
        <f t="shared" si="8"/>
        <v>0</v>
      </c>
      <c r="E51" s="3501">
        <v>0</v>
      </c>
      <c r="F51" s="3502">
        <v>0</v>
      </c>
      <c r="G51" s="3511">
        <f t="shared" si="9"/>
        <v>0</v>
      </c>
      <c r="H51" s="3516">
        <f t="shared" si="2"/>
        <v>0</v>
      </c>
      <c r="I51" s="3517">
        <f t="shared" si="2"/>
        <v>0</v>
      </c>
      <c r="J51" s="3518">
        <f t="shared" si="3"/>
        <v>0</v>
      </c>
    </row>
    <row r="52" spans="1:10" ht="24" customHeight="1" thickBot="1">
      <c r="A52" s="3500" t="s">
        <v>316</v>
      </c>
      <c r="B52" s="3501">
        <v>0</v>
      </c>
      <c r="C52" s="3502">
        <v>0</v>
      </c>
      <c r="D52" s="3511">
        <f t="shared" si="8"/>
        <v>0</v>
      </c>
      <c r="E52" s="3501">
        <v>0</v>
      </c>
      <c r="F52" s="3502">
        <v>0</v>
      </c>
      <c r="G52" s="3511">
        <f t="shared" si="9"/>
        <v>0</v>
      </c>
      <c r="H52" s="3516">
        <f t="shared" si="2"/>
        <v>0</v>
      </c>
      <c r="I52" s="3517">
        <f t="shared" si="2"/>
        <v>0</v>
      </c>
      <c r="J52" s="3518">
        <f t="shared" si="3"/>
        <v>0</v>
      </c>
    </row>
    <row r="53" spans="1:10" ht="24" customHeight="1" thickBot="1">
      <c r="A53" s="3500" t="s">
        <v>325</v>
      </c>
      <c r="B53" s="3501">
        <v>0</v>
      </c>
      <c r="C53" s="3502">
        <v>0</v>
      </c>
      <c r="D53" s="3511">
        <f t="shared" si="8"/>
        <v>0</v>
      </c>
      <c r="E53" s="3501">
        <v>0</v>
      </c>
      <c r="F53" s="3502">
        <v>0</v>
      </c>
      <c r="G53" s="3511">
        <f t="shared" si="9"/>
        <v>0</v>
      </c>
      <c r="H53" s="3516">
        <f t="shared" si="2"/>
        <v>0</v>
      </c>
      <c r="I53" s="3517">
        <f t="shared" si="2"/>
        <v>0</v>
      </c>
      <c r="J53" s="3518">
        <f t="shared" si="3"/>
        <v>0</v>
      </c>
    </row>
    <row r="54" spans="1:10" ht="24" customHeight="1" thickBot="1">
      <c r="A54" s="3500" t="s">
        <v>318</v>
      </c>
      <c r="B54" s="3501">
        <v>0</v>
      </c>
      <c r="C54" s="3502">
        <v>0</v>
      </c>
      <c r="D54" s="3511">
        <f t="shared" si="8"/>
        <v>0</v>
      </c>
      <c r="E54" s="3501">
        <v>0</v>
      </c>
      <c r="F54" s="3502">
        <v>0</v>
      </c>
      <c r="G54" s="3511">
        <f t="shared" si="9"/>
        <v>0</v>
      </c>
      <c r="H54" s="3516">
        <f t="shared" si="2"/>
        <v>0</v>
      </c>
      <c r="I54" s="3517">
        <f t="shared" si="2"/>
        <v>0</v>
      </c>
      <c r="J54" s="3518">
        <f t="shared" si="3"/>
        <v>0</v>
      </c>
    </row>
    <row r="55" spans="1:10" ht="39" customHeight="1" thickBot="1">
      <c r="A55" s="3500" t="s">
        <v>319</v>
      </c>
      <c r="B55" s="3501">
        <v>0</v>
      </c>
      <c r="C55" s="3502">
        <v>0</v>
      </c>
      <c r="D55" s="3511">
        <f t="shared" si="8"/>
        <v>0</v>
      </c>
      <c r="E55" s="3501">
        <v>0</v>
      </c>
      <c r="F55" s="3502">
        <v>0</v>
      </c>
      <c r="G55" s="3511">
        <f t="shared" si="9"/>
        <v>0</v>
      </c>
      <c r="H55" s="3516">
        <f t="shared" si="2"/>
        <v>0</v>
      </c>
      <c r="I55" s="3517">
        <f t="shared" si="2"/>
        <v>0</v>
      </c>
      <c r="J55" s="3518">
        <f t="shared" si="3"/>
        <v>0</v>
      </c>
    </row>
    <row r="56" spans="1:10" ht="26.25" customHeight="1" thickBot="1">
      <c r="A56" s="3500" t="s">
        <v>296</v>
      </c>
      <c r="B56" s="3501">
        <v>0</v>
      </c>
      <c r="C56" s="3502">
        <v>0</v>
      </c>
      <c r="D56" s="3511">
        <f t="shared" si="8"/>
        <v>0</v>
      </c>
      <c r="E56" s="3501">
        <v>0</v>
      </c>
      <c r="F56" s="3502">
        <v>0</v>
      </c>
      <c r="G56" s="3511">
        <f t="shared" si="9"/>
        <v>0</v>
      </c>
      <c r="H56" s="3516">
        <f t="shared" si="2"/>
        <v>0</v>
      </c>
      <c r="I56" s="3517">
        <f t="shared" si="2"/>
        <v>0</v>
      </c>
      <c r="J56" s="3518">
        <f t="shared" si="3"/>
        <v>0</v>
      </c>
    </row>
    <row r="57" spans="1:10" ht="24" customHeight="1" thickBot="1">
      <c r="A57" s="3500" t="s">
        <v>320</v>
      </c>
      <c r="B57" s="3501">
        <v>0</v>
      </c>
      <c r="C57" s="3502">
        <v>0</v>
      </c>
      <c r="D57" s="3511">
        <f t="shared" si="8"/>
        <v>0</v>
      </c>
      <c r="E57" s="3501">
        <v>0</v>
      </c>
      <c r="F57" s="3502">
        <v>0</v>
      </c>
      <c r="G57" s="3511">
        <f t="shared" si="9"/>
        <v>0</v>
      </c>
      <c r="H57" s="3516">
        <f t="shared" si="2"/>
        <v>0</v>
      </c>
      <c r="I57" s="3517">
        <f t="shared" si="2"/>
        <v>0</v>
      </c>
      <c r="J57" s="3518">
        <f t="shared" si="3"/>
        <v>0</v>
      </c>
    </row>
    <row r="58" spans="1:10" ht="24" customHeight="1" thickBot="1">
      <c r="A58" s="3500" t="s">
        <v>321</v>
      </c>
      <c r="B58" s="3501">
        <v>0</v>
      </c>
      <c r="C58" s="3502">
        <v>0</v>
      </c>
      <c r="D58" s="3511">
        <f t="shared" si="8"/>
        <v>0</v>
      </c>
      <c r="E58" s="3501">
        <v>1</v>
      </c>
      <c r="F58" s="3502">
        <v>0</v>
      </c>
      <c r="G58" s="3511">
        <f t="shared" si="9"/>
        <v>1</v>
      </c>
      <c r="H58" s="3516">
        <v>1</v>
      </c>
      <c r="I58" s="3517">
        <f t="shared" si="2"/>
        <v>0</v>
      </c>
      <c r="J58" s="3518">
        <f t="shared" si="3"/>
        <v>1</v>
      </c>
    </row>
    <row r="59" spans="1:10" ht="38.25" customHeight="1" thickBot="1">
      <c r="A59" s="3500" t="s">
        <v>322</v>
      </c>
      <c r="B59" s="3501">
        <v>0</v>
      </c>
      <c r="C59" s="3502">
        <v>0</v>
      </c>
      <c r="D59" s="3511">
        <f t="shared" si="8"/>
        <v>0</v>
      </c>
      <c r="E59" s="3501">
        <v>0</v>
      </c>
      <c r="F59" s="3502">
        <v>0</v>
      </c>
      <c r="G59" s="3511">
        <f t="shared" si="9"/>
        <v>0</v>
      </c>
      <c r="H59" s="3516">
        <f t="shared" si="2"/>
        <v>0</v>
      </c>
      <c r="I59" s="3517">
        <f t="shared" si="2"/>
        <v>0</v>
      </c>
      <c r="J59" s="3518">
        <f t="shared" si="3"/>
        <v>0</v>
      </c>
    </row>
    <row r="60" spans="1:10" ht="38.25" customHeight="1" thickBot="1">
      <c r="A60" s="3500" t="s">
        <v>323</v>
      </c>
      <c r="B60" s="3501">
        <v>0</v>
      </c>
      <c r="C60" s="3502">
        <v>0</v>
      </c>
      <c r="D60" s="3511">
        <f t="shared" si="8"/>
        <v>0</v>
      </c>
      <c r="E60" s="3501">
        <v>0</v>
      </c>
      <c r="F60" s="3502">
        <v>0</v>
      </c>
      <c r="G60" s="3511">
        <f>E60+F60</f>
        <v>0</v>
      </c>
      <c r="H60" s="3516">
        <f>B60+E60</f>
        <v>0</v>
      </c>
      <c r="I60" s="3517">
        <f>C60+F60</f>
        <v>0</v>
      </c>
      <c r="J60" s="3518">
        <f>H60+I60</f>
        <v>0</v>
      </c>
    </row>
    <row r="61" spans="1:10" ht="24" customHeight="1" thickBot="1">
      <c r="A61" s="3500" t="s">
        <v>303</v>
      </c>
      <c r="B61" s="3501">
        <v>0</v>
      </c>
      <c r="C61" s="3502">
        <v>0</v>
      </c>
      <c r="D61" s="3511">
        <f t="shared" si="8"/>
        <v>0</v>
      </c>
      <c r="E61" s="3501">
        <v>0</v>
      </c>
      <c r="F61" s="3502">
        <v>0</v>
      </c>
      <c r="G61" s="3511">
        <f t="shared" si="9"/>
        <v>0</v>
      </c>
      <c r="H61" s="3516">
        <f t="shared" si="2"/>
        <v>0</v>
      </c>
      <c r="I61" s="3517">
        <f t="shared" si="2"/>
        <v>0</v>
      </c>
      <c r="J61" s="3518">
        <f t="shared" si="3"/>
        <v>0</v>
      </c>
    </row>
    <row r="62" spans="1:10" ht="24" customHeight="1" thickBot="1">
      <c r="A62" s="3500" t="s">
        <v>304</v>
      </c>
      <c r="B62" s="3501">
        <v>0</v>
      </c>
      <c r="C62" s="3502">
        <v>0</v>
      </c>
      <c r="D62" s="3511">
        <f t="shared" si="8"/>
        <v>0</v>
      </c>
      <c r="E62" s="3501">
        <v>0</v>
      </c>
      <c r="F62" s="3502">
        <v>0</v>
      </c>
      <c r="G62" s="3511">
        <f t="shared" si="9"/>
        <v>0</v>
      </c>
      <c r="H62" s="3516">
        <f t="shared" si="2"/>
        <v>0</v>
      </c>
      <c r="I62" s="3517">
        <f t="shared" si="2"/>
        <v>0</v>
      </c>
      <c r="J62" s="3518">
        <f t="shared" si="3"/>
        <v>0</v>
      </c>
    </row>
    <row r="63" spans="1:10" ht="24" customHeight="1">
      <c r="A63" s="3529" t="s">
        <v>306</v>
      </c>
      <c r="B63" s="3509">
        <v>0</v>
      </c>
      <c r="C63" s="3509">
        <v>0</v>
      </c>
      <c r="D63" s="3534">
        <f t="shared" si="8"/>
        <v>0</v>
      </c>
      <c r="E63" s="3509">
        <v>0</v>
      </c>
      <c r="F63" s="3509">
        <v>0</v>
      </c>
      <c r="G63" s="3534">
        <f t="shared" si="9"/>
        <v>0</v>
      </c>
      <c r="H63" s="3519">
        <f t="shared" si="2"/>
        <v>0</v>
      </c>
      <c r="I63" s="3519">
        <f t="shared" si="2"/>
        <v>0</v>
      </c>
      <c r="J63" s="3530">
        <f t="shared" si="3"/>
        <v>0</v>
      </c>
    </row>
    <row r="64" spans="1:10" ht="24" customHeight="1" thickBot="1">
      <c r="A64" s="3531" t="s">
        <v>324</v>
      </c>
      <c r="B64" s="3510">
        <v>0</v>
      </c>
      <c r="C64" s="3510">
        <v>0</v>
      </c>
      <c r="D64" s="3510">
        <f t="shared" si="8"/>
        <v>0</v>
      </c>
      <c r="E64" s="3510">
        <v>0</v>
      </c>
      <c r="F64" s="3510">
        <v>0</v>
      </c>
      <c r="G64" s="3510">
        <f>E64+F64</f>
        <v>0</v>
      </c>
      <c r="H64" s="3535">
        <f>B64+E64</f>
        <v>0</v>
      </c>
      <c r="I64" s="3535">
        <f>C64+F64</f>
        <v>0</v>
      </c>
      <c r="J64" s="3536">
        <f>H64+I64</f>
        <v>0</v>
      </c>
    </row>
    <row r="65" spans="1:10" ht="24" customHeight="1" thickBot="1">
      <c r="A65" s="3488" t="s">
        <v>19</v>
      </c>
      <c r="B65" s="3494">
        <f>SUM(B48:B64)</f>
        <v>0</v>
      </c>
      <c r="C65" s="3521">
        <f>SUM(C48:C64)</f>
        <v>0</v>
      </c>
      <c r="D65" s="3522">
        <f t="shared" ref="D65:J65" si="10">SUM(D48:D63)</f>
        <v>0</v>
      </c>
      <c r="E65" s="3508">
        <f>SUM(E48:E64)</f>
        <v>2</v>
      </c>
      <c r="F65" s="3521">
        <f>SUM(F48:F64)</f>
        <v>0</v>
      </c>
      <c r="G65" s="3522">
        <f t="shared" si="10"/>
        <v>2</v>
      </c>
      <c r="H65" s="3508">
        <f t="shared" si="10"/>
        <v>2</v>
      </c>
      <c r="I65" s="3521">
        <f t="shared" si="10"/>
        <v>0</v>
      </c>
      <c r="J65" s="3522">
        <f t="shared" si="10"/>
        <v>2</v>
      </c>
    </row>
    <row r="66" spans="1:10" ht="29.25" customHeight="1" thickBot="1">
      <c r="A66" s="3537" t="s">
        <v>273</v>
      </c>
      <c r="B66" s="3538">
        <f t="shared" ref="B66:J66" si="11">B45+B65</f>
        <v>129</v>
      </c>
      <c r="C66" s="3539">
        <f t="shared" si="11"/>
        <v>1</v>
      </c>
      <c r="D66" s="3540">
        <f t="shared" si="11"/>
        <v>130</v>
      </c>
      <c r="E66" s="3541">
        <f t="shared" si="11"/>
        <v>135</v>
      </c>
      <c r="F66" s="3539">
        <f t="shared" si="11"/>
        <v>1</v>
      </c>
      <c r="G66" s="3540">
        <f t="shared" si="11"/>
        <v>136</v>
      </c>
      <c r="H66" s="3541">
        <f t="shared" si="11"/>
        <v>264</v>
      </c>
      <c r="I66" s="3539">
        <f t="shared" si="11"/>
        <v>2</v>
      </c>
      <c r="J66" s="3540">
        <f t="shared" si="11"/>
        <v>266</v>
      </c>
    </row>
    <row r="67" spans="1:10" ht="35.25" customHeight="1">
      <c r="A67" s="822"/>
      <c r="B67" s="69"/>
      <c r="C67" s="69"/>
      <c r="D67" s="69"/>
      <c r="E67" s="69"/>
      <c r="F67" s="69"/>
      <c r="G67" s="69"/>
      <c r="H67" s="69"/>
      <c r="I67" s="69"/>
      <c r="J67" s="69"/>
    </row>
    <row r="68" spans="1:10" ht="25.5" hidden="1" customHeight="1">
      <c r="A68" s="6344"/>
      <c r="B68" s="6344"/>
      <c r="C68" s="6344"/>
      <c r="D68" s="6344"/>
      <c r="E68" s="6344"/>
      <c r="F68" s="6344"/>
      <c r="G68" s="6344"/>
      <c r="H68" s="6344"/>
      <c r="I68" s="6344"/>
      <c r="J68" s="6344"/>
    </row>
  </sheetData>
  <mergeCells count="7">
    <mergeCell ref="A68:J68"/>
    <mergeCell ref="A3:A4"/>
    <mergeCell ref="A1:J1"/>
    <mergeCell ref="A2:J2"/>
    <mergeCell ref="B3:D3"/>
    <mergeCell ref="E3:G3"/>
    <mergeCell ref="H3:J3"/>
  </mergeCells>
  <pageMargins left="0.70866141732283505" right="0.70866141732283505" top="0.74803149606299202" bottom="0.74803149606299202" header="0.31496062992126" footer="0.31496062992126"/>
  <pageSetup paperSize="9" scale="4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0"/>
  <sheetViews>
    <sheetView zoomScale="50" zoomScaleNormal="50" workbookViewId="0">
      <selection activeCell="U19" sqref="U18:W19"/>
    </sheetView>
  </sheetViews>
  <sheetFormatPr defaultRowHeight="20.25"/>
  <cols>
    <col min="1" max="1" width="77.85546875" style="64" customWidth="1"/>
    <col min="2" max="2" width="13.85546875" style="64" customWidth="1"/>
    <col min="3" max="3" width="12.140625" style="64" customWidth="1"/>
    <col min="4" max="4" width="11" style="64" customWidth="1"/>
    <col min="5" max="5" width="14.140625" style="64" customWidth="1"/>
    <col min="6" max="6" width="11.85546875" style="64" customWidth="1"/>
    <col min="7" max="7" width="9.5703125" style="64" customWidth="1"/>
    <col min="8" max="8" width="14.7109375" style="64" customWidth="1"/>
    <col min="9" max="10" width="9.5703125" style="64" customWidth="1"/>
    <col min="11" max="11" width="14.28515625" style="64" customWidth="1"/>
    <col min="12" max="12" width="13.140625" style="64" customWidth="1"/>
    <col min="13" max="13" width="12.28515625" style="64" customWidth="1"/>
    <col min="14" max="255" width="9.140625" style="64"/>
    <col min="256" max="256" width="77.85546875" style="64" customWidth="1"/>
    <col min="257" max="257" width="13.85546875" style="64" customWidth="1"/>
    <col min="258" max="258" width="12.140625" style="64" customWidth="1"/>
    <col min="259" max="259" width="11" style="64" customWidth="1"/>
    <col min="260" max="260" width="14.140625" style="64" customWidth="1"/>
    <col min="261" max="261" width="11.85546875" style="64" customWidth="1"/>
    <col min="262" max="262" width="9.5703125" style="64" customWidth="1"/>
    <col min="263" max="263" width="14.7109375" style="64" customWidth="1"/>
    <col min="264" max="265" width="9.5703125" style="64" customWidth="1"/>
    <col min="266" max="266" width="14.28515625" style="64" customWidth="1"/>
    <col min="267" max="267" width="13.140625" style="64" customWidth="1"/>
    <col min="268" max="268" width="12.28515625" style="64" customWidth="1"/>
    <col min="269" max="511" width="9.140625" style="64"/>
    <col min="512" max="512" width="77.85546875" style="64" customWidth="1"/>
    <col min="513" max="513" width="13.85546875" style="64" customWidth="1"/>
    <col min="514" max="514" width="12.140625" style="64" customWidth="1"/>
    <col min="515" max="515" width="11" style="64" customWidth="1"/>
    <col min="516" max="516" width="14.140625" style="64" customWidth="1"/>
    <col min="517" max="517" width="11.85546875" style="64" customWidth="1"/>
    <col min="518" max="518" width="9.5703125" style="64" customWidth="1"/>
    <col min="519" max="519" width="14.7109375" style="64" customWidth="1"/>
    <col min="520" max="521" width="9.5703125" style="64" customWidth="1"/>
    <col min="522" max="522" width="14.28515625" style="64" customWidth="1"/>
    <col min="523" max="523" width="13.140625" style="64" customWidth="1"/>
    <col min="524" max="524" width="12.28515625" style="64" customWidth="1"/>
    <col min="525" max="767" width="9.140625" style="64"/>
    <col min="768" max="768" width="77.85546875" style="64" customWidth="1"/>
    <col min="769" max="769" width="13.85546875" style="64" customWidth="1"/>
    <col min="770" max="770" width="12.140625" style="64" customWidth="1"/>
    <col min="771" max="771" width="11" style="64" customWidth="1"/>
    <col min="772" max="772" width="14.140625" style="64" customWidth="1"/>
    <col min="773" max="773" width="11.85546875" style="64" customWidth="1"/>
    <col min="774" max="774" width="9.5703125" style="64" customWidth="1"/>
    <col min="775" max="775" width="14.7109375" style="64" customWidth="1"/>
    <col min="776" max="777" width="9.5703125" style="64" customWidth="1"/>
    <col min="778" max="778" width="14.28515625" style="64" customWidth="1"/>
    <col min="779" max="779" width="13.140625" style="64" customWidth="1"/>
    <col min="780" max="780" width="12.28515625" style="64" customWidth="1"/>
    <col min="781" max="1023" width="9.140625" style="64"/>
    <col min="1024" max="1024" width="77.85546875" style="64" customWidth="1"/>
    <col min="1025" max="1025" width="13.85546875" style="64" customWidth="1"/>
    <col min="1026" max="1026" width="12.140625" style="64" customWidth="1"/>
    <col min="1027" max="1027" width="11" style="64" customWidth="1"/>
    <col min="1028" max="1028" width="14.140625" style="64" customWidth="1"/>
    <col min="1029" max="1029" width="11.85546875" style="64" customWidth="1"/>
    <col min="1030" max="1030" width="9.5703125" style="64" customWidth="1"/>
    <col min="1031" max="1031" width="14.7109375" style="64" customWidth="1"/>
    <col min="1032" max="1033" width="9.5703125" style="64" customWidth="1"/>
    <col min="1034" max="1034" width="14.28515625" style="64" customWidth="1"/>
    <col min="1035" max="1035" width="13.140625" style="64" customWidth="1"/>
    <col min="1036" max="1036" width="12.28515625" style="64" customWidth="1"/>
    <col min="1037" max="1279" width="9.140625" style="64"/>
    <col min="1280" max="1280" width="77.85546875" style="64" customWidth="1"/>
    <col min="1281" max="1281" width="13.85546875" style="64" customWidth="1"/>
    <col min="1282" max="1282" width="12.140625" style="64" customWidth="1"/>
    <col min="1283" max="1283" width="11" style="64" customWidth="1"/>
    <col min="1284" max="1284" width="14.140625" style="64" customWidth="1"/>
    <col min="1285" max="1285" width="11.85546875" style="64" customWidth="1"/>
    <col min="1286" max="1286" width="9.5703125" style="64" customWidth="1"/>
    <col min="1287" max="1287" width="14.7109375" style="64" customWidth="1"/>
    <col min="1288" max="1289" width="9.5703125" style="64" customWidth="1"/>
    <col min="1290" max="1290" width="14.28515625" style="64" customWidth="1"/>
    <col min="1291" max="1291" width="13.140625" style="64" customWidth="1"/>
    <col min="1292" max="1292" width="12.28515625" style="64" customWidth="1"/>
    <col min="1293" max="1535" width="9.140625" style="64"/>
    <col min="1536" max="1536" width="77.85546875" style="64" customWidth="1"/>
    <col min="1537" max="1537" width="13.85546875" style="64" customWidth="1"/>
    <col min="1538" max="1538" width="12.140625" style="64" customWidth="1"/>
    <col min="1539" max="1539" width="11" style="64" customWidth="1"/>
    <col min="1540" max="1540" width="14.140625" style="64" customWidth="1"/>
    <col min="1541" max="1541" width="11.85546875" style="64" customWidth="1"/>
    <col min="1542" max="1542" width="9.5703125" style="64" customWidth="1"/>
    <col min="1543" max="1543" width="14.7109375" style="64" customWidth="1"/>
    <col min="1544" max="1545" width="9.5703125" style="64" customWidth="1"/>
    <col min="1546" max="1546" width="14.28515625" style="64" customWidth="1"/>
    <col min="1547" max="1547" width="13.140625" style="64" customWidth="1"/>
    <col min="1548" max="1548" width="12.28515625" style="64" customWidth="1"/>
    <col min="1549" max="1791" width="9.140625" style="64"/>
    <col min="1792" max="1792" width="77.85546875" style="64" customWidth="1"/>
    <col min="1793" max="1793" width="13.85546875" style="64" customWidth="1"/>
    <col min="1794" max="1794" width="12.140625" style="64" customWidth="1"/>
    <col min="1795" max="1795" width="11" style="64" customWidth="1"/>
    <col min="1796" max="1796" width="14.140625" style="64" customWidth="1"/>
    <col min="1797" max="1797" width="11.85546875" style="64" customWidth="1"/>
    <col min="1798" max="1798" width="9.5703125" style="64" customWidth="1"/>
    <col min="1799" max="1799" width="14.7109375" style="64" customWidth="1"/>
    <col min="1800" max="1801" width="9.5703125" style="64" customWidth="1"/>
    <col min="1802" max="1802" width="14.28515625" style="64" customWidth="1"/>
    <col min="1803" max="1803" width="13.140625" style="64" customWidth="1"/>
    <col min="1804" max="1804" width="12.28515625" style="64" customWidth="1"/>
    <col min="1805" max="2047" width="9.140625" style="64"/>
    <col min="2048" max="2048" width="77.85546875" style="64" customWidth="1"/>
    <col min="2049" max="2049" width="13.85546875" style="64" customWidth="1"/>
    <col min="2050" max="2050" width="12.140625" style="64" customWidth="1"/>
    <col min="2051" max="2051" width="11" style="64" customWidth="1"/>
    <col min="2052" max="2052" width="14.140625" style="64" customWidth="1"/>
    <col min="2053" max="2053" width="11.85546875" style="64" customWidth="1"/>
    <col min="2054" max="2054" width="9.5703125" style="64" customWidth="1"/>
    <col min="2055" max="2055" width="14.7109375" style="64" customWidth="1"/>
    <col min="2056" max="2057" width="9.5703125" style="64" customWidth="1"/>
    <col min="2058" max="2058" width="14.28515625" style="64" customWidth="1"/>
    <col min="2059" max="2059" width="13.140625" style="64" customWidth="1"/>
    <col min="2060" max="2060" width="12.28515625" style="64" customWidth="1"/>
    <col min="2061" max="2303" width="9.140625" style="64"/>
    <col min="2304" max="2304" width="77.85546875" style="64" customWidth="1"/>
    <col min="2305" max="2305" width="13.85546875" style="64" customWidth="1"/>
    <col min="2306" max="2306" width="12.140625" style="64" customWidth="1"/>
    <col min="2307" max="2307" width="11" style="64" customWidth="1"/>
    <col min="2308" max="2308" width="14.140625" style="64" customWidth="1"/>
    <col min="2309" max="2309" width="11.85546875" style="64" customWidth="1"/>
    <col min="2310" max="2310" width="9.5703125" style="64" customWidth="1"/>
    <col min="2311" max="2311" width="14.7109375" style="64" customWidth="1"/>
    <col min="2312" max="2313" width="9.5703125" style="64" customWidth="1"/>
    <col min="2314" max="2314" width="14.28515625" style="64" customWidth="1"/>
    <col min="2315" max="2315" width="13.140625" style="64" customWidth="1"/>
    <col min="2316" max="2316" width="12.28515625" style="64" customWidth="1"/>
    <col min="2317" max="2559" width="9.140625" style="64"/>
    <col min="2560" max="2560" width="77.85546875" style="64" customWidth="1"/>
    <col min="2561" max="2561" width="13.85546875" style="64" customWidth="1"/>
    <col min="2562" max="2562" width="12.140625" style="64" customWidth="1"/>
    <col min="2563" max="2563" width="11" style="64" customWidth="1"/>
    <col min="2564" max="2564" width="14.140625" style="64" customWidth="1"/>
    <col min="2565" max="2565" width="11.85546875" style="64" customWidth="1"/>
    <col min="2566" max="2566" width="9.5703125" style="64" customWidth="1"/>
    <col min="2567" max="2567" width="14.7109375" style="64" customWidth="1"/>
    <col min="2568" max="2569" width="9.5703125" style="64" customWidth="1"/>
    <col min="2570" max="2570" width="14.28515625" style="64" customWidth="1"/>
    <col min="2571" max="2571" width="13.140625" style="64" customWidth="1"/>
    <col min="2572" max="2572" width="12.28515625" style="64" customWidth="1"/>
    <col min="2573" max="2815" width="9.140625" style="64"/>
    <col min="2816" max="2816" width="77.85546875" style="64" customWidth="1"/>
    <col min="2817" max="2817" width="13.85546875" style="64" customWidth="1"/>
    <col min="2818" max="2818" width="12.140625" style="64" customWidth="1"/>
    <col min="2819" max="2819" width="11" style="64" customWidth="1"/>
    <col min="2820" max="2820" width="14.140625" style="64" customWidth="1"/>
    <col min="2821" max="2821" width="11.85546875" style="64" customWidth="1"/>
    <col min="2822" max="2822" width="9.5703125" style="64" customWidth="1"/>
    <col min="2823" max="2823" width="14.7109375" style="64" customWidth="1"/>
    <col min="2824" max="2825" width="9.5703125" style="64" customWidth="1"/>
    <col min="2826" max="2826" width="14.28515625" style="64" customWidth="1"/>
    <col min="2827" max="2827" width="13.140625" style="64" customWidth="1"/>
    <col min="2828" max="2828" width="12.28515625" style="64" customWidth="1"/>
    <col min="2829" max="3071" width="9.140625" style="64"/>
    <col min="3072" max="3072" width="77.85546875" style="64" customWidth="1"/>
    <col min="3073" max="3073" width="13.85546875" style="64" customWidth="1"/>
    <col min="3074" max="3074" width="12.140625" style="64" customWidth="1"/>
    <col min="3075" max="3075" width="11" style="64" customWidth="1"/>
    <col min="3076" max="3076" width="14.140625" style="64" customWidth="1"/>
    <col min="3077" max="3077" width="11.85546875" style="64" customWidth="1"/>
    <col min="3078" max="3078" width="9.5703125" style="64" customWidth="1"/>
    <col min="3079" max="3079" width="14.7109375" style="64" customWidth="1"/>
    <col min="3080" max="3081" width="9.5703125" style="64" customWidth="1"/>
    <col min="3082" max="3082" width="14.28515625" style="64" customWidth="1"/>
    <col min="3083" max="3083" width="13.140625" style="64" customWidth="1"/>
    <col min="3084" max="3084" width="12.28515625" style="64" customWidth="1"/>
    <col min="3085" max="3327" width="9.140625" style="64"/>
    <col min="3328" max="3328" width="77.85546875" style="64" customWidth="1"/>
    <col min="3329" max="3329" width="13.85546875" style="64" customWidth="1"/>
    <col min="3330" max="3330" width="12.140625" style="64" customWidth="1"/>
    <col min="3331" max="3331" width="11" style="64" customWidth="1"/>
    <col min="3332" max="3332" width="14.140625" style="64" customWidth="1"/>
    <col min="3333" max="3333" width="11.85546875" style="64" customWidth="1"/>
    <col min="3334" max="3334" width="9.5703125" style="64" customWidth="1"/>
    <col min="3335" max="3335" width="14.7109375" style="64" customWidth="1"/>
    <col min="3336" max="3337" width="9.5703125" style="64" customWidth="1"/>
    <col min="3338" max="3338" width="14.28515625" style="64" customWidth="1"/>
    <col min="3339" max="3339" width="13.140625" style="64" customWidth="1"/>
    <col min="3340" max="3340" width="12.28515625" style="64" customWidth="1"/>
    <col min="3341" max="3583" width="9.140625" style="64"/>
    <col min="3584" max="3584" width="77.85546875" style="64" customWidth="1"/>
    <col min="3585" max="3585" width="13.85546875" style="64" customWidth="1"/>
    <col min="3586" max="3586" width="12.140625" style="64" customWidth="1"/>
    <col min="3587" max="3587" width="11" style="64" customWidth="1"/>
    <col min="3588" max="3588" width="14.140625" style="64" customWidth="1"/>
    <col min="3589" max="3589" width="11.85546875" style="64" customWidth="1"/>
    <col min="3590" max="3590" width="9.5703125" style="64" customWidth="1"/>
    <col min="3591" max="3591" width="14.7109375" style="64" customWidth="1"/>
    <col min="3592" max="3593" width="9.5703125" style="64" customWidth="1"/>
    <col min="3594" max="3594" width="14.28515625" style="64" customWidth="1"/>
    <col min="3595" max="3595" width="13.140625" style="64" customWidth="1"/>
    <col min="3596" max="3596" width="12.28515625" style="64" customWidth="1"/>
    <col min="3597" max="3839" width="9.140625" style="64"/>
    <col min="3840" max="3840" width="77.85546875" style="64" customWidth="1"/>
    <col min="3841" max="3841" width="13.85546875" style="64" customWidth="1"/>
    <col min="3842" max="3842" width="12.140625" style="64" customWidth="1"/>
    <col min="3843" max="3843" width="11" style="64" customWidth="1"/>
    <col min="3844" max="3844" width="14.140625" style="64" customWidth="1"/>
    <col min="3845" max="3845" width="11.85546875" style="64" customWidth="1"/>
    <col min="3846" max="3846" width="9.5703125" style="64" customWidth="1"/>
    <col min="3847" max="3847" width="14.7109375" style="64" customWidth="1"/>
    <col min="3848" max="3849" width="9.5703125" style="64" customWidth="1"/>
    <col min="3850" max="3850" width="14.28515625" style="64" customWidth="1"/>
    <col min="3851" max="3851" width="13.140625" style="64" customWidth="1"/>
    <col min="3852" max="3852" width="12.28515625" style="64" customWidth="1"/>
    <col min="3853" max="4095" width="9.140625" style="64"/>
    <col min="4096" max="4096" width="77.85546875" style="64" customWidth="1"/>
    <col min="4097" max="4097" width="13.85546875" style="64" customWidth="1"/>
    <col min="4098" max="4098" width="12.140625" style="64" customWidth="1"/>
    <col min="4099" max="4099" width="11" style="64" customWidth="1"/>
    <col min="4100" max="4100" width="14.140625" style="64" customWidth="1"/>
    <col min="4101" max="4101" width="11.85546875" style="64" customWidth="1"/>
    <col min="4102" max="4102" width="9.5703125" style="64" customWidth="1"/>
    <col min="4103" max="4103" width="14.7109375" style="64" customWidth="1"/>
    <col min="4104" max="4105" width="9.5703125" style="64" customWidth="1"/>
    <col min="4106" max="4106" width="14.28515625" style="64" customWidth="1"/>
    <col min="4107" max="4107" width="13.140625" style="64" customWidth="1"/>
    <col min="4108" max="4108" width="12.28515625" style="64" customWidth="1"/>
    <col min="4109" max="4351" width="9.140625" style="64"/>
    <col min="4352" max="4352" width="77.85546875" style="64" customWidth="1"/>
    <col min="4353" max="4353" width="13.85546875" style="64" customWidth="1"/>
    <col min="4354" max="4354" width="12.140625" style="64" customWidth="1"/>
    <col min="4355" max="4355" width="11" style="64" customWidth="1"/>
    <col min="4356" max="4356" width="14.140625" style="64" customWidth="1"/>
    <col min="4357" max="4357" width="11.85546875" style="64" customWidth="1"/>
    <col min="4358" max="4358" width="9.5703125" style="64" customWidth="1"/>
    <col min="4359" max="4359" width="14.7109375" style="64" customWidth="1"/>
    <col min="4360" max="4361" width="9.5703125" style="64" customWidth="1"/>
    <col min="4362" max="4362" width="14.28515625" style="64" customWidth="1"/>
    <col min="4363" max="4363" width="13.140625" style="64" customWidth="1"/>
    <col min="4364" max="4364" width="12.28515625" style="64" customWidth="1"/>
    <col min="4365" max="4607" width="9.140625" style="64"/>
    <col min="4608" max="4608" width="77.85546875" style="64" customWidth="1"/>
    <col min="4609" max="4609" width="13.85546875" style="64" customWidth="1"/>
    <col min="4610" max="4610" width="12.140625" style="64" customWidth="1"/>
    <col min="4611" max="4611" width="11" style="64" customWidth="1"/>
    <col min="4612" max="4612" width="14.140625" style="64" customWidth="1"/>
    <col min="4613" max="4613" width="11.85546875" style="64" customWidth="1"/>
    <col min="4614" max="4614" width="9.5703125" style="64" customWidth="1"/>
    <col min="4615" max="4615" width="14.7109375" style="64" customWidth="1"/>
    <col min="4616" max="4617" width="9.5703125" style="64" customWidth="1"/>
    <col min="4618" max="4618" width="14.28515625" style="64" customWidth="1"/>
    <col min="4619" max="4619" width="13.140625" style="64" customWidth="1"/>
    <col min="4620" max="4620" width="12.28515625" style="64" customWidth="1"/>
    <col min="4621" max="4863" width="9.140625" style="64"/>
    <col min="4864" max="4864" width="77.85546875" style="64" customWidth="1"/>
    <col min="4865" max="4865" width="13.85546875" style="64" customWidth="1"/>
    <col min="4866" max="4866" width="12.140625" style="64" customWidth="1"/>
    <col min="4867" max="4867" width="11" style="64" customWidth="1"/>
    <col min="4868" max="4868" width="14.140625" style="64" customWidth="1"/>
    <col min="4869" max="4869" width="11.85546875" style="64" customWidth="1"/>
    <col min="4870" max="4870" width="9.5703125" style="64" customWidth="1"/>
    <col min="4871" max="4871" width="14.7109375" style="64" customWidth="1"/>
    <col min="4872" max="4873" width="9.5703125" style="64" customWidth="1"/>
    <col min="4874" max="4874" width="14.28515625" style="64" customWidth="1"/>
    <col min="4875" max="4875" width="13.140625" style="64" customWidth="1"/>
    <col min="4876" max="4876" width="12.28515625" style="64" customWidth="1"/>
    <col min="4877" max="5119" width="9.140625" style="64"/>
    <col min="5120" max="5120" width="77.85546875" style="64" customWidth="1"/>
    <col min="5121" max="5121" width="13.85546875" style="64" customWidth="1"/>
    <col min="5122" max="5122" width="12.140625" style="64" customWidth="1"/>
    <col min="5123" max="5123" width="11" style="64" customWidth="1"/>
    <col min="5124" max="5124" width="14.140625" style="64" customWidth="1"/>
    <col min="5125" max="5125" width="11.85546875" style="64" customWidth="1"/>
    <col min="5126" max="5126" width="9.5703125" style="64" customWidth="1"/>
    <col min="5127" max="5127" width="14.7109375" style="64" customWidth="1"/>
    <col min="5128" max="5129" width="9.5703125" style="64" customWidth="1"/>
    <col min="5130" max="5130" width="14.28515625" style="64" customWidth="1"/>
    <col min="5131" max="5131" width="13.140625" style="64" customWidth="1"/>
    <col min="5132" max="5132" width="12.28515625" style="64" customWidth="1"/>
    <col min="5133" max="5375" width="9.140625" style="64"/>
    <col min="5376" max="5376" width="77.85546875" style="64" customWidth="1"/>
    <col min="5377" max="5377" width="13.85546875" style="64" customWidth="1"/>
    <col min="5378" max="5378" width="12.140625" style="64" customWidth="1"/>
    <col min="5379" max="5379" width="11" style="64" customWidth="1"/>
    <col min="5380" max="5380" width="14.140625" style="64" customWidth="1"/>
    <col min="5381" max="5381" width="11.85546875" style="64" customWidth="1"/>
    <col min="5382" max="5382" width="9.5703125" style="64" customWidth="1"/>
    <col min="5383" max="5383" width="14.7109375" style="64" customWidth="1"/>
    <col min="5384" max="5385" width="9.5703125" style="64" customWidth="1"/>
    <col min="5386" max="5386" width="14.28515625" style="64" customWidth="1"/>
    <col min="5387" max="5387" width="13.140625" style="64" customWidth="1"/>
    <col min="5388" max="5388" width="12.28515625" style="64" customWidth="1"/>
    <col min="5389" max="5631" width="9.140625" style="64"/>
    <col min="5632" max="5632" width="77.85546875" style="64" customWidth="1"/>
    <col min="5633" max="5633" width="13.85546875" style="64" customWidth="1"/>
    <col min="5634" max="5634" width="12.140625" style="64" customWidth="1"/>
    <col min="5635" max="5635" width="11" style="64" customWidth="1"/>
    <col min="5636" max="5636" width="14.140625" style="64" customWidth="1"/>
    <col min="5637" max="5637" width="11.85546875" style="64" customWidth="1"/>
    <col min="5638" max="5638" width="9.5703125" style="64" customWidth="1"/>
    <col min="5639" max="5639" width="14.7109375" style="64" customWidth="1"/>
    <col min="5640" max="5641" width="9.5703125" style="64" customWidth="1"/>
    <col min="5642" max="5642" width="14.28515625" style="64" customWidth="1"/>
    <col min="5643" max="5643" width="13.140625" style="64" customWidth="1"/>
    <col min="5644" max="5644" width="12.28515625" style="64" customWidth="1"/>
    <col min="5645" max="5887" width="9.140625" style="64"/>
    <col min="5888" max="5888" width="77.85546875" style="64" customWidth="1"/>
    <col min="5889" max="5889" width="13.85546875" style="64" customWidth="1"/>
    <col min="5890" max="5890" width="12.140625" style="64" customWidth="1"/>
    <col min="5891" max="5891" width="11" style="64" customWidth="1"/>
    <col min="5892" max="5892" width="14.140625" style="64" customWidth="1"/>
    <col min="5893" max="5893" width="11.85546875" style="64" customWidth="1"/>
    <col min="5894" max="5894" width="9.5703125" style="64" customWidth="1"/>
    <col min="5895" max="5895" width="14.7109375" style="64" customWidth="1"/>
    <col min="5896" max="5897" width="9.5703125" style="64" customWidth="1"/>
    <col min="5898" max="5898" width="14.28515625" style="64" customWidth="1"/>
    <col min="5899" max="5899" width="13.140625" style="64" customWidth="1"/>
    <col min="5900" max="5900" width="12.28515625" style="64" customWidth="1"/>
    <col min="5901" max="6143" width="9.140625" style="64"/>
    <col min="6144" max="6144" width="77.85546875" style="64" customWidth="1"/>
    <col min="6145" max="6145" width="13.85546875" style="64" customWidth="1"/>
    <col min="6146" max="6146" width="12.140625" style="64" customWidth="1"/>
    <col min="6147" max="6147" width="11" style="64" customWidth="1"/>
    <col min="6148" max="6148" width="14.140625" style="64" customWidth="1"/>
    <col min="6149" max="6149" width="11.85546875" style="64" customWidth="1"/>
    <col min="6150" max="6150" width="9.5703125" style="64" customWidth="1"/>
    <col min="6151" max="6151" width="14.7109375" style="64" customWidth="1"/>
    <col min="6152" max="6153" width="9.5703125" style="64" customWidth="1"/>
    <col min="6154" max="6154" width="14.28515625" style="64" customWidth="1"/>
    <col min="6155" max="6155" width="13.140625" style="64" customWidth="1"/>
    <col min="6156" max="6156" width="12.28515625" style="64" customWidth="1"/>
    <col min="6157" max="6399" width="9.140625" style="64"/>
    <col min="6400" max="6400" width="77.85546875" style="64" customWidth="1"/>
    <col min="6401" max="6401" width="13.85546875" style="64" customWidth="1"/>
    <col min="6402" max="6402" width="12.140625" style="64" customWidth="1"/>
    <col min="6403" max="6403" width="11" style="64" customWidth="1"/>
    <col min="6404" max="6404" width="14.140625" style="64" customWidth="1"/>
    <col min="6405" max="6405" width="11.85546875" style="64" customWidth="1"/>
    <col min="6406" max="6406" width="9.5703125" style="64" customWidth="1"/>
    <col min="6407" max="6407" width="14.7109375" style="64" customWidth="1"/>
    <col min="6408" max="6409" width="9.5703125" style="64" customWidth="1"/>
    <col min="6410" max="6410" width="14.28515625" style="64" customWidth="1"/>
    <col min="6411" max="6411" width="13.140625" style="64" customWidth="1"/>
    <col min="6412" max="6412" width="12.28515625" style="64" customWidth="1"/>
    <col min="6413" max="6655" width="9.140625" style="64"/>
    <col min="6656" max="6656" width="77.85546875" style="64" customWidth="1"/>
    <col min="6657" max="6657" width="13.85546875" style="64" customWidth="1"/>
    <col min="6658" max="6658" width="12.140625" style="64" customWidth="1"/>
    <col min="6659" max="6659" width="11" style="64" customWidth="1"/>
    <col min="6660" max="6660" width="14.140625" style="64" customWidth="1"/>
    <col min="6661" max="6661" width="11.85546875" style="64" customWidth="1"/>
    <col min="6662" max="6662" width="9.5703125" style="64" customWidth="1"/>
    <col min="6663" max="6663" width="14.7109375" style="64" customWidth="1"/>
    <col min="6664" max="6665" width="9.5703125" style="64" customWidth="1"/>
    <col min="6666" max="6666" width="14.28515625" style="64" customWidth="1"/>
    <col min="6667" max="6667" width="13.140625" style="64" customWidth="1"/>
    <col min="6668" max="6668" width="12.28515625" style="64" customWidth="1"/>
    <col min="6669" max="6911" width="9.140625" style="64"/>
    <col min="6912" max="6912" width="77.85546875" style="64" customWidth="1"/>
    <col min="6913" max="6913" width="13.85546875" style="64" customWidth="1"/>
    <col min="6914" max="6914" width="12.140625" style="64" customWidth="1"/>
    <col min="6915" max="6915" width="11" style="64" customWidth="1"/>
    <col min="6916" max="6916" width="14.140625" style="64" customWidth="1"/>
    <col min="6917" max="6917" width="11.85546875" style="64" customWidth="1"/>
    <col min="6918" max="6918" width="9.5703125" style="64" customWidth="1"/>
    <col min="6919" max="6919" width="14.7109375" style="64" customWidth="1"/>
    <col min="6920" max="6921" width="9.5703125" style="64" customWidth="1"/>
    <col min="6922" max="6922" width="14.28515625" style="64" customWidth="1"/>
    <col min="6923" max="6923" width="13.140625" style="64" customWidth="1"/>
    <col min="6924" max="6924" width="12.28515625" style="64" customWidth="1"/>
    <col min="6925" max="7167" width="9.140625" style="64"/>
    <col min="7168" max="7168" width="77.85546875" style="64" customWidth="1"/>
    <col min="7169" max="7169" width="13.85546875" style="64" customWidth="1"/>
    <col min="7170" max="7170" width="12.140625" style="64" customWidth="1"/>
    <col min="7171" max="7171" width="11" style="64" customWidth="1"/>
    <col min="7172" max="7172" width="14.140625" style="64" customWidth="1"/>
    <col min="7173" max="7173" width="11.85546875" style="64" customWidth="1"/>
    <col min="7174" max="7174" width="9.5703125" style="64" customWidth="1"/>
    <col min="7175" max="7175" width="14.7109375" style="64" customWidth="1"/>
    <col min="7176" max="7177" width="9.5703125" style="64" customWidth="1"/>
    <col min="7178" max="7178" width="14.28515625" style="64" customWidth="1"/>
    <col min="7179" max="7179" width="13.140625" style="64" customWidth="1"/>
    <col min="7180" max="7180" width="12.28515625" style="64" customWidth="1"/>
    <col min="7181" max="7423" width="9.140625" style="64"/>
    <col min="7424" max="7424" width="77.85546875" style="64" customWidth="1"/>
    <col min="7425" max="7425" width="13.85546875" style="64" customWidth="1"/>
    <col min="7426" max="7426" width="12.140625" style="64" customWidth="1"/>
    <col min="7427" max="7427" width="11" style="64" customWidth="1"/>
    <col min="7428" max="7428" width="14.140625" style="64" customWidth="1"/>
    <col min="7429" max="7429" width="11.85546875" style="64" customWidth="1"/>
    <col min="7430" max="7430" width="9.5703125" style="64" customWidth="1"/>
    <col min="7431" max="7431" width="14.7109375" style="64" customWidth="1"/>
    <col min="7432" max="7433" width="9.5703125" style="64" customWidth="1"/>
    <col min="7434" max="7434" width="14.28515625" style="64" customWidth="1"/>
    <col min="7435" max="7435" width="13.140625" style="64" customWidth="1"/>
    <col min="7436" max="7436" width="12.28515625" style="64" customWidth="1"/>
    <col min="7437" max="7679" width="9.140625" style="64"/>
    <col min="7680" max="7680" width="77.85546875" style="64" customWidth="1"/>
    <col min="7681" max="7681" width="13.85546875" style="64" customWidth="1"/>
    <col min="7682" max="7682" width="12.140625" style="64" customWidth="1"/>
    <col min="7683" max="7683" width="11" style="64" customWidth="1"/>
    <col min="7684" max="7684" width="14.140625" style="64" customWidth="1"/>
    <col min="7685" max="7685" width="11.85546875" style="64" customWidth="1"/>
    <col min="7686" max="7686" width="9.5703125" style="64" customWidth="1"/>
    <col min="7687" max="7687" width="14.7109375" style="64" customWidth="1"/>
    <col min="7688" max="7689" width="9.5703125" style="64" customWidth="1"/>
    <col min="7690" max="7690" width="14.28515625" style="64" customWidth="1"/>
    <col min="7691" max="7691" width="13.140625" style="64" customWidth="1"/>
    <col min="7692" max="7692" width="12.28515625" style="64" customWidth="1"/>
    <col min="7693" max="7935" width="9.140625" style="64"/>
    <col min="7936" max="7936" width="77.85546875" style="64" customWidth="1"/>
    <col min="7937" max="7937" width="13.85546875" style="64" customWidth="1"/>
    <col min="7938" max="7938" width="12.140625" style="64" customWidth="1"/>
    <col min="7939" max="7939" width="11" style="64" customWidth="1"/>
    <col min="7940" max="7940" width="14.140625" style="64" customWidth="1"/>
    <col min="7941" max="7941" width="11.85546875" style="64" customWidth="1"/>
    <col min="7942" max="7942" width="9.5703125" style="64" customWidth="1"/>
    <col min="7943" max="7943" width="14.7109375" style="64" customWidth="1"/>
    <col min="7944" max="7945" width="9.5703125" style="64" customWidth="1"/>
    <col min="7946" max="7946" width="14.28515625" style="64" customWidth="1"/>
    <col min="7947" max="7947" width="13.140625" style="64" customWidth="1"/>
    <col min="7948" max="7948" width="12.28515625" style="64" customWidth="1"/>
    <col min="7949" max="8191" width="9.140625" style="64"/>
    <col min="8192" max="8192" width="77.85546875" style="64" customWidth="1"/>
    <col min="8193" max="8193" width="13.85546875" style="64" customWidth="1"/>
    <col min="8194" max="8194" width="12.140625" style="64" customWidth="1"/>
    <col min="8195" max="8195" width="11" style="64" customWidth="1"/>
    <col min="8196" max="8196" width="14.140625" style="64" customWidth="1"/>
    <col min="8197" max="8197" width="11.85546875" style="64" customWidth="1"/>
    <col min="8198" max="8198" width="9.5703125" style="64" customWidth="1"/>
    <col min="8199" max="8199" width="14.7109375" style="64" customWidth="1"/>
    <col min="8200" max="8201" width="9.5703125" style="64" customWidth="1"/>
    <col min="8202" max="8202" width="14.28515625" style="64" customWidth="1"/>
    <col min="8203" max="8203" width="13.140625" style="64" customWidth="1"/>
    <col min="8204" max="8204" width="12.28515625" style="64" customWidth="1"/>
    <col min="8205" max="8447" width="9.140625" style="64"/>
    <col min="8448" max="8448" width="77.85546875" style="64" customWidth="1"/>
    <col min="8449" max="8449" width="13.85546875" style="64" customWidth="1"/>
    <col min="8450" max="8450" width="12.140625" style="64" customWidth="1"/>
    <col min="8451" max="8451" width="11" style="64" customWidth="1"/>
    <col min="8452" max="8452" width="14.140625" style="64" customWidth="1"/>
    <col min="8453" max="8453" width="11.85546875" style="64" customWidth="1"/>
    <col min="8454" max="8454" width="9.5703125" style="64" customWidth="1"/>
    <col min="8455" max="8455" width="14.7109375" style="64" customWidth="1"/>
    <col min="8456" max="8457" width="9.5703125" style="64" customWidth="1"/>
    <col min="8458" max="8458" width="14.28515625" style="64" customWidth="1"/>
    <col min="8459" max="8459" width="13.140625" style="64" customWidth="1"/>
    <col min="8460" max="8460" width="12.28515625" style="64" customWidth="1"/>
    <col min="8461" max="8703" width="9.140625" style="64"/>
    <col min="8704" max="8704" width="77.85546875" style="64" customWidth="1"/>
    <col min="8705" max="8705" width="13.85546875" style="64" customWidth="1"/>
    <col min="8706" max="8706" width="12.140625" style="64" customWidth="1"/>
    <col min="8707" max="8707" width="11" style="64" customWidth="1"/>
    <col min="8708" max="8708" width="14.140625" style="64" customWidth="1"/>
    <col min="8709" max="8709" width="11.85546875" style="64" customWidth="1"/>
    <col min="8710" max="8710" width="9.5703125" style="64" customWidth="1"/>
    <col min="8711" max="8711" width="14.7109375" style="64" customWidth="1"/>
    <col min="8712" max="8713" width="9.5703125" style="64" customWidth="1"/>
    <col min="8714" max="8714" width="14.28515625" style="64" customWidth="1"/>
    <col min="8715" max="8715" width="13.140625" style="64" customWidth="1"/>
    <col min="8716" max="8716" width="12.28515625" style="64" customWidth="1"/>
    <col min="8717" max="8959" width="9.140625" style="64"/>
    <col min="8960" max="8960" width="77.85546875" style="64" customWidth="1"/>
    <col min="8961" max="8961" width="13.85546875" style="64" customWidth="1"/>
    <col min="8962" max="8962" width="12.140625" style="64" customWidth="1"/>
    <col min="8963" max="8963" width="11" style="64" customWidth="1"/>
    <col min="8964" max="8964" width="14.140625" style="64" customWidth="1"/>
    <col min="8965" max="8965" width="11.85546875" style="64" customWidth="1"/>
    <col min="8966" max="8966" width="9.5703125" style="64" customWidth="1"/>
    <col min="8967" max="8967" width="14.7109375" style="64" customWidth="1"/>
    <col min="8968" max="8969" width="9.5703125" style="64" customWidth="1"/>
    <col min="8970" max="8970" width="14.28515625" style="64" customWidth="1"/>
    <col min="8971" max="8971" width="13.140625" style="64" customWidth="1"/>
    <col min="8972" max="8972" width="12.28515625" style="64" customWidth="1"/>
    <col min="8973" max="9215" width="9.140625" style="64"/>
    <col min="9216" max="9216" width="77.85546875" style="64" customWidth="1"/>
    <col min="9217" max="9217" width="13.85546875" style="64" customWidth="1"/>
    <col min="9218" max="9218" width="12.140625" style="64" customWidth="1"/>
    <col min="9219" max="9219" width="11" style="64" customWidth="1"/>
    <col min="9220" max="9220" width="14.140625" style="64" customWidth="1"/>
    <col min="9221" max="9221" width="11.85546875" style="64" customWidth="1"/>
    <col min="9222" max="9222" width="9.5703125" style="64" customWidth="1"/>
    <col min="9223" max="9223" width="14.7109375" style="64" customWidth="1"/>
    <col min="9224" max="9225" width="9.5703125" style="64" customWidth="1"/>
    <col min="9226" max="9226" width="14.28515625" style="64" customWidth="1"/>
    <col min="9227" max="9227" width="13.140625" style="64" customWidth="1"/>
    <col min="9228" max="9228" width="12.28515625" style="64" customWidth="1"/>
    <col min="9229" max="9471" width="9.140625" style="64"/>
    <col min="9472" max="9472" width="77.85546875" style="64" customWidth="1"/>
    <col min="9473" max="9473" width="13.85546875" style="64" customWidth="1"/>
    <col min="9474" max="9474" width="12.140625" style="64" customWidth="1"/>
    <col min="9475" max="9475" width="11" style="64" customWidth="1"/>
    <col min="9476" max="9476" width="14.140625" style="64" customWidth="1"/>
    <col min="9477" max="9477" width="11.85546875" style="64" customWidth="1"/>
    <col min="9478" max="9478" width="9.5703125" style="64" customWidth="1"/>
    <col min="9479" max="9479" width="14.7109375" style="64" customWidth="1"/>
    <col min="9480" max="9481" width="9.5703125" style="64" customWidth="1"/>
    <col min="9482" max="9482" width="14.28515625" style="64" customWidth="1"/>
    <col min="9483" max="9483" width="13.140625" style="64" customWidth="1"/>
    <col min="9484" max="9484" width="12.28515625" style="64" customWidth="1"/>
    <col min="9485" max="9727" width="9.140625" style="64"/>
    <col min="9728" max="9728" width="77.85546875" style="64" customWidth="1"/>
    <col min="9729" max="9729" width="13.85546875" style="64" customWidth="1"/>
    <col min="9730" max="9730" width="12.140625" style="64" customWidth="1"/>
    <col min="9731" max="9731" width="11" style="64" customWidth="1"/>
    <col min="9732" max="9732" width="14.140625" style="64" customWidth="1"/>
    <col min="9733" max="9733" width="11.85546875" style="64" customWidth="1"/>
    <col min="9734" max="9734" width="9.5703125" style="64" customWidth="1"/>
    <col min="9735" max="9735" width="14.7109375" style="64" customWidth="1"/>
    <col min="9736" max="9737" width="9.5703125" style="64" customWidth="1"/>
    <col min="9738" max="9738" width="14.28515625" style="64" customWidth="1"/>
    <col min="9739" max="9739" width="13.140625" style="64" customWidth="1"/>
    <col min="9740" max="9740" width="12.28515625" style="64" customWidth="1"/>
    <col min="9741" max="9983" width="9.140625" style="64"/>
    <col min="9984" max="9984" width="77.85546875" style="64" customWidth="1"/>
    <col min="9985" max="9985" width="13.85546875" style="64" customWidth="1"/>
    <col min="9986" max="9986" width="12.140625" style="64" customWidth="1"/>
    <col min="9987" max="9987" width="11" style="64" customWidth="1"/>
    <col min="9988" max="9988" width="14.140625" style="64" customWidth="1"/>
    <col min="9989" max="9989" width="11.85546875" style="64" customWidth="1"/>
    <col min="9990" max="9990" width="9.5703125" style="64" customWidth="1"/>
    <col min="9991" max="9991" width="14.7109375" style="64" customWidth="1"/>
    <col min="9992" max="9993" width="9.5703125" style="64" customWidth="1"/>
    <col min="9994" max="9994" width="14.28515625" style="64" customWidth="1"/>
    <col min="9995" max="9995" width="13.140625" style="64" customWidth="1"/>
    <col min="9996" max="9996" width="12.28515625" style="64" customWidth="1"/>
    <col min="9997" max="10239" width="9.140625" style="64"/>
    <col min="10240" max="10240" width="77.85546875" style="64" customWidth="1"/>
    <col min="10241" max="10241" width="13.85546875" style="64" customWidth="1"/>
    <col min="10242" max="10242" width="12.140625" style="64" customWidth="1"/>
    <col min="10243" max="10243" width="11" style="64" customWidth="1"/>
    <col min="10244" max="10244" width="14.140625" style="64" customWidth="1"/>
    <col min="10245" max="10245" width="11.85546875" style="64" customWidth="1"/>
    <col min="10246" max="10246" width="9.5703125" style="64" customWidth="1"/>
    <col min="10247" max="10247" width="14.7109375" style="64" customWidth="1"/>
    <col min="10248" max="10249" width="9.5703125" style="64" customWidth="1"/>
    <col min="10250" max="10250" width="14.28515625" style="64" customWidth="1"/>
    <col min="10251" max="10251" width="13.140625" style="64" customWidth="1"/>
    <col min="10252" max="10252" width="12.28515625" style="64" customWidth="1"/>
    <col min="10253" max="10495" width="9.140625" style="64"/>
    <col min="10496" max="10496" width="77.85546875" style="64" customWidth="1"/>
    <col min="10497" max="10497" width="13.85546875" style="64" customWidth="1"/>
    <col min="10498" max="10498" width="12.140625" style="64" customWidth="1"/>
    <col min="10499" max="10499" width="11" style="64" customWidth="1"/>
    <col min="10500" max="10500" width="14.140625" style="64" customWidth="1"/>
    <col min="10501" max="10501" width="11.85546875" style="64" customWidth="1"/>
    <col min="10502" max="10502" width="9.5703125" style="64" customWidth="1"/>
    <col min="10503" max="10503" width="14.7109375" style="64" customWidth="1"/>
    <col min="10504" max="10505" width="9.5703125" style="64" customWidth="1"/>
    <col min="10506" max="10506" width="14.28515625" style="64" customWidth="1"/>
    <col min="10507" max="10507" width="13.140625" style="64" customWidth="1"/>
    <col min="10508" max="10508" width="12.28515625" style="64" customWidth="1"/>
    <col min="10509" max="10751" width="9.140625" style="64"/>
    <col min="10752" max="10752" width="77.85546875" style="64" customWidth="1"/>
    <col min="10753" max="10753" width="13.85546875" style="64" customWidth="1"/>
    <col min="10754" max="10754" width="12.140625" style="64" customWidth="1"/>
    <col min="10755" max="10755" width="11" style="64" customWidth="1"/>
    <col min="10756" max="10756" width="14.140625" style="64" customWidth="1"/>
    <col min="10757" max="10757" width="11.85546875" style="64" customWidth="1"/>
    <col min="10758" max="10758" width="9.5703125" style="64" customWidth="1"/>
    <col min="10759" max="10759" width="14.7109375" style="64" customWidth="1"/>
    <col min="10760" max="10761" width="9.5703125" style="64" customWidth="1"/>
    <col min="10762" max="10762" width="14.28515625" style="64" customWidth="1"/>
    <col min="10763" max="10763" width="13.140625" style="64" customWidth="1"/>
    <col min="10764" max="10764" width="12.28515625" style="64" customWidth="1"/>
    <col min="10765" max="11007" width="9.140625" style="64"/>
    <col min="11008" max="11008" width="77.85546875" style="64" customWidth="1"/>
    <col min="11009" max="11009" width="13.85546875" style="64" customWidth="1"/>
    <col min="11010" max="11010" width="12.140625" style="64" customWidth="1"/>
    <col min="11011" max="11011" width="11" style="64" customWidth="1"/>
    <col min="11012" max="11012" width="14.140625" style="64" customWidth="1"/>
    <col min="11013" max="11013" width="11.85546875" style="64" customWidth="1"/>
    <col min="11014" max="11014" width="9.5703125" style="64" customWidth="1"/>
    <col min="11015" max="11015" width="14.7109375" style="64" customWidth="1"/>
    <col min="11016" max="11017" width="9.5703125" style="64" customWidth="1"/>
    <col min="11018" max="11018" width="14.28515625" style="64" customWidth="1"/>
    <col min="11019" max="11019" width="13.140625" style="64" customWidth="1"/>
    <col min="11020" max="11020" width="12.28515625" style="64" customWidth="1"/>
    <col min="11021" max="11263" width="9.140625" style="64"/>
    <col min="11264" max="11264" width="77.85546875" style="64" customWidth="1"/>
    <col min="11265" max="11265" width="13.85546875" style="64" customWidth="1"/>
    <col min="11266" max="11266" width="12.140625" style="64" customWidth="1"/>
    <col min="11267" max="11267" width="11" style="64" customWidth="1"/>
    <col min="11268" max="11268" width="14.140625" style="64" customWidth="1"/>
    <col min="11269" max="11269" width="11.85546875" style="64" customWidth="1"/>
    <col min="11270" max="11270" width="9.5703125" style="64" customWidth="1"/>
    <col min="11271" max="11271" width="14.7109375" style="64" customWidth="1"/>
    <col min="11272" max="11273" width="9.5703125" style="64" customWidth="1"/>
    <col min="11274" max="11274" width="14.28515625" style="64" customWidth="1"/>
    <col min="11275" max="11275" width="13.140625" style="64" customWidth="1"/>
    <col min="11276" max="11276" width="12.28515625" style="64" customWidth="1"/>
    <col min="11277" max="11519" width="9.140625" style="64"/>
    <col min="11520" max="11520" width="77.85546875" style="64" customWidth="1"/>
    <col min="11521" max="11521" width="13.85546875" style="64" customWidth="1"/>
    <col min="11522" max="11522" width="12.140625" style="64" customWidth="1"/>
    <col min="11523" max="11523" width="11" style="64" customWidth="1"/>
    <col min="11524" max="11524" width="14.140625" style="64" customWidth="1"/>
    <col min="11525" max="11525" width="11.85546875" style="64" customWidth="1"/>
    <col min="11526" max="11526" width="9.5703125" style="64" customWidth="1"/>
    <col min="11527" max="11527" width="14.7109375" style="64" customWidth="1"/>
    <col min="11528" max="11529" width="9.5703125" style="64" customWidth="1"/>
    <col min="11530" max="11530" width="14.28515625" style="64" customWidth="1"/>
    <col min="11531" max="11531" width="13.140625" style="64" customWidth="1"/>
    <col min="11532" max="11532" width="12.28515625" style="64" customWidth="1"/>
    <col min="11533" max="11775" width="9.140625" style="64"/>
    <col min="11776" max="11776" width="77.85546875" style="64" customWidth="1"/>
    <col min="11777" max="11777" width="13.85546875" style="64" customWidth="1"/>
    <col min="11778" max="11778" width="12.140625" style="64" customWidth="1"/>
    <col min="11779" max="11779" width="11" style="64" customWidth="1"/>
    <col min="11780" max="11780" width="14.140625" style="64" customWidth="1"/>
    <col min="11781" max="11781" width="11.85546875" style="64" customWidth="1"/>
    <col min="11782" max="11782" width="9.5703125" style="64" customWidth="1"/>
    <col min="11783" max="11783" width="14.7109375" style="64" customWidth="1"/>
    <col min="11784" max="11785" width="9.5703125" style="64" customWidth="1"/>
    <col min="11786" max="11786" width="14.28515625" style="64" customWidth="1"/>
    <col min="11787" max="11787" width="13.140625" style="64" customWidth="1"/>
    <col min="11788" max="11788" width="12.28515625" style="64" customWidth="1"/>
    <col min="11789" max="12031" width="9.140625" style="64"/>
    <col min="12032" max="12032" width="77.85546875" style="64" customWidth="1"/>
    <col min="12033" max="12033" width="13.85546875" style="64" customWidth="1"/>
    <col min="12034" max="12034" width="12.140625" style="64" customWidth="1"/>
    <col min="12035" max="12035" width="11" style="64" customWidth="1"/>
    <col min="12036" max="12036" width="14.140625" style="64" customWidth="1"/>
    <col min="12037" max="12037" width="11.85546875" style="64" customWidth="1"/>
    <col min="12038" max="12038" width="9.5703125" style="64" customWidth="1"/>
    <col min="12039" max="12039" width="14.7109375" style="64" customWidth="1"/>
    <col min="12040" max="12041" width="9.5703125" style="64" customWidth="1"/>
    <col min="12042" max="12042" width="14.28515625" style="64" customWidth="1"/>
    <col min="12043" max="12043" width="13.140625" style="64" customWidth="1"/>
    <col min="12044" max="12044" width="12.28515625" style="64" customWidth="1"/>
    <col min="12045" max="12287" width="9.140625" style="64"/>
    <col min="12288" max="12288" width="77.85546875" style="64" customWidth="1"/>
    <col min="12289" max="12289" width="13.85546875" style="64" customWidth="1"/>
    <col min="12290" max="12290" width="12.140625" style="64" customWidth="1"/>
    <col min="12291" max="12291" width="11" style="64" customWidth="1"/>
    <col min="12292" max="12292" width="14.140625" style="64" customWidth="1"/>
    <col min="12293" max="12293" width="11.85546875" style="64" customWidth="1"/>
    <col min="12294" max="12294" width="9.5703125" style="64" customWidth="1"/>
    <col min="12295" max="12295" width="14.7109375" style="64" customWidth="1"/>
    <col min="12296" max="12297" width="9.5703125" style="64" customWidth="1"/>
    <col min="12298" max="12298" width="14.28515625" style="64" customWidth="1"/>
    <col min="12299" max="12299" width="13.140625" style="64" customWidth="1"/>
    <col min="12300" max="12300" width="12.28515625" style="64" customWidth="1"/>
    <col min="12301" max="12543" width="9.140625" style="64"/>
    <col min="12544" max="12544" width="77.85546875" style="64" customWidth="1"/>
    <col min="12545" max="12545" width="13.85546875" style="64" customWidth="1"/>
    <col min="12546" max="12546" width="12.140625" style="64" customWidth="1"/>
    <col min="12547" max="12547" width="11" style="64" customWidth="1"/>
    <col min="12548" max="12548" width="14.140625" style="64" customWidth="1"/>
    <col min="12549" max="12549" width="11.85546875" style="64" customWidth="1"/>
    <col min="12550" max="12550" width="9.5703125" style="64" customWidth="1"/>
    <col min="12551" max="12551" width="14.7109375" style="64" customWidth="1"/>
    <col min="12552" max="12553" width="9.5703125" style="64" customWidth="1"/>
    <col min="12554" max="12554" width="14.28515625" style="64" customWidth="1"/>
    <col min="12555" max="12555" width="13.140625" style="64" customWidth="1"/>
    <col min="12556" max="12556" width="12.28515625" style="64" customWidth="1"/>
    <col min="12557" max="12799" width="9.140625" style="64"/>
    <col min="12800" max="12800" width="77.85546875" style="64" customWidth="1"/>
    <col min="12801" max="12801" width="13.85546875" style="64" customWidth="1"/>
    <col min="12802" max="12802" width="12.140625" style="64" customWidth="1"/>
    <col min="12803" max="12803" width="11" style="64" customWidth="1"/>
    <col min="12804" max="12804" width="14.140625" style="64" customWidth="1"/>
    <col min="12805" max="12805" width="11.85546875" style="64" customWidth="1"/>
    <col min="12806" max="12806" width="9.5703125" style="64" customWidth="1"/>
    <col min="12807" max="12807" width="14.7109375" style="64" customWidth="1"/>
    <col min="12808" max="12809" width="9.5703125" style="64" customWidth="1"/>
    <col min="12810" max="12810" width="14.28515625" style="64" customWidth="1"/>
    <col min="12811" max="12811" width="13.140625" style="64" customWidth="1"/>
    <col min="12812" max="12812" width="12.28515625" style="64" customWidth="1"/>
    <col min="12813" max="13055" width="9.140625" style="64"/>
    <col min="13056" max="13056" width="77.85546875" style="64" customWidth="1"/>
    <col min="13057" max="13057" width="13.85546875" style="64" customWidth="1"/>
    <col min="13058" max="13058" width="12.140625" style="64" customWidth="1"/>
    <col min="13059" max="13059" width="11" style="64" customWidth="1"/>
    <col min="13060" max="13060" width="14.140625" style="64" customWidth="1"/>
    <col min="13061" max="13061" width="11.85546875" style="64" customWidth="1"/>
    <col min="13062" max="13062" width="9.5703125" style="64" customWidth="1"/>
    <col min="13063" max="13063" width="14.7109375" style="64" customWidth="1"/>
    <col min="13064" max="13065" width="9.5703125" style="64" customWidth="1"/>
    <col min="13066" max="13066" width="14.28515625" style="64" customWidth="1"/>
    <col min="13067" max="13067" width="13.140625" style="64" customWidth="1"/>
    <col min="13068" max="13068" width="12.28515625" style="64" customWidth="1"/>
    <col min="13069" max="13311" width="9.140625" style="64"/>
    <col min="13312" max="13312" width="77.85546875" style="64" customWidth="1"/>
    <col min="13313" max="13313" width="13.85546875" style="64" customWidth="1"/>
    <col min="13314" max="13314" width="12.140625" style="64" customWidth="1"/>
    <col min="13315" max="13315" width="11" style="64" customWidth="1"/>
    <col min="13316" max="13316" width="14.140625" style="64" customWidth="1"/>
    <col min="13317" max="13317" width="11.85546875" style="64" customWidth="1"/>
    <col min="13318" max="13318" width="9.5703125" style="64" customWidth="1"/>
    <col min="13319" max="13319" width="14.7109375" style="64" customWidth="1"/>
    <col min="13320" max="13321" width="9.5703125" style="64" customWidth="1"/>
    <col min="13322" max="13322" width="14.28515625" style="64" customWidth="1"/>
    <col min="13323" max="13323" width="13.140625" style="64" customWidth="1"/>
    <col min="13324" max="13324" width="12.28515625" style="64" customWidth="1"/>
    <col min="13325" max="13567" width="9.140625" style="64"/>
    <col min="13568" max="13568" width="77.85546875" style="64" customWidth="1"/>
    <col min="13569" max="13569" width="13.85546875" style="64" customWidth="1"/>
    <col min="13570" max="13570" width="12.140625" style="64" customWidth="1"/>
    <col min="13571" max="13571" width="11" style="64" customWidth="1"/>
    <col min="13572" max="13572" width="14.140625" style="64" customWidth="1"/>
    <col min="13573" max="13573" width="11.85546875" style="64" customWidth="1"/>
    <col min="13574" max="13574" width="9.5703125" style="64" customWidth="1"/>
    <col min="13575" max="13575" width="14.7109375" style="64" customWidth="1"/>
    <col min="13576" max="13577" width="9.5703125" style="64" customWidth="1"/>
    <col min="13578" max="13578" width="14.28515625" style="64" customWidth="1"/>
    <col min="13579" max="13579" width="13.140625" style="64" customWidth="1"/>
    <col min="13580" max="13580" width="12.28515625" style="64" customWidth="1"/>
    <col min="13581" max="13823" width="9.140625" style="64"/>
    <col min="13824" max="13824" width="77.85546875" style="64" customWidth="1"/>
    <col min="13825" max="13825" width="13.85546875" style="64" customWidth="1"/>
    <col min="13826" max="13826" width="12.140625" style="64" customWidth="1"/>
    <col min="13827" max="13827" width="11" style="64" customWidth="1"/>
    <col min="13828" max="13828" width="14.140625" style="64" customWidth="1"/>
    <col min="13829" max="13829" width="11.85546875" style="64" customWidth="1"/>
    <col min="13830" max="13830" width="9.5703125" style="64" customWidth="1"/>
    <col min="13831" max="13831" width="14.7109375" style="64" customWidth="1"/>
    <col min="13832" max="13833" width="9.5703125" style="64" customWidth="1"/>
    <col min="13834" max="13834" width="14.28515625" style="64" customWidth="1"/>
    <col min="13835" max="13835" width="13.140625" style="64" customWidth="1"/>
    <col min="13836" max="13836" width="12.28515625" style="64" customWidth="1"/>
    <col min="13837" max="14079" width="9.140625" style="64"/>
    <col min="14080" max="14080" width="77.85546875" style="64" customWidth="1"/>
    <col min="14081" max="14081" width="13.85546875" style="64" customWidth="1"/>
    <col min="14082" max="14082" width="12.140625" style="64" customWidth="1"/>
    <col min="14083" max="14083" width="11" style="64" customWidth="1"/>
    <col min="14084" max="14084" width="14.140625" style="64" customWidth="1"/>
    <col min="14085" max="14085" width="11.85546875" style="64" customWidth="1"/>
    <col min="14086" max="14086" width="9.5703125" style="64" customWidth="1"/>
    <col min="14087" max="14087" width="14.7109375" style="64" customWidth="1"/>
    <col min="14088" max="14089" width="9.5703125" style="64" customWidth="1"/>
    <col min="14090" max="14090" width="14.28515625" style="64" customWidth="1"/>
    <col min="14091" max="14091" width="13.140625" style="64" customWidth="1"/>
    <col min="14092" max="14092" width="12.28515625" style="64" customWidth="1"/>
    <col min="14093" max="14335" width="9.140625" style="64"/>
    <col min="14336" max="14336" width="77.85546875" style="64" customWidth="1"/>
    <col min="14337" max="14337" width="13.85546875" style="64" customWidth="1"/>
    <col min="14338" max="14338" width="12.140625" style="64" customWidth="1"/>
    <col min="14339" max="14339" width="11" style="64" customWidth="1"/>
    <col min="14340" max="14340" width="14.140625" style="64" customWidth="1"/>
    <col min="14341" max="14341" width="11.85546875" style="64" customWidth="1"/>
    <col min="14342" max="14342" width="9.5703125" style="64" customWidth="1"/>
    <col min="14343" max="14343" width="14.7109375" style="64" customWidth="1"/>
    <col min="14344" max="14345" width="9.5703125" style="64" customWidth="1"/>
    <col min="14346" max="14346" width="14.28515625" style="64" customWidth="1"/>
    <col min="14347" max="14347" width="13.140625" style="64" customWidth="1"/>
    <col min="14348" max="14348" width="12.28515625" style="64" customWidth="1"/>
    <col min="14349" max="14591" width="9.140625" style="64"/>
    <col min="14592" max="14592" width="77.85546875" style="64" customWidth="1"/>
    <col min="14593" max="14593" width="13.85546875" style="64" customWidth="1"/>
    <col min="14594" max="14594" width="12.140625" style="64" customWidth="1"/>
    <col min="14595" max="14595" width="11" style="64" customWidth="1"/>
    <col min="14596" max="14596" width="14.140625" style="64" customWidth="1"/>
    <col min="14597" max="14597" width="11.85546875" style="64" customWidth="1"/>
    <col min="14598" max="14598" width="9.5703125" style="64" customWidth="1"/>
    <col min="14599" max="14599" width="14.7109375" style="64" customWidth="1"/>
    <col min="14600" max="14601" width="9.5703125" style="64" customWidth="1"/>
    <col min="14602" max="14602" width="14.28515625" style="64" customWidth="1"/>
    <col min="14603" max="14603" width="13.140625" style="64" customWidth="1"/>
    <col min="14604" max="14604" width="12.28515625" style="64" customWidth="1"/>
    <col min="14605" max="14847" width="9.140625" style="64"/>
    <col min="14848" max="14848" width="77.85546875" style="64" customWidth="1"/>
    <col min="14849" max="14849" width="13.85546875" style="64" customWidth="1"/>
    <col min="14850" max="14850" width="12.140625" style="64" customWidth="1"/>
    <col min="14851" max="14851" width="11" style="64" customWidth="1"/>
    <col min="14852" max="14852" width="14.140625" style="64" customWidth="1"/>
    <col min="14853" max="14853" width="11.85546875" style="64" customWidth="1"/>
    <col min="14854" max="14854" width="9.5703125" style="64" customWidth="1"/>
    <col min="14855" max="14855" width="14.7109375" style="64" customWidth="1"/>
    <col min="14856" max="14857" width="9.5703125" style="64" customWidth="1"/>
    <col min="14858" max="14858" width="14.28515625" style="64" customWidth="1"/>
    <col min="14859" max="14859" width="13.140625" style="64" customWidth="1"/>
    <col min="14860" max="14860" width="12.28515625" style="64" customWidth="1"/>
    <col min="14861" max="15103" width="9.140625" style="64"/>
    <col min="15104" max="15104" width="77.85546875" style="64" customWidth="1"/>
    <col min="15105" max="15105" width="13.85546875" style="64" customWidth="1"/>
    <col min="15106" max="15106" width="12.140625" style="64" customWidth="1"/>
    <col min="15107" max="15107" width="11" style="64" customWidth="1"/>
    <col min="15108" max="15108" width="14.140625" style="64" customWidth="1"/>
    <col min="15109" max="15109" width="11.85546875" style="64" customWidth="1"/>
    <col min="15110" max="15110" width="9.5703125" style="64" customWidth="1"/>
    <col min="15111" max="15111" width="14.7109375" style="64" customWidth="1"/>
    <col min="15112" max="15113" width="9.5703125" style="64" customWidth="1"/>
    <col min="15114" max="15114" width="14.28515625" style="64" customWidth="1"/>
    <col min="15115" max="15115" width="13.140625" style="64" customWidth="1"/>
    <col min="15116" max="15116" width="12.28515625" style="64" customWidth="1"/>
    <col min="15117" max="15359" width="9.140625" style="64"/>
    <col min="15360" max="15360" width="77.85546875" style="64" customWidth="1"/>
    <col min="15361" max="15361" width="13.85546875" style="64" customWidth="1"/>
    <col min="15362" max="15362" width="12.140625" style="64" customWidth="1"/>
    <col min="15363" max="15363" width="11" style="64" customWidth="1"/>
    <col min="15364" max="15364" width="14.140625" style="64" customWidth="1"/>
    <col min="15365" max="15365" width="11.85546875" style="64" customWidth="1"/>
    <col min="15366" max="15366" width="9.5703125" style="64" customWidth="1"/>
    <col min="15367" max="15367" width="14.7109375" style="64" customWidth="1"/>
    <col min="15368" max="15369" width="9.5703125" style="64" customWidth="1"/>
    <col min="15370" max="15370" width="14.28515625" style="64" customWidth="1"/>
    <col min="15371" max="15371" width="13.140625" style="64" customWidth="1"/>
    <col min="15372" max="15372" width="12.28515625" style="64" customWidth="1"/>
    <col min="15373" max="15615" width="9.140625" style="64"/>
    <col min="15616" max="15616" width="77.85546875" style="64" customWidth="1"/>
    <col min="15617" max="15617" width="13.85546875" style="64" customWidth="1"/>
    <col min="15618" max="15618" width="12.140625" style="64" customWidth="1"/>
    <col min="15619" max="15619" width="11" style="64" customWidth="1"/>
    <col min="15620" max="15620" width="14.140625" style="64" customWidth="1"/>
    <col min="15621" max="15621" width="11.85546875" style="64" customWidth="1"/>
    <col min="15622" max="15622" width="9.5703125" style="64" customWidth="1"/>
    <col min="15623" max="15623" width="14.7109375" style="64" customWidth="1"/>
    <col min="15624" max="15625" width="9.5703125" style="64" customWidth="1"/>
    <col min="15626" max="15626" width="14.28515625" style="64" customWidth="1"/>
    <col min="15627" max="15627" width="13.140625" style="64" customWidth="1"/>
    <col min="15628" max="15628" width="12.28515625" style="64" customWidth="1"/>
    <col min="15629" max="15871" width="9.140625" style="64"/>
    <col min="15872" max="15872" width="77.85546875" style="64" customWidth="1"/>
    <col min="15873" max="15873" width="13.85546875" style="64" customWidth="1"/>
    <col min="15874" max="15874" width="12.140625" style="64" customWidth="1"/>
    <col min="15875" max="15875" width="11" style="64" customWidth="1"/>
    <col min="15876" max="15876" width="14.140625" style="64" customWidth="1"/>
    <col min="15877" max="15877" width="11.85546875" style="64" customWidth="1"/>
    <col min="15878" max="15878" width="9.5703125" style="64" customWidth="1"/>
    <col min="15879" max="15879" width="14.7109375" style="64" customWidth="1"/>
    <col min="15880" max="15881" width="9.5703125" style="64" customWidth="1"/>
    <col min="15882" max="15882" width="14.28515625" style="64" customWidth="1"/>
    <col min="15883" max="15883" width="13.140625" style="64" customWidth="1"/>
    <col min="15884" max="15884" width="12.28515625" style="64" customWidth="1"/>
    <col min="15885" max="16127" width="9.140625" style="64"/>
    <col min="16128" max="16128" width="77.85546875" style="64" customWidth="1"/>
    <col min="16129" max="16129" width="13.85546875" style="64" customWidth="1"/>
    <col min="16130" max="16130" width="12.140625" style="64" customWidth="1"/>
    <col min="16131" max="16131" width="11" style="64" customWidth="1"/>
    <col min="16132" max="16132" width="14.140625" style="64" customWidth="1"/>
    <col min="16133" max="16133" width="11.85546875" style="64" customWidth="1"/>
    <col min="16134" max="16134" width="9.5703125" style="64" customWidth="1"/>
    <col min="16135" max="16135" width="14.7109375" style="64" customWidth="1"/>
    <col min="16136" max="16137" width="9.5703125" style="64" customWidth="1"/>
    <col min="16138" max="16138" width="14.28515625" style="64" customWidth="1"/>
    <col min="16139" max="16139" width="13.140625" style="64" customWidth="1"/>
    <col min="16140" max="16140" width="12.28515625" style="64" customWidth="1"/>
    <col min="16141" max="16384" width="9.140625" style="64"/>
  </cols>
  <sheetData>
    <row r="1" spans="1:13" ht="22.5" customHeight="1">
      <c r="A1" s="5416" t="s">
        <v>312</v>
      </c>
      <c r="B1" s="5416"/>
      <c r="C1" s="5416"/>
      <c r="D1" s="5416"/>
      <c r="E1" s="5416"/>
      <c r="F1" s="5416"/>
      <c r="G1" s="5416"/>
      <c r="H1" s="5416"/>
      <c r="I1" s="5416"/>
      <c r="J1" s="5416"/>
      <c r="K1" s="5416"/>
      <c r="L1" s="5416"/>
      <c r="M1" s="5416"/>
    </row>
    <row r="2" spans="1:13" ht="22.5" customHeight="1">
      <c r="A2" s="6322" t="s">
        <v>399</v>
      </c>
      <c r="B2" s="6322"/>
      <c r="C2" s="6322"/>
      <c r="D2" s="6322"/>
      <c r="E2" s="6322"/>
      <c r="F2" s="6322"/>
      <c r="G2" s="6322"/>
      <c r="H2" s="6322"/>
      <c r="I2" s="6322"/>
      <c r="J2" s="6322"/>
      <c r="K2" s="6322"/>
      <c r="L2" s="6322"/>
      <c r="M2" s="6322"/>
    </row>
    <row r="3" spans="1:13" ht="21" thickBot="1">
      <c r="A3" s="321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33.75" customHeight="1" thickBot="1">
      <c r="A4" s="6345" t="s">
        <v>1</v>
      </c>
      <c r="B4" s="6347" t="s">
        <v>36</v>
      </c>
      <c r="C4" s="6348"/>
      <c r="D4" s="6349"/>
      <c r="E4" s="6347" t="s">
        <v>37</v>
      </c>
      <c r="F4" s="6348"/>
      <c r="G4" s="6349"/>
      <c r="H4" s="6347" t="s">
        <v>45</v>
      </c>
      <c r="I4" s="6348"/>
      <c r="J4" s="6349"/>
      <c r="K4" s="6350" t="s">
        <v>38</v>
      </c>
      <c r="L4" s="6351"/>
      <c r="M4" s="6352"/>
    </row>
    <row r="5" spans="1:13" ht="175.5" customHeight="1" thickBot="1">
      <c r="A5" s="6346"/>
      <c r="B5" s="3542" t="s">
        <v>7</v>
      </c>
      <c r="C5" s="3542" t="s">
        <v>8</v>
      </c>
      <c r="D5" s="3542" t="s">
        <v>9</v>
      </c>
      <c r="E5" s="3542" t="s">
        <v>7</v>
      </c>
      <c r="F5" s="3542" t="s">
        <v>8</v>
      </c>
      <c r="G5" s="3543" t="s">
        <v>9</v>
      </c>
      <c r="H5" s="3542" t="s">
        <v>7</v>
      </c>
      <c r="I5" s="3542" t="s">
        <v>8</v>
      </c>
      <c r="J5" s="3543" t="s">
        <v>9</v>
      </c>
      <c r="K5" s="3542" t="s">
        <v>7</v>
      </c>
      <c r="L5" s="3542" t="s">
        <v>8</v>
      </c>
      <c r="M5" s="3544" t="s">
        <v>9</v>
      </c>
    </row>
    <row r="6" spans="1:13" ht="28.5" customHeight="1" thickBot="1">
      <c r="A6" s="3488" t="s">
        <v>10</v>
      </c>
      <c r="B6" s="3489"/>
      <c r="C6" s="3545"/>
      <c r="D6" s="3546"/>
      <c r="E6" s="3545"/>
      <c r="F6" s="3545"/>
      <c r="G6" s="3546"/>
      <c r="H6" s="3545"/>
      <c r="I6" s="3545"/>
      <c r="J6" s="3546"/>
      <c r="K6" s="3547"/>
      <c r="L6" s="3547"/>
      <c r="M6" s="3548"/>
    </row>
    <row r="7" spans="1:13" ht="27" customHeight="1" thickBot="1">
      <c r="A7" s="3493" t="s">
        <v>315</v>
      </c>
      <c r="B7" s="3494"/>
      <c r="C7" s="3506"/>
      <c r="D7" s="3549"/>
      <c r="E7" s="3506"/>
      <c r="F7" s="3506"/>
      <c r="G7" s="3549"/>
      <c r="H7" s="3506"/>
      <c r="I7" s="3506"/>
      <c r="J7" s="3549"/>
      <c r="K7" s="3550"/>
      <c r="L7" s="3550"/>
      <c r="M7" s="3551"/>
    </row>
    <row r="8" spans="1:13" ht="27.75" customHeight="1" thickBot="1">
      <c r="A8" s="3497" t="s">
        <v>292</v>
      </c>
      <c r="B8" s="3498">
        <v>0</v>
      </c>
      <c r="C8" s="3499">
        <v>0</v>
      </c>
      <c r="D8" s="3514">
        <f>B8+C8</f>
        <v>0</v>
      </c>
      <c r="E8" s="3498">
        <v>0</v>
      </c>
      <c r="F8" s="3499">
        <v>0</v>
      </c>
      <c r="G8" s="3514">
        <f>E8+F8</f>
        <v>0</v>
      </c>
      <c r="H8" s="3498">
        <v>7</v>
      </c>
      <c r="I8" s="3499">
        <v>10</v>
      </c>
      <c r="J8" s="3514">
        <f>H8+I8</f>
        <v>17</v>
      </c>
      <c r="K8" s="3555">
        <f t="shared" ref="K8:M11" si="0">H8+E8+B8</f>
        <v>7</v>
      </c>
      <c r="L8" s="3556">
        <f t="shared" si="0"/>
        <v>10</v>
      </c>
      <c r="M8" s="3514">
        <f t="shared" si="0"/>
        <v>17</v>
      </c>
    </row>
    <row r="9" spans="1:13" ht="28.5" customHeight="1" thickBot="1">
      <c r="A9" s="3500" t="s">
        <v>316</v>
      </c>
      <c r="B9" s="3501">
        <v>0</v>
      </c>
      <c r="C9" s="3502">
        <v>0</v>
      </c>
      <c r="D9" s="3514">
        <f>B9+C9</f>
        <v>0</v>
      </c>
      <c r="E9" s="3501">
        <v>0</v>
      </c>
      <c r="F9" s="3502">
        <v>0</v>
      </c>
      <c r="G9" s="3514">
        <f>E9+F9</f>
        <v>0</v>
      </c>
      <c r="H9" s="3501">
        <v>0</v>
      </c>
      <c r="I9" s="3502">
        <v>0</v>
      </c>
      <c r="J9" s="3514">
        <f>H9+I9</f>
        <v>0</v>
      </c>
      <c r="K9" s="3555">
        <f t="shared" si="0"/>
        <v>0</v>
      </c>
      <c r="L9" s="3556">
        <f t="shared" si="0"/>
        <v>0</v>
      </c>
      <c r="M9" s="3514">
        <f t="shared" si="0"/>
        <v>0</v>
      </c>
    </row>
    <row r="10" spans="1:13" ht="30.75" customHeight="1" thickBot="1">
      <c r="A10" s="3500" t="s">
        <v>321</v>
      </c>
      <c r="B10" s="3501">
        <v>13</v>
      </c>
      <c r="C10" s="3502">
        <v>0</v>
      </c>
      <c r="D10" s="3514">
        <f>B10+C10</f>
        <v>13</v>
      </c>
      <c r="E10" s="3501">
        <v>14</v>
      </c>
      <c r="F10" s="3502">
        <v>0</v>
      </c>
      <c r="G10" s="3514">
        <f>E10+F10</f>
        <v>14</v>
      </c>
      <c r="H10" s="3501">
        <v>6</v>
      </c>
      <c r="I10" s="3502">
        <v>0</v>
      </c>
      <c r="J10" s="3514">
        <f>H10+I10</f>
        <v>6</v>
      </c>
      <c r="K10" s="3555">
        <f t="shared" si="0"/>
        <v>33</v>
      </c>
      <c r="L10" s="3556">
        <f t="shared" si="0"/>
        <v>0</v>
      </c>
      <c r="M10" s="3514">
        <f t="shared" si="0"/>
        <v>33</v>
      </c>
    </row>
    <row r="11" spans="1:13" ht="31.5" customHeight="1" thickBot="1">
      <c r="A11" s="3557" t="s">
        <v>304</v>
      </c>
      <c r="B11" s="3552">
        <v>10</v>
      </c>
      <c r="C11" s="3553">
        <v>0</v>
      </c>
      <c r="D11" s="3514">
        <f>B11+C11</f>
        <v>10</v>
      </c>
      <c r="E11" s="3552">
        <v>5</v>
      </c>
      <c r="F11" s="3553">
        <v>0</v>
      </c>
      <c r="G11" s="3514">
        <f>E11+F11</f>
        <v>5</v>
      </c>
      <c r="H11" s="3552">
        <v>5</v>
      </c>
      <c r="I11" s="3553">
        <v>0</v>
      </c>
      <c r="J11" s="3514">
        <f>H11+I11</f>
        <v>5</v>
      </c>
      <c r="K11" s="3555">
        <f t="shared" si="0"/>
        <v>20</v>
      </c>
      <c r="L11" s="3556">
        <f t="shared" si="0"/>
        <v>0</v>
      </c>
      <c r="M11" s="3514">
        <f t="shared" si="0"/>
        <v>20</v>
      </c>
    </row>
    <row r="12" spans="1:13" ht="31.5" customHeight="1" thickBot="1">
      <c r="A12" s="3558" t="s">
        <v>27</v>
      </c>
      <c r="B12" s="3494">
        <f>SUM(B8:B11)</f>
        <v>23</v>
      </c>
      <c r="C12" s="3494">
        <f t="shared" ref="C12:M12" si="1">SUM(C8:C11)</f>
        <v>0</v>
      </c>
      <c r="D12" s="3494">
        <f t="shared" si="1"/>
        <v>23</v>
      </c>
      <c r="E12" s="3494">
        <f t="shared" si="1"/>
        <v>19</v>
      </c>
      <c r="F12" s="3494">
        <f t="shared" si="1"/>
        <v>0</v>
      </c>
      <c r="G12" s="3494">
        <f t="shared" si="1"/>
        <v>19</v>
      </c>
      <c r="H12" s="3494">
        <f t="shared" si="1"/>
        <v>18</v>
      </c>
      <c r="I12" s="3494">
        <f t="shared" si="1"/>
        <v>10</v>
      </c>
      <c r="J12" s="3494">
        <f t="shared" si="1"/>
        <v>28</v>
      </c>
      <c r="K12" s="3494">
        <f t="shared" si="1"/>
        <v>60</v>
      </c>
      <c r="L12" s="3494">
        <f t="shared" si="1"/>
        <v>10</v>
      </c>
      <c r="M12" s="3494">
        <f t="shared" si="1"/>
        <v>70</v>
      </c>
    </row>
    <row r="13" spans="1:13" ht="26.25" customHeight="1" thickBot="1">
      <c r="A13" s="3554" t="s">
        <v>15</v>
      </c>
      <c r="B13" s="824"/>
      <c r="C13" s="824"/>
      <c r="D13" s="824"/>
      <c r="E13" s="824"/>
      <c r="F13" s="824"/>
      <c r="G13" s="824"/>
      <c r="H13" s="824"/>
      <c r="I13" s="824"/>
      <c r="J13" s="824"/>
      <c r="K13" s="825"/>
      <c r="L13" s="825"/>
      <c r="M13" s="826"/>
    </row>
    <row r="14" spans="1:13" ht="34.5" customHeight="1" thickBot="1">
      <c r="A14" s="3558" t="s">
        <v>16</v>
      </c>
      <c r="B14" s="3559"/>
      <c r="C14" s="3559"/>
      <c r="D14" s="3559"/>
      <c r="E14" s="3559"/>
      <c r="F14" s="3559"/>
      <c r="G14" s="3559"/>
      <c r="H14" s="3559"/>
      <c r="I14" s="3559"/>
      <c r="J14" s="3559"/>
      <c r="K14" s="3560"/>
      <c r="L14" s="3560"/>
      <c r="M14" s="3561"/>
    </row>
    <row r="15" spans="1:13" ht="35.25" customHeight="1" thickBot="1">
      <c r="A15" s="3493" t="s">
        <v>315</v>
      </c>
      <c r="B15" s="3494"/>
      <c r="C15" s="3494"/>
      <c r="D15" s="3495"/>
      <c r="E15" s="3494"/>
      <c r="F15" s="3494"/>
      <c r="G15" s="3494"/>
      <c r="H15" s="3494"/>
      <c r="I15" s="3494"/>
      <c r="J15" s="3494"/>
      <c r="K15" s="3494"/>
      <c r="L15" s="3494"/>
      <c r="M15" s="3496"/>
    </row>
    <row r="16" spans="1:13" ht="30" customHeight="1" thickBot="1">
      <c r="A16" s="3497" t="s">
        <v>292</v>
      </c>
      <c r="B16" s="3498">
        <v>0</v>
      </c>
      <c r="C16" s="3499">
        <v>0</v>
      </c>
      <c r="D16" s="3514">
        <f>B16+C16</f>
        <v>0</v>
      </c>
      <c r="E16" s="3498">
        <v>0</v>
      </c>
      <c r="F16" s="3499">
        <v>0</v>
      </c>
      <c r="G16" s="3514">
        <f>E16+F16</f>
        <v>0</v>
      </c>
      <c r="H16" s="3498">
        <v>7</v>
      </c>
      <c r="I16" s="3499">
        <v>9</v>
      </c>
      <c r="J16" s="3514">
        <f>H16+I16</f>
        <v>16</v>
      </c>
      <c r="K16" s="3555">
        <f t="shared" ref="K16:M19" si="2">H16+E16+B16</f>
        <v>7</v>
      </c>
      <c r="L16" s="3556">
        <f t="shared" si="2"/>
        <v>9</v>
      </c>
      <c r="M16" s="3562">
        <f t="shared" si="2"/>
        <v>16</v>
      </c>
    </row>
    <row r="17" spans="1:13" ht="28.5" customHeight="1" thickBot="1">
      <c r="A17" s="3500" t="s">
        <v>316</v>
      </c>
      <c r="B17" s="3501">
        <v>0</v>
      </c>
      <c r="C17" s="3502">
        <v>0</v>
      </c>
      <c r="D17" s="3514">
        <f>B17+C17</f>
        <v>0</v>
      </c>
      <c r="E17" s="3501">
        <v>0</v>
      </c>
      <c r="F17" s="3502">
        <v>0</v>
      </c>
      <c r="G17" s="3514">
        <f>E17+F17</f>
        <v>0</v>
      </c>
      <c r="H17" s="3501">
        <v>0</v>
      </c>
      <c r="I17" s="3502">
        <v>1</v>
      </c>
      <c r="J17" s="3514">
        <f>H17+I17</f>
        <v>1</v>
      </c>
      <c r="K17" s="3555">
        <f t="shared" si="2"/>
        <v>0</v>
      </c>
      <c r="L17" s="3556">
        <f t="shared" si="2"/>
        <v>1</v>
      </c>
      <c r="M17" s="3562">
        <f t="shared" si="2"/>
        <v>1</v>
      </c>
    </row>
    <row r="18" spans="1:13" ht="27" customHeight="1" thickBot="1">
      <c r="A18" s="3500" t="s">
        <v>321</v>
      </c>
      <c r="B18" s="3501">
        <v>13</v>
      </c>
      <c r="C18" s="3502">
        <v>0</v>
      </c>
      <c r="D18" s="3514">
        <f>B18+C18</f>
        <v>13</v>
      </c>
      <c r="E18" s="3501">
        <v>14</v>
      </c>
      <c r="F18" s="3502">
        <v>0</v>
      </c>
      <c r="G18" s="3514">
        <f>E18+F18</f>
        <v>14</v>
      </c>
      <c r="H18" s="3501">
        <v>6</v>
      </c>
      <c r="I18" s="3502">
        <v>0</v>
      </c>
      <c r="J18" s="3514">
        <f>H18+I18</f>
        <v>6</v>
      </c>
      <c r="K18" s="3555">
        <f t="shared" si="2"/>
        <v>33</v>
      </c>
      <c r="L18" s="3556">
        <f t="shared" si="2"/>
        <v>0</v>
      </c>
      <c r="M18" s="3562">
        <f t="shared" si="2"/>
        <v>33</v>
      </c>
    </row>
    <row r="19" spans="1:13" ht="27" customHeight="1" thickBot="1">
      <c r="A19" s="3557" t="s">
        <v>304</v>
      </c>
      <c r="B19" s="3552">
        <v>10</v>
      </c>
      <c r="C19" s="3553">
        <v>0</v>
      </c>
      <c r="D19" s="3514">
        <f>B19+C19</f>
        <v>10</v>
      </c>
      <c r="E19" s="3552">
        <v>5</v>
      </c>
      <c r="F19" s="3553">
        <v>0</v>
      </c>
      <c r="G19" s="3514">
        <f>E19+F19</f>
        <v>5</v>
      </c>
      <c r="H19" s="3552">
        <v>5</v>
      </c>
      <c r="I19" s="3553">
        <v>0</v>
      </c>
      <c r="J19" s="3514">
        <f>H19+I19</f>
        <v>5</v>
      </c>
      <c r="K19" s="3555">
        <f t="shared" si="2"/>
        <v>20</v>
      </c>
      <c r="L19" s="3556">
        <f t="shared" si="2"/>
        <v>0</v>
      </c>
      <c r="M19" s="3562">
        <f t="shared" si="2"/>
        <v>20</v>
      </c>
    </row>
    <row r="20" spans="1:13" ht="24.75" customHeight="1" thickBot="1">
      <c r="A20" s="3488" t="s">
        <v>17</v>
      </c>
      <c r="B20" s="3494">
        <f>SUM(B16:B19)</f>
        <v>23</v>
      </c>
      <c r="C20" s="3494">
        <f t="shared" ref="C20:M20" si="3">SUM(C16:C19)</f>
        <v>0</v>
      </c>
      <c r="D20" s="3494">
        <f t="shared" si="3"/>
        <v>23</v>
      </c>
      <c r="E20" s="3494">
        <f t="shared" si="3"/>
        <v>19</v>
      </c>
      <c r="F20" s="3494">
        <f t="shared" si="3"/>
        <v>0</v>
      </c>
      <c r="G20" s="3494">
        <f t="shared" si="3"/>
        <v>19</v>
      </c>
      <c r="H20" s="3494">
        <f t="shared" si="3"/>
        <v>18</v>
      </c>
      <c r="I20" s="3494">
        <f t="shared" si="3"/>
        <v>10</v>
      </c>
      <c r="J20" s="3494">
        <f t="shared" si="3"/>
        <v>28</v>
      </c>
      <c r="K20" s="3494">
        <f t="shared" si="3"/>
        <v>60</v>
      </c>
      <c r="L20" s="3494">
        <f t="shared" si="3"/>
        <v>10</v>
      </c>
      <c r="M20" s="3494">
        <f t="shared" si="3"/>
        <v>70</v>
      </c>
    </row>
    <row r="21" spans="1:13" ht="24.75" customHeight="1" thickBot="1">
      <c r="A21" s="3563" t="s">
        <v>18</v>
      </c>
      <c r="B21" s="827"/>
      <c r="C21" s="827"/>
      <c r="D21" s="827"/>
      <c r="E21" s="827"/>
      <c r="F21" s="827"/>
      <c r="G21" s="827"/>
      <c r="H21" s="827"/>
      <c r="I21" s="827"/>
      <c r="J21" s="827"/>
      <c r="K21" s="825"/>
      <c r="L21" s="825"/>
      <c r="M21" s="826"/>
    </row>
    <row r="22" spans="1:13" ht="26.25" customHeight="1" thickBot="1">
      <c r="A22" s="3493" t="s">
        <v>315</v>
      </c>
      <c r="B22" s="3494"/>
      <c r="C22" s="3494"/>
      <c r="D22" s="3494"/>
      <c r="E22" s="3494"/>
      <c r="F22" s="3494"/>
      <c r="G22" s="3494"/>
      <c r="H22" s="3494"/>
      <c r="I22" s="3494"/>
      <c r="J22" s="3494"/>
      <c r="K22" s="3494"/>
      <c r="L22" s="3494"/>
      <c r="M22" s="3496"/>
    </row>
    <row r="23" spans="1:13" ht="21" thickBot="1">
      <c r="A23" s="3497" t="s">
        <v>292</v>
      </c>
      <c r="B23" s="3498">
        <v>0</v>
      </c>
      <c r="C23" s="3499">
        <v>0</v>
      </c>
      <c r="D23" s="3514">
        <f>B23+C23</f>
        <v>0</v>
      </c>
      <c r="E23" s="3498">
        <v>0</v>
      </c>
      <c r="F23" s="3499">
        <v>0</v>
      </c>
      <c r="G23" s="3514">
        <f>E23+F23</f>
        <v>0</v>
      </c>
      <c r="H23" s="3498">
        <v>0</v>
      </c>
      <c r="I23" s="3499">
        <v>0</v>
      </c>
      <c r="J23" s="3514">
        <f>H23+I23</f>
        <v>0</v>
      </c>
      <c r="K23" s="3555">
        <f t="shared" ref="K23:M26" si="4">H23+E23+B23</f>
        <v>0</v>
      </c>
      <c r="L23" s="3556">
        <f t="shared" si="4"/>
        <v>0</v>
      </c>
      <c r="M23" s="3562">
        <f t="shared" si="4"/>
        <v>0</v>
      </c>
    </row>
    <row r="24" spans="1:13" ht="21" thickBot="1">
      <c r="A24" s="3500" t="s">
        <v>316</v>
      </c>
      <c r="B24" s="3501">
        <v>0</v>
      </c>
      <c r="C24" s="3502">
        <v>0</v>
      </c>
      <c r="D24" s="3514">
        <f>B24+C24</f>
        <v>0</v>
      </c>
      <c r="E24" s="3501">
        <v>0</v>
      </c>
      <c r="F24" s="3502">
        <v>0</v>
      </c>
      <c r="G24" s="3514">
        <f>E24+F24</f>
        <v>0</v>
      </c>
      <c r="H24" s="3501">
        <v>0</v>
      </c>
      <c r="I24" s="3502">
        <v>0</v>
      </c>
      <c r="J24" s="3514">
        <f>H24+I24</f>
        <v>0</v>
      </c>
      <c r="K24" s="3555">
        <f t="shared" si="4"/>
        <v>0</v>
      </c>
      <c r="L24" s="3556">
        <f t="shared" si="4"/>
        <v>0</v>
      </c>
      <c r="M24" s="3562">
        <f t="shared" si="4"/>
        <v>0</v>
      </c>
    </row>
    <row r="25" spans="1:13" ht="26.25" customHeight="1" thickBot="1">
      <c r="A25" s="3500" t="s">
        <v>321</v>
      </c>
      <c r="B25" s="3501">
        <v>0</v>
      </c>
      <c r="C25" s="3502">
        <v>0</v>
      </c>
      <c r="D25" s="3514">
        <f>B25+C25</f>
        <v>0</v>
      </c>
      <c r="E25" s="3501">
        <v>0</v>
      </c>
      <c r="F25" s="3502">
        <v>0</v>
      </c>
      <c r="G25" s="3514">
        <f>E25+F25</f>
        <v>0</v>
      </c>
      <c r="H25" s="3501">
        <v>0</v>
      </c>
      <c r="I25" s="3502">
        <v>0</v>
      </c>
      <c r="J25" s="3514">
        <f>H25+I25</f>
        <v>0</v>
      </c>
      <c r="K25" s="3555">
        <f t="shared" si="4"/>
        <v>0</v>
      </c>
      <c r="L25" s="3556">
        <f t="shared" si="4"/>
        <v>0</v>
      </c>
      <c r="M25" s="3562">
        <f t="shared" si="4"/>
        <v>0</v>
      </c>
    </row>
    <row r="26" spans="1:13" ht="27" customHeight="1" thickBot="1">
      <c r="A26" s="3557" t="s">
        <v>304</v>
      </c>
      <c r="B26" s="3552">
        <v>0</v>
      </c>
      <c r="C26" s="3553">
        <v>0</v>
      </c>
      <c r="D26" s="3514">
        <f>B26+C26</f>
        <v>0</v>
      </c>
      <c r="E26" s="3552">
        <v>0</v>
      </c>
      <c r="F26" s="3553">
        <v>0</v>
      </c>
      <c r="G26" s="3514">
        <f>E26+F26</f>
        <v>0</v>
      </c>
      <c r="H26" s="3552">
        <v>0</v>
      </c>
      <c r="I26" s="3553">
        <v>0</v>
      </c>
      <c r="J26" s="3514">
        <f>H26+I26</f>
        <v>0</v>
      </c>
      <c r="K26" s="3555">
        <f t="shared" si="4"/>
        <v>0</v>
      </c>
      <c r="L26" s="3556">
        <f t="shared" si="4"/>
        <v>0</v>
      </c>
      <c r="M26" s="3562">
        <f t="shared" si="4"/>
        <v>0</v>
      </c>
    </row>
    <row r="27" spans="1:13" ht="24.75" customHeight="1" thickBot="1">
      <c r="A27" s="3488" t="s">
        <v>19</v>
      </c>
      <c r="B27" s="3494">
        <f>SUM(B23:B26)</f>
        <v>0</v>
      </c>
      <c r="C27" s="3494">
        <f t="shared" ref="C27:M27" si="5">SUM(C23:C26)</f>
        <v>0</v>
      </c>
      <c r="D27" s="3494">
        <f t="shared" si="5"/>
        <v>0</v>
      </c>
      <c r="E27" s="3494">
        <f t="shared" si="5"/>
        <v>0</v>
      </c>
      <c r="F27" s="3494">
        <f t="shared" si="5"/>
        <v>0</v>
      </c>
      <c r="G27" s="3494">
        <f t="shared" si="5"/>
        <v>0</v>
      </c>
      <c r="H27" s="3494">
        <f t="shared" si="5"/>
        <v>0</v>
      </c>
      <c r="I27" s="3494">
        <f t="shared" si="5"/>
        <v>0</v>
      </c>
      <c r="J27" s="3494">
        <f t="shared" si="5"/>
        <v>0</v>
      </c>
      <c r="K27" s="3494">
        <f t="shared" si="5"/>
        <v>0</v>
      </c>
      <c r="L27" s="3494">
        <f t="shared" si="5"/>
        <v>0</v>
      </c>
      <c r="M27" s="3494">
        <f t="shared" si="5"/>
        <v>0</v>
      </c>
    </row>
    <row r="28" spans="1:13" ht="32.25" customHeight="1" thickBot="1">
      <c r="A28" s="3564" t="s">
        <v>275</v>
      </c>
      <c r="B28" s="3646">
        <f>B20+B27</f>
        <v>23</v>
      </c>
      <c r="C28" s="3646">
        <f t="shared" ref="C28:M28" si="6">C20+C27</f>
        <v>0</v>
      </c>
      <c r="D28" s="3646">
        <f t="shared" si="6"/>
        <v>23</v>
      </c>
      <c r="E28" s="3646">
        <f t="shared" si="6"/>
        <v>19</v>
      </c>
      <c r="F28" s="3646">
        <f t="shared" si="6"/>
        <v>0</v>
      </c>
      <c r="G28" s="3646">
        <f t="shared" si="6"/>
        <v>19</v>
      </c>
      <c r="H28" s="3646">
        <f t="shared" si="6"/>
        <v>18</v>
      </c>
      <c r="I28" s="3646">
        <f t="shared" si="6"/>
        <v>10</v>
      </c>
      <c r="J28" s="3646">
        <f t="shared" si="6"/>
        <v>28</v>
      </c>
      <c r="K28" s="3646">
        <f t="shared" si="6"/>
        <v>60</v>
      </c>
      <c r="L28" s="3646">
        <f t="shared" si="6"/>
        <v>10</v>
      </c>
      <c r="M28" s="3646">
        <f t="shared" si="6"/>
        <v>70</v>
      </c>
    </row>
    <row r="29" spans="1:13">
      <c r="A29" s="822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>
      <c r="A30" s="822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81"/>
  <sheetViews>
    <sheetView tabSelected="1" view="pageBreakPreview" topLeftCell="A52" zoomScale="51" zoomScaleNormal="75" workbookViewId="0">
      <selection activeCell="W70" sqref="W70"/>
    </sheetView>
  </sheetViews>
  <sheetFormatPr defaultColWidth="9.140625" defaultRowHeight="12.75"/>
  <cols>
    <col min="1" max="1" width="53.42578125" style="2" customWidth="1"/>
    <col min="2" max="2" width="10.85546875" style="2" customWidth="1"/>
    <col min="3" max="3" width="11.140625" style="2" customWidth="1"/>
    <col min="4" max="4" width="10.28515625" style="2" customWidth="1"/>
    <col min="5" max="5" width="11" style="2" customWidth="1"/>
    <col min="6" max="6" width="11.5703125" style="2" customWidth="1"/>
    <col min="7" max="7" width="8.85546875" style="2" customWidth="1"/>
    <col min="8" max="8" width="9.7109375" style="2" customWidth="1"/>
    <col min="9" max="9" width="10" style="2" customWidth="1"/>
    <col min="10" max="10" width="9.5703125" style="2" customWidth="1"/>
    <col min="11" max="11" width="9.28515625" style="2" customWidth="1"/>
    <col min="12" max="12" width="9.5703125" style="2" customWidth="1"/>
    <col min="13" max="13" width="10.42578125" style="2" customWidth="1"/>
    <col min="14" max="14" width="10" style="2" customWidth="1"/>
    <col min="15" max="15" width="9.85546875" style="2" customWidth="1"/>
    <col min="16" max="16" width="9.5703125" style="2" customWidth="1"/>
    <col min="17" max="17" width="10.28515625" style="2" customWidth="1"/>
    <col min="18" max="18" width="11" style="2" customWidth="1"/>
    <col min="19" max="19" width="9.42578125" style="2" customWidth="1"/>
    <col min="20" max="20" width="10.28515625" style="2" customWidth="1"/>
    <col min="21" max="21" width="10.7109375" style="2" customWidth="1"/>
    <col min="22" max="22" width="10" style="2" customWidth="1"/>
    <col min="23" max="23" width="9.85546875" style="2" customWidth="1"/>
    <col min="24" max="24" width="10.140625" style="2" customWidth="1"/>
    <col min="25" max="25" width="9.140625" style="2" customWidth="1"/>
    <col min="26" max="26" width="10.5703125" style="2" customWidth="1"/>
    <col min="27" max="27" width="10.7109375" style="2" customWidth="1"/>
    <col min="28" max="28" width="9.5703125" style="2" customWidth="1"/>
    <col min="29" max="29" width="10.42578125" style="2" customWidth="1"/>
    <col min="30" max="30" width="8.85546875" style="2" customWidth="1"/>
    <col min="31" max="32" width="10.7109375" style="2" customWidth="1"/>
    <col min="33" max="33" width="12.5703125" style="2" customWidth="1"/>
    <col min="34" max="34" width="11.5703125" style="2" customWidth="1"/>
    <col min="35" max="16384" width="9.140625" style="2"/>
  </cols>
  <sheetData>
    <row r="2" spans="1:31" ht="3.75" customHeight="1"/>
    <row r="3" spans="1:31" ht="25.5">
      <c r="A3" s="6418" t="s">
        <v>326</v>
      </c>
      <c r="B3" s="6418"/>
      <c r="C3" s="6418"/>
      <c r="D3" s="6418"/>
      <c r="E3" s="6418"/>
      <c r="F3" s="6418"/>
      <c r="G3" s="6418"/>
      <c r="H3" s="6418"/>
      <c r="I3" s="6418"/>
      <c r="J3" s="6418"/>
      <c r="K3" s="6418"/>
      <c r="L3" s="6418"/>
      <c r="M3" s="6418"/>
      <c r="N3" s="6418"/>
      <c r="O3" s="6418"/>
      <c r="P3" s="6418"/>
      <c r="Q3" s="6418"/>
      <c r="R3" s="6418"/>
      <c r="S3" s="6418"/>
      <c r="T3" s="6418"/>
      <c r="U3" s="6418"/>
      <c r="V3" s="6418"/>
      <c r="W3" s="6418"/>
      <c r="X3" s="6418"/>
      <c r="Y3" s="6418"/>
      <c r="Z3" s="6418"/>
      <c r="AA3" s="6418"/>
      <c r="AB3" s="6418"/>
      <c r="AC3" s="6418"/>
      <c r="AD3" s="6418"/>
      <c r="AE3" s="6418"/>
    </row>
    <row r="4" spans="1:31" ht="25.5">
      <c r="A4" s="6409" t="s">
        <v>405</v>
      </c>
      <c r="B4" s="6409"/>
      <c r="C4" s="6409"/>
      <c r="D4" s="6409"/>
      <c r="E4" s="6409"/>
      <c r="F4" s="6409"/>
      <c r="G4" s="6409"/>
      <c r="H4" s="6409"/>
      <c r="I4" s="6409"/>
      <c r="J4" s="6409"/>
      <c r="K4" s="6409"/>
      <c r="L4" s="6409"/>
      <c r="M4" s="6409"/>
      <c r="N4" s="6409"/>
      <c r="O4" s="6409"/>
      <c r="P4" s="6409"/>
      <c r="Q4" s="6409"/>
      <c r="R4" s="6409"/>
      <c r="S4" s="6409"/>
      <c r="T4" s="6409"/>
      <c r="U4" s="6409"/>
      <c r="V4" s="6409"/>
      <c r="W4" s="6409"/>
      <c r="X4" s="6409"/>
      <c r="Y4" s="6409"/>
      <c r="Z4" s="6409"/>
      <c r="AA4" s="6409"/>
      <c r="AB4" s="6409"/>
      <c r="AC4" s="6409"/>
      <c r="AD4" s="6409"/>
      <c r="AE4" s="6409"/>
    </row>
    <row r="5" spans="1:31" ht="16.5" customHeight="1">
      <c r="A5" s="6418" t="s">
        <v>327</v>
      </c>
      <c r="B5" s="6418"/>
      <c r="C5" s="6418"/>
      <c r="D5" s="6418"/>
      <c r="E5" s="6418"/>
      <c r="F5" s="6418"/>
      <c r="G5" s="6418"/>
      <c r="H5" s="6418"/>
      <c r="I5" s="6418"/>
      <c r="J5" s="6418"/>
      <c r="K5" s="6418"/>
      <c r="L5" s="6418"/>
      <c r="M5" s="6418"/>
      <c r="N5" s="6418"/>
      <c r="O5" s="6418"/>
      <c r="P5" s="6418"/>
      <c r="Q5" s="6418"/>
      <c r="R5" s="6418"/>
      <c r="S5" s="6418"/>
      <c r="T5" s="6418"/>
      <c r="U5" s="6418"/>
      <c r="V5" s="6418"/>
      <c r="W5" s="6418"/>
      <c r="X5" s="6418"/>
      <c r="Y5" s="6418"/>
      <c r="Z5" s="6418"/>
      <c r="AA5" s="6418"/>
      <c r="AB5" s="6418"/>
      <c r="AC5" s="6418"/>
      <c r="AD5" s="6418"/>
      <c r="AE5" s="6418"/>
    </row>
    <row r="6" spans="1:31" ht="42" customHeight="1">
      <c r="A6" s="6418"/>
      <c r="B6" s="6418"/>
      <c r="C6" s="6418"/>
      <c r="D6" s="6418"/>
      <c r="E6" s="6418"/>
      <c r="F6" s="6418"/>
      <c r="G6" s="6418"/>
      <c r="H6" s="6418"/>
      <c r="I6" s="6418"/>
      <c r="J6" s="6418"/>
      <c r="K6" s="6418"/>
      <c r="L6" s="6418"/>
      <c r="M6" s="6418"/>
      <c r="N6" s="6418"/>
      <c r="O6" s="6418"/>
      <c r="P6" s="6418"/>
      <c r="Q6" s="6418"/>
      <c r="R6" s="6418"/>
      <c r="S6" s="6418"/>
      <c r="T6" s="6418"/>
      <c r="U6" s="6418"/>
      <c r="V6" s="6418"/>
      <c r="W6" s="6418"/>
      <c r="X6" s="6418"/>
      <c r="Y6" s="6418"/>
      <c r="Z6" s="6418"/>
      <c r="AA6" s="6418"/>
      <c r="AB6" s="6418"/>
      <c r="AC6" s="6418"/>
      <c r="AD6" s="6418"/>
      <c r="AE6" s="6418"/>
    </row>
    <row r="7" spans="1:31" ht="24.75" customHeight="1">
      <c r="A7" s="6353" t="s">
        <v>328</v>
      </c>
      <c r="B7" s="6376">
        <v>1</v>
      </c>
      <c r="C7" s="6377"/>
      <c r="D7" s="6378"/>
      <c r="E7" s="6376">
        <v>2</v>
      </c>
      <c r="F7" s="6377"/>
      <c r="G7" s="6378"/>
      <c r="H7" s="6376">
        <v>3</v>
      </c>
      <c r="I7" s="6377"/>
      <c r="J7" s="6378"/>
      <c r="K7" s="6376">
        <v>4</v>
      </c>
      <c r="L7" s="6377"/>
      <c r="M7" s="6378"/>
      <c r="N7" s="6376">
        <v>5</v>
      </c>
      <c r="O7" s="6377"/>
      <c r="P7" s="6378"/>
      <c r="Q7" s="6404" t="s">
        <v>9</v>
      </c>
      <c r="R7" s="6419"/>
      <c r="S7" s="6405"/>
      <c r="T7" s="6414">
        <v>1</v>
      </c>
      <c r="U7" s="6415"/>
      <c r="V7" s="6416"/>
      <c r="W7" s="6414">
        <v>2</v>
      </c>
      <c r="X7" s="6415"/>
      <c r="Y7" s="6415"/>
      <c r="Z7" s="6420" t="s">
        <v>329</v>
      </c>
      <c r="AA7" s="6421"/>
      <c r="AB7" s="6422"/>
      <c r="AC7" s="31" t="s">
        <v>9</v>
      </c>
      <c r="AD7" s="32"/>
      <c r="AE7" s="3" t="s">
        <v>330</v>
      </c>
    </row>
    <row r="8" spans="1:31" ht="32.25" customHeight="1">
      <c r="A8" s="6354"/>
      <c r="B8" s="6379"/>
      <c r="C8" s="6380"/>
      <c r="D8" s="6381"/>
      <c r="E8" s="6379"/>
      <c r="F8" s="6380"/>
      <c r="G8" s="6381"/>
      <c r="H8" s="6379"/>
      <c r="I8" s="6380"/>
      <c r="J8" s="6381"/>
      <c r="K8" s="6379"/>
      <c r="L8" s="6380"/>
      <c r="M8" s="6381"/>
      <c r="N8" s="6379"/>
      <c r="O8" s="6380"/>
      <c r="P8" s="6381"/>
      <c r="Q8" s="6406" t="s">
        <v>331</v>
      </c>
      <c r="R8" s="6407"/>
      <c r="S8" s="6408"/>
      <c r="T8" s="6406" t="s">
        <v>39</v>
      </c>
      <c r="U8" s="6407"/>
      <c r="V8" s="6408"/>
      <c r="W8" s="6406" t="s">
        <v>39</v>
      </c>
      <c r="X8" s="6407"/>
      <c r="Y8" s="6408"/>
      <c r="Z8" s="6406" t="s">
        <v>39</v>
      </c>
      <c r="AA8" s="6407"/>
      <c r="AB8" s="6408"/>
      <c r="AC8" s="44"/>
      <c r="AD8" s="45"/>
      <c r="AE8" s="4"/>
    </row>
    <row r="9" spans="1:31" ht="103.5" customHeight="1">
      <c r="A9" s="6355"/>
      <c r="B9" s="6" t="s">
        <v>332</v>
      </c>
      <c r="C9" s="7" t="s">
        <v>333</v>
      </c>
      <c r="D9" s="8" t="s">
        <v>334</v>
      </c>
      <c r="E9" s="6" t="s">
        <v>332</v>
      </c>
      <c r="F9" s="7" t="s">
        <v>333</v>
      </c>
      <c r="G9" s="8" t="s">
        <v>334</v>
      </c>
      <c r="H9" s="6" t="s">
        <v>332</v>
      </c>
      <c r="I9" s="7" t="s">
        <v>333</v>
      </c>
      <c r="J9" s="26" t="s">
        <v>334</v>
      </c>
      <c r="K9" s="6" t="s">
        <v>332</v>
      </c>
      <c r="L9" s="7" t="s">
        <v>333</v>
      </c>
      <c r="M9" s="8" t="s">
        <v>334</v>
      </c>
      <c r="N9" s="6" t="s">
        <v>332</v>
      </c>
      <c r="O9" s="7" t="s">
        <v>333</v>
      </c>
      <c r="P9" s="8" t="s">
        <v>334</v>
      </c>
      <c r="Q9" s="6" t="s">
        <v>332</v>
      </c>
      <c r="R9" s="7" t="s">
        <v>333</v>
      </c>
      <c r="S9" s="13" t="s">
        <v>334</v>
      </c>
      <c r="T9" s="6" t="s">
        <v>332</v>
      </c>
      <c r="U9" s="7" t="s">
        <v>333</v>
      </c>
      <c r="V9" s="29" t="s">
        <v>334</v>
      </c>
      <c r="W9" s="6" t="s">
        <v>332</v>
      </c>
      <c r="X9" s="7" t="s">
        <v>333</v>
      </c>
      <c r="Y9" s="29" t="s">
        <v>334</v>
      </c>
      <c r="Z9" s="6" t="s">
        <v>332</v>
      </c>
      <c r="AA9" s="7" t="s">
        <v>333</v>
      </c>
      <c r="AB9" s="13" t="s">
        <v>334</v>
      </c>
      <c r="AC9" s="6" t="s">
        <v>332</v>
      </c>
      <c r="AD9" s="7" t="s">
        <v>333</v>
      </c>
      <c r="AE9" s="5" t="s">
        <v>335</v>
      </c>
    </row>
    <row r="10" spans="1:31" ht="42" customHeight="1">
      <c r="A10" s="5290" t="s">
        <v>336</v>
      </c>
      <c r="B10" s="5291">
        <v>348</v>
      </c>
      <c r="C10" s="5292">
        <v>93</v>
      </c>
      <c r="D10" s="5293">
        <v>441</v>
      </c>
      <c r="E10" s="5291">
        <v>378</v>
      </c>
      <c r="F10" s="5292">
        <v>115</v>
      </c>
      <c r="G10" s="5293">
        <v>493</v>
      </c>
      <c r="H10" s="5291">
        <v>339</v>
      </c>
      <c r="I10" s="5292">
        <v>105</v>
      </c>
      <c r="J10" s="5293">
        <v>444</v>
      </c>
      <c r="K10" s="5291">
        <v>353</v>
      </c>
      <c r="L10" s="5292">
        <v>149</v>
      </c>
      <c r="M10" s="5293">
        <v>502</v>
      </c>
      <c r="N10" s="5291">
        <v>0</v>
      </c>
      <c r="O10" s="5292">
        <v>0</v>
      </c>
      <c r="P10" s="5294">
        <v>0</v>
      </c>
      <c r="Q10" s="5295">
        <f t="shared" ref="Q10:S22" si="0">B10+E10+H10+K10+N10</f>
        <v>1418</v>
      </c>
      <c r="R10" s="5296">
        <f t="shared" si="0"/>
        <v>462</v>
      </c>
      <c r="S10" s="5297">
        <f>D10+G10+J10+M10+P10</f>
        <v>1880</v>
      </c>
      <c r="T10" s="5294">
        <v>151</v>
      </c>
      <c r="U10" s="5292">
        <v>20</v>
      </c>
      <c r="V10" s="5293">
        <v>171</v>
      </c>
      <c r="W10" s="5291">
        <v>176</v>
      </c>
      <c r="X10" s="5292">
        <v>10</v>
      </c>
      <c r="Y10" s="5294">
        <v>186</v>
      </c>
      <c r="Z10" s="5298">
        <v>327</v>
      </c>
      <c r="AA10" s="5292">
        <v>30</v>
      </c>
      <c r="AB10" s="5299">
        <v>357</v>
      </c>
      <c r="AC10" s="46">
        <f>Q10+Z10</f>
        <v>1745</v>
      </c>
      <c r="AD10" s="25">
        <f t="shared" ref="AC10:AE22" si="1">R10+AA10</f>
        <v>492</v>
      </c>
      <c r="AE10" s="30">
        <f t="shared" si="1"/>
        <v>2237</v>
      </c>
    </row>
    <row r="11" spans="1:31" ht="36.75" customHeight="1">
      <c r="A11" s="5300" t="s">
        <v>337</v>
      </c>
      <c r="B11" s="5301">
        <v>191</v>
      </c>
      <c r="C11" s="5302">
        <v>7</v>
      </c>
      <c r="D11" s="5303">
        <v>198</v>
      </c>
      <c r="E11" s="5304">
        <v>187</v>
      </c>
      <c r="F11" s="5305">
        <v>10</v>
      </c>
      <c r="G11" s="5306">
        <v>197</v>
      </c>
      <c r="H11" s="5304">
        <v>172</v>
      </c>
      <c r="I11" s="5305">
        <v>2</v>
      </c>
      <c r="J11" s="5306">
        <v>174</v>
      </c>
      <c r="K11" s="5304">
        <v>189</v>
      </c>
      <c r="L11" s="5305">
        <v>7</v>
      </c>
      <c r="M11" s="5307">
        <v>196</v>
      </c>
      <c r="N11" s="5304">
        <v>0</v>
      </c>
      <c r="O11" s="5305">
        <v>0</v>
      </c>
      <c r="P11" s="5307">
        <v>0</v>
      </c>
      <c r="Q11" s="5308">
        <f t="shared" si="0"/>
        <v>739</v>
      </c>
      <c r="R11" s="5309">
        <f t="shared" si="0"/>
        <v>26</v>
      </c>
      <c r="S11" s="5310">
        <f>D11+G11+J11+M11+P11</f>
        <v>765</v>
      </c>
      <c r="T11" s="5307">
        <v>129</v>
      </c>
      <c r="U11" s="5305">
        <v>1</v>
      </c>
      <c r="V11" s="5307">
        <v>130</v>
      </c>
      <c r="W11" s="5308">
        <v>135</v>
      </c>
      <c r="X11" s="5305">
        <v>1</v>
      </c>
      <c r="Y11" s="5306">
        <v>136</v>
      </c>
      <c r="Z11" s="5311">
        <v>264</v>
      </c>
      <c r="AA11" s="5305">
        <v>2</v>
      </c>
      <c r="AB11" s="5312">
        <v>266</v>
      </c>
      <c r="AC11" s="5304">
        <f t="shared" si="1"/>
        <v>1003</v>
      </c>
      <c r="AD11" s="5305">
        <f>R11+AA11</f>
        <v>28</v>
      </c>
      <c r="AE11" s="5313">
        <f t="shared" si="1"/>
        <v>1031</v>
      </c>
    </row>
    <row r="12" spans="1:31" ht="53.25" customHeight="1">
      <c r="A12" s="5314" t="s">
        <v>278</v>
      </c>
      <c r="B12" s="5315">
        <v>84</v>
      </c>
      <c r="C12" s="5316">
        <v>20</v>
      </c>
      <c r="D12" s="5317">
        <v>104</v>
      </c>
      <c r="E12" s="5304">
        <v>80</v>
      </c>
      <c r="F12" s="5305">
        <v>25</v>
      </c>
      <c r="G12" s="5306">
        <v>105</v>
      </c>
      <c r="H12" s="5304">
        <v>94</v>
      </c>
      <c r="I12" s="5305">
        <v>29</v>
      </c>
      <c r="J12" s="5306">
        <v>123</v>
      </c>
      <c r="K12" s="5304">
        <v>96</v>
      </c>
      <c r="L12" s="5305">
        <v>27</v>
      </c>
      <c r="M12" s="5307">
        <v>123</v>
      </c>
      <c r="N12" s="5304">
        <v>0</v>
      </c>
      <c r="O12" s="5305">
        <v>0</v>
      </c>
      <c r="P12" s="5307">
        <v>0</v>
      </c>
      <c r="Q12" s="5308">
        <f t="shared" si="0"/>
        <v>354</v>
      </c>
      <c r="R12" s="5309">
        <f t="shared" si="0"/>
        <v>101</v>
      </c>
      <c r="S12" s="5310">
        <f t="shared" si="0"/>
        <v>455</v>
      </c>
      <c r="T12" s="5307">
        <v>20</v>
      </c>
      <c r="U12" s="5305">
        <v>3</v>
      </c>
      <c r="V12" s="5307">
        <v>23</v>
      </c>
      <c r="W12" s="5318">
        <v>25</v>
      </c>
      <c r="X12" s="5305">
        <v>0</v>
      </c>
      <c r="Y12" s="5307">
        <v>25</v>
      </c>
      <c r="Z12" s="5311">
        <v>45</v>
      </c>
      <c r="AA12" s="5305">
        <v>3</v>
      </c>
      <c r="AB12" s="5312">
        <v>48</v>
      </c>
      <c r="AC12" s="5304">
        <f t="shared" si="1"/>
        <v>399</v>
      </c>
      <c r="AD12" s="5305">
        <f t="shared" si="1"/>
        <v>104</v>
      </c>
      <c r="AE12" s="5313">
        <f t="shared" si="1"/>
        <v>503</v>
      </c>
    </row>
    <row r="13" spans="1:31" ht="47.25" customHeight="1">
      <c r="A13" s="5319" t="s">
        <v>373</v>
      </c>
      <c r="B13" s="5315">
        <v>100</v>
      </c>
      <c r="C13" s="5316">
        <v>1</v>
      </c>
      <c r="D13" s="5320">
        <v>101</v>
      </c>
      <c r="E13" s="5321">
        <v>97</v>
      </c>
      <c r="F13" s="5322">
        <v>2</v>
      </c>
      <c r="G13" s="5323">
        <v>99</v>
      </c>
      <c r="H13" s="5321">
        <v>83</v>
      </c>
      <c r="I13" s="5322">
        <v>2</v>
      </c>
      <c r="J13" s="5323">
        <v>85</v>
      </c>
      <c r="K13" s="5321">
        <v>94</v>
      </c>
      <c r="L13" s="5322">
        <v>3</v>
      </c>
      <c r="M13" s="5324">
        <v>97</v>
      </c>
      <c r="N13" s="5321">
        <v>0</v>
      </c>
      <c r="O13" s="5322">
        <v>0</v>
      </c>
      <c r="P13" s="5324">
        <v>0</v>
      </c>
      <c r="Q13" s="5308">
        <f t="shared" si="0"/>
        <v>374</v>
      </c>
      <c r="R13" s="5309">
        <f t="shared" si="0"/>
        <v>8</v>
      </c>
      <c r="S13" s="5310">
        <f t="shared" si="0"/>
        <v>382</v>
      </c>
      <c r="T13" s="5324">
        <v>39</v>
      </c>
      <c r="U13" s="5322">
        <v>1</v>
      </c>
      <c r="V13" s="5324">
        <v>40</v>
      </c>
      <c r="W13" s="5325">
        <v>41</v>
      </c>
      <c r="X13" s="5322">
        <v>0</v>
      </c>
      <c r="Y13" s="5324">
        <v>41</v>
      </c>
      <c r="Z13" s="5326">
        <v>80</v>
      </c>
      <c r="AA13" s="5322">
        <v>1</v>
      </c>
      <c r="AB13" s="5327">
        <v>81</v>
      </c>
      <c r="AC13" s="5304">
        <f t="shared" si="1"/>
        <v>454</v>
      </c>
      <c r="AD13" s="5305">
        <f t="shared" si="1"/>
        <v>9</v>
      </c>
      <c r="AE13" s="5313">
        <f t="shared" si="1"/>
        <v>463</v>
      </c>
    </row>
    <row r="14" spans="1:31" ht="53.25" customHeight="1">
      <c r="A14" s="2157" t="s">
        <v>338</v>
      </c>
      <c r="B14" s="1564">
        <v>278</v>
      </c>
      <c r="C14" s="1565">
        <v>3</v>
      </c>
      <c r="D14" s="1559">
        <v>281</v>
      </c>
      <c r="E14" s="9">
        <v>228</v>
      </c>
      <c r="F14" s="1550">
        <v>12</v>
      </c>
      <c r="G14" s="1552">
        <v>240</v>
      </c>
      <c r="H14" s="9">
        <v>223</v>
      </c>
      <c r="I14" s="1550">
        <v>19</v>
      </c>
      <c r="J14" s="1552">
        <v>242</v>
      </c>
      <c r="K14" s="9">
        <v>233</v>
      </c>
      <c r="L14" s="1550">
        <v>10</v>
      </c>
      <c r="M14" s="1551">
        <v>243</v>
      </c>
      <c r="N14" s="1553">
        <v>54</v>
      </c>
      <c r="O14" s="1550">
        <v>12</v>
      </c>
      <c r="P14" s="1554">
        <v>66</v>
      </c>
      <c r="Q14" s="1553">
        <f t="shared" si="0"/>
        <v>1016</v>
      </c>
      <c r="R14" s="1550">
        <f t="shared" si="0"/>
        <v>56</v>
      </c>
      <c r="S14" s="1554">
        <f t="shared" si="0"/>
        <v>1072</v>
      </c>
      <c r="T14" s="1551">
        <v>103</v>
      </c>
      <c r="U14" s="1550">
        <v>4</v>
      </c>
      <c r="V14" s="1552">
        <v>107</v>
      </c>
      <c r="W14" s="9">
        <v>121</v>
      </c>
      <c r="X14" s="1550">
        <v>2</v>
      </c>
      <c r="Y14" s="1551">
        <v>123</v>
      </c>
      <c r="Z14" s="1553">
        <v>224</v>
      </c>
      <c r="AA14" s="1550">
        <v>6</v>
      </c>
      <c r="AB14" s="5328">
        <v>230</v>
      </c>
      <c r="AC14" s="46">
        <f t="shared" si="1"/>
        <v>1240</v>
      </c>
      <c r="AD14" s="25">
        <f t="shared" si="1"/>
        <v>62</v>
      </c>
      <c r="AE14" s="30">
        <f t="shared" si="1"/>
        <v>1302</v>
      </c>
    </row>
    <row r="15" spans="1:31" ht="34.5" customHeight="1">
      <c r="A15" s="2157" t="s">
        <v>339</v>
      </c>
      <c r="B15" s="1564">
        <v>258</v>
      </c>
      <c r="C15" s="1565">
        <v>0</v>
      </c>
      <c r="D15" s="1559">
        <v>258</v>
      </c>
      <c r="E15" s="9">
        <v>253</v>
      </c>
      <c r="F15" s="1550">
        <v>0</v>
      </c>
      <c r="G15" s="1552">
        <v>253</v>
      </c>
      <c r="H15" s="9">
        <v>184</v>
      </c>
      <c r="I15" s="1550">
        <v>0</v>
      </c>
      <c r="J15" s="1552">
        <v>184</v>
      </c>
      <c r="K15" s="9">
        <v>243</v>
      </c>
      <c r="L15" s="1550">
        <v>0</v>
      </c>
      <c r="M15" s="1551">
        <v>243</v>
      </c>
      <c r="N15" s="1553">
        <v>0</v>
      </c>
      <c r="O15" s="1550">
        <v>0</v>
      </c>
      <c r="P15" s="1554">
        <v>0</v>
      </c>
      <c r="Q15" s="1553">
        <f t="shared" si="0"/>
        <v>938</v>
      </c>
      <c r="R15" s="1550">
        <f>C15+F15+I15+L15+O15</f>
        <v>0</v>
      </c>
      <c r="S15" s="1554">
        <f t="shared" si="0"/>
        <v>938</v>
      </c>
      <c r="T15" s="1551">
        <v>115</v>
      </c>
      <c r="U15" s="1550">
        <v>2</v>
      </c>
      <c r="V15" s="1552">
        <v>117</v>
      </c>
      <c r="W15" s="9">
        <v>126</v>
      </c>
      <c r="X15" s="1550">
        <v>0</v>
      </c>
      <c r="Y15" s="1555">
        <v>126</v>
      </c>
      <c r="Z15" s="1551">
        <v>241</v>
      </c>
      <c r="AA15" s="1550">
        <v>2</v>
      </c>
      <c r="AB15" s="1552">
        <v>243</v>
      </c>
      <c r="AC15" s="46">
        <f t="shared" si="1"/>
        <v>1179</v>
      </c>
      <c r="AD15" s="25">
        <f t="shared" si="1"/>
        <v>2</v>
      </c>
      <c r="AE15" s="30">
        <f t="shared" si="1"/>
        <v>1181</v>
      </c>
    </row>
    <row r="16" spans="1:31" ht="33.75" customHeight="1">
      <c r="A16" s="2157" t="s">
        <v>210</v>
      </c>
      <c r="B16" s="1564">
        <v>329</v>
      </c>
      <c r="C16" s="1565">
        <v>10</v>
      </c>
      <c r="D16" s="1559">
        <v>339</v>
      </c>
      <c r="E16" s="9">
        <v>373</v>
      </c>
      <c r="F16" s="1550">
        <v>16</v>
      </c>
      <c r="G16" s="1552">
        <v>389</v>
      </c>
      <c r="H16" s="9">
        <v>278</v>
      </c>
      <c r="I16" s="1550">
        <v>15</v>
      </c>
      <c r="J16" s="1552">
        <v>293</v>
      </c>
      <c r="K16" s="9">
        <v>284</v>
      </c>
      <c r="L16" s="1550">
        <v>11</v>
      </c>
      <c r="M16" s="1552">
        <v>295</v>
      </c>
      <c r="N16" s="1553">
        <v>0</v>
      </c>
      <c r="O16" s="1550">
        <v>0</v>
      </c>
      <c r="P16" s="1554">
        <v>0</v>
      </c>
      <c r="Q16" s="1553">
        <f t="shared" si="0"/>
        <v>1264</v>
      </c>
      <c r="R16" s="1550">
        <f t="shared" si="0"/>
        <v>52</v>
      </c>
      <c r="S16" s="1554">
        <f t="shared" si="0"/>
        <v>1316</v>
      </c>
      <c r="T16" s="1551">
        <v>119</v>
      </c>
      <c r="U16" s="1550">
        <v>2</v>
      </c>
      <c r="V16" s="1551">
        <v>121</v>
      </c>
      <c r="W16" s="1553">
        <v>142</v>
      </c>
      <c r="X16" s="1550">
        <v>4</v>
      </c>
      <c r="Y16" s="1552">
        <v>146</v>
      </c>
      <c r="Z16" s="1553">
        <v>261</v>
      </c>
      <c r="AA16" s="1550">
        <v>6</v>
      </c>
      <c r="AB16" s="5328">
        <v>267</v>
      </c>
      <c r="AC16" s="46">
        <f t="shared" si="1"/>
        <v>1525</v>
      </c>
      <c r="AD16" s="25">
        <f t="shared" si="1"/>
        <v>58</v>
      </c>
      <c r="AE16" s="30">
        <f t="shared" si="1"/>
        <v>1583</v>
      </c>
    </row>
    <row r="17" spans="1:36" ht="48" customHeight="1">
      <c r="A17" s="2157" t="s">
        <v>340</v>
      </c>
      <c r="B17" s="1564">
        <v>242</v>
      </c>
      <c r="C17" s="1565">
        <v>53</v>
      </c>
      <c r="D17" s="1559">
        <v>295</v>
      </c>
      <c r="E17" s="9">
        <v>266</v>
      </c>
      <c r="F17" s="1550">
        <v>19</v>
      </c>
      <c r="G17" s="1552">
        <v>285</v>
      </c>
      <c r="H17" s="9">
        <v>237</v>
      </c>
      <c r="I17" s="1550">
        <v>13</v>
      </c>
      <c r="J17" s="1552">
        <v>250</v>
      </c>
      <c r="K17" s="9">
        <v>238</v>
      </c>
      <c r="L17" s="1550">
        <v>53</v>
      </c>
      <c r="M17" s="1552">
        <v>291</v>
      </c>
      <c r="N17" s="1553">
        <v>0</v>
      </c>
      <c r="O17" s="1550">
        <v>0</v>
      </c>
      <c r="P17" s="1554">
        <v>0</v>
      </c>
      <c r="Q17" s="1553">
        <f t="shared" si="0"/>
        <v>983</v>
      </c>
      <c r="R17" s="1550">
        <f t="shared" si="0"/>
        <v>138</v>
      </c>
      <c r="S17" s="1554">
        <f>D17+G17+J17+M17+P17</f>
        <v>1121</v>
      </c>
      <c r="T17" s="1551">
        <v>155</v>
      </c>
      <c r="U17" s="1550">
        <v>4</v>
      </c>
      <c r="V17" s="1551">
        <v>159</v>
      </c>
      <c r="W17" s="9">
        <v>148</v>
      </c>
      <c r="X17" s="1550">
        <v>3</v>
      </c>
      <c r="Y17" s="1555">
        <v>151</v>
      </c>
      <c r="Z17" s="1551">
        <v>303</v>
      </c>
      <c r="AA17" s="1550">
        <v>7</v>
      </c>
      <c r="AB17" s="1551">
        <v>310</v>
      </c>
      <c r="AC17" s="46">
        <f t="shared" si="1"/>
        <v>1286</v>
      </c>
      <c r="AD17" s="25">
        <f t="shared" si="1"/>
        <v>145</v>
      </c>
      <c r="AE17" s="30">
        <f t="shared" si="1"/>
        <v>1431</v>
      </c>
      <c r="AG17" s="1561" t="s">
        <v>28</v>
      </c>
    </row>
    <row r="18" spans="1:36" ht="58.5" customHeight="1">
      <c r="A18" s="5329" t="s">
        <v>0</v>
      </c>
      <c r="B18" s="5330">
        <v>48</v>
      </c>
      <c r="C18" s="5331">
        <v>1</v>
      </c>
      <c r="D18" s="5332">
        <v>49</v>
      </c>
      <c r="E18" s="5330">
        <v>26</v>
      </c>
      <c r="F18" s="5331">
        <v>5</v>
      </c>
      <c r="G18" s="5332">
        <v>31</v>
      </c>
      <c r="H18" s="5330">
        <v>28</v>
      </c>
      <c r="I18" s="5331">
        <v>14</v>
      </c>
      <c r="J18" s="5332">
        <v>42</v>
      </c>
      <c r="K18" s="5330">
        <v>56</v>
      </c>
      <c r="L18" s="5331">
        <v>3</v>
      </c>
      <c r="M18" s="5333">
        <v>59</v>
      </c>
      <c r="N18" s="5334">
        <v>0</v>
      </c>
      <c r="O18" s="5331">
        <v>0</v>
      </c>
      <c r="P18" s="5335">
        <v>0</v>
      </c>
      <c r="Q18" s="1553">
        <f t="shared" si="0"/>
        <v>158</v>
      </c>
      <c r="R18" s="1550">
        <f t="shared" si="0"/>
        <v>23</v>
      </c>
      <c r="S18" s="1554">
        <f>D18+G18+J18+M18+P18</f>
        <v>181</v>
      </c>
      <c r="T18" s="5332">
        <v>20</v>
      </c>
      <c r="U18" s="5336">
        <v>0</v>
      </c>
      <c r="V18" s="5332">
        <v>20</v>
      </c>
      <c r="W18" s="5337">
        <v>15</v>
      </c>
      <c r="X18" s="5331">
        <v>0</v>
      </c>
      <c r="Y18" s="5338">
        <v>15</v>
      </c>
      <c r="Z18" s="5339">
        <v>35</v>
      </c>
      <c r="AA18" s="5331">
        <v>0</v>
      </c>
      <c r="AB18" s="5339">
        <v>35</v>
      </c>
      <c r="AC18" s="46">
        <f t="shared" si="1"/>
        <v>193</v>
      </c>
      <c r="AD18" s="25">
        <f t="shared" si="1"/>
        <v>23</v>
      </c>
      <c r="AE18" s="30">
        <f t="shared" si="1"/>
        <v>216</v>
      </c>
      <c r="AG18" s="1561"/>
    </row>
    <row r="19" spans="1:36" ht="75" customHeight="1">
      <c r="A19" s="5340" t="s">
        <v>341</v>
      </c>
      <c r="B19" s="5341">
        <v>26</v>
      </c>
      <c r="C19" s="654">
        <v>0</v>
      </c>
      <c r="D19" s="5332">
        <v>26</v>
      </c>
      <c r="E19" s="5341">
        <v>53</v>
      </c>
      <c r="F19" s="654">
        <v>0</v>
      </c>
      <c r="G19" s="5332">
        <v>53</v>
      </c>
      <c r="H19" s="5341">
        <v>21</v>
      </c>
      <c r="I19" s="654">
        <v>0</v>
      </c>
      <c r="J19" s="5332">
        <v>21</v>
      </c>
      <c r="K19" s="5341">
        <v>84</v>
      </c>
      <c r="L19" s="654">
        <v>0</v>
      </c>
      <c r="M19" s="5333">
        <v>84</v>
      </c>
      <c r="N19" s="653">
        <v>0</v>
      </c>
      <c r="O19" s="654">
        <v>0</v>
      </c>
      <c r="P19" s="656">
        <v>0</v>
      </c>
      <c r="Q19" s="653">
        <f t="shared" si="0"/>
        <v>184</v>
      </c>
      <c r="R19" s="654">
        <f t="shared" si="0"/>
        <v>0</v>
      </c>
      <c r="S19" s="656">
        <f t="shared" si="0"/>
        <v>184</v>
      </c>
      <c r="T19" s="5333">
        <v>0</v>
      </c>
      <c r="U19" s="5336">
        <v>0</v>
      </c>
      <c r="V19" s="5342">
        <v>0</v>
      </c>
      <c r="W19" s="5333">
        <v>0</v>
      </c>
      <c r="X19" s="5336">
        <v>0</v>
      </c>
      <c r="Y19" s="5343">
        <v>0</v>
      </c>
      <c r="Z19" s="653">
        <v>0</v>
      </c>
      <c r="AA19" s="654">
        <v>0</v>
      </c>
      <c r="AB19" s="655">
        <v>0</v>
      </c>
      <c r="AC19" s="1548">
        <f t="shared" si="1"/>
        <v>184</v>
      </c>
      <c r="AD19" s="1549">
        <f t="shared" si="1"/>
        <v>0</v>
      </c>
      <c r="AE19" s="1556">
        <f t="shared" si="1"/>
        <v>184</v>
      </c>
    </row>
    <row r="20" spans="1:36" ht="54.75" customHeight="1">
      <c r="A20" s="5344" t="s">
        <v>342</v>
      </c>
      <c r="B20" s="1553">
        <v>131</v>
      </c>
      <c r="C20" s="1550">
        <v>2</v>
      </c>
      <c r="D20" s="5328">
        <v>133</v>
      </c>
      <c r="E20" s="1553">
        <v>155</v>
      </c>
      <c r="F20" s="1550">
        <v>4</v>
      </c>
      <c r="G20" s="5328">
        <v>159</v>
      </c>
      <c r="H20" s="1553">
        <v>185</v>
      </c>
      <c r="I20" s="1550">
        <v>1</v>
      </c>
      <c r="J20" s="5328">
        <v>186</v>
      </c>
      <c r="K20" s="1553">
        <v>208</v>
      </c>
      <c r="L20" s="1550">
        <v>3</v>
      </c>
      <c r="M20" s="5328">
        <v>211</v>
      </c>
      <c r="N20" s="1553">
        <v>5</v>
      </c>
      <c r="O20" s="1550">
        <v>0</v>
      </c>
      <c r="P20" s="1554">
        <v>5</v>
      </c>
      <c r="Q20" s="9">
        <f t="shared" si="0"/>
        <v>684</v>
      </c>
      <c r="R20" s="1550">
        <f t="shared" si="0"/>
        <v>10</v>
      </c>
      <c r="S20" s="1554">
        <f t="shared" si="0"/>
        <v>694</v>
      </c>
      <c r="T20" s="5333">
        <v>73</v>
      </c>
      <c r="U20" s="5336">
        <v>3</v>
      </c>
      <c r="V20" s="5342">
        <v>76</v>
      </c>
      <c r="W20" s="5333">
        <v>80</v>
      </c>
      <c r="X20" s="5336">
        <v>4</v>
      </c>
      <c r="Y20" s="5343">
        <v>84</v>
      </c>
      <c r="Z20" s="1553">
        <v>153</v>
      </c>
      <c r="AA20" s="1550">
        <v>7</v>
      </c>
      <c r="AB20" s="5328">
        <v>160</v>
      </c>
      <c r="AC20" s="46">
        <f t="shared" si="1"/>
        <v>837</v>
      </c>
      <c r="AD20" s="25">
        <f t="shared" si="1"/>
        <v>17</v>
      </c>
      <c r="AE20" s="30">
        <f t="shared" si="1"/>
        <v>854</v>
      </c>
      <c r="AF20" s="47"/>
      <c r="AH20" s="2" t="s">
        <v>343</v>
      </c>
    </row>
    <row r="21" spans="1:36" s="1" customFormat="1" ht="54.75" customHeight="1">
      <c r="A21" s="5344" t="s">
        <v>344</v>
      </c>
      <c r="B21" s="9">
        <v>39</v>
      </c>
      <c r="C21" s="1550">
        <v>0</v>
      </c>
      <c r="D21" s="1555">
        <v>39</v>
      </c>
      <c r="E21" s="1551">
        <v>53</v>
      </c>
      <c r="F21" s="1550">
        <v>0</v>
      </c>
      <c r="G21" s="1551">
        <v>53</v>
      </c>
      <c r="H21" s="9">
        <v>29</v>
      </c>
      <c r="I21" s="1550">
        <v>0</v>
      </c>
      <c r="J21" s="1555">
        <v>29</v>
      </c>
      <c r="K21" s="1551">
        <v>46</v>
      </c>
      <c r="L21" s="1550">
        <v>0</v>
      </c>
      <c r="M21" s="1551">
        <v>46</v>
      </c>
      <c r="N21" s="9">
        <v>0</v>
      </c>
      <c r="O21" s="1550">
        <v>0</v>
      </c>
      <c r="P21" s="1555">
        <v>0</v>
      </c>
      <c r="Q21" s="1553">
        <f t="shared" si="0"/>
        <v>167</v>
      </c>
      <c r="R21" s="1550">
        <f t="shared" si="0"/>
        <v>0</v>
      </c>
      <c r="S21" s="1554">
        <f t="shared" si="0"/>
        <v>167</v>
      </c>
      <c r="T21" s="9">
        <v>16</v>
      </c>
      <c r="U21" s="1550">
        <v>1</v>
      </c>
      <c r="V21" s="1552">
        <v>17</v>
      </c>
      <c r="W21" s="9">
        <v>21</v>
      </c>
      <c r="X21" s="1550">
        <v>1</v>
      </c>
      <c r="Y21" s="1552">
        <v>22</v>
      </c>
      <c r="Z21" s="9">
        <v>37</v>
      </c>
      <c r="AA21" s="1550">
        <v>2</v>
      </c>
      <c r="AB21" s="1551">
        <v>39</v>
      </c>
      <c r="AC21" s="46">
        <f t="shared" si="1"/>
        <v>204</v>
      </c>
      <c r="AD21" s="25">
        <f t="shared" si="1"/>
        <v>2</v>
      </c>
      <c r="AE21" s="30">
        <f t="shared" si="1"/>
        <v>206</v>
      </c>
      <c r="AF21" s="48"/>
      <c r="AG21" s="48"/>
      <c r="AH21" s="1563"/>
    </row>
    <row r="22" spans="1:36" s="1" customFormat="1" ht="63" customHeight="1">
      <c r="A22" s="5345" t="s">
        <v>345</v>
      </c>
      <c r="B22" s="5346">
        <v>81</v>
      </c>
      <c r="C22" s="5336">
        <v>11</v>
      </c>
      <c r="D22" s="5343">
        <v>92</v>
      </c>
      <c r="E22" s="5346">
        <v>51</v>
      </c>
      <c r="F22" s="5336">
        <v>4</v>
      </c>
      <c r="G22" s="5343">
        <v>55</v>
      </c>
      <c r="H22" s="5346">
        <v>67</v>
      </c>
      <c r="I22" s="5336">
        <v>6</v>
      </c>
      <c r="J22" s="5343">
        <v>73</v>
      </c>
      <c r="K22" s="5347">
        <v>46</v>
      </c>
      <c r="L22" s="5348">
        <v>12</v>
      </c>
      <c r="M22" s="5343">
        <v>58</v>
      </c>
      <c r="N22" s="5347">
        <v>0</v>
      </c>
      <c r="O22" s="5348">
        <v>0</v>
      </c>
      <c r="P22" s="5349">
        <v>0</v>
      </c>
      <c r="Q22" s="5347">
        <f t="shared" si="0"/>
        <v>245</v>
      </c>
      <c r="R22" s="5348">
        <f t="shared" si="0"/>
        <v>33</v>
      </c>
      <c r="S22" s="1554">
        <f t="shared" si="0"/>
        <v>278</v>
      </c>
      <c r="T22" s="5333">
        <v>0</v>
      </c>
      <c r="U22" s="5336">
        <v>0</v>
      </c>
      <c r="V22" s="5343">
        <v>0</v>
      </c>
      <c r="W22" s="5346">
        <v>0</v>
      </c>
      <c r="X22" s="5336">
        <v>0</v>
      </c>
      <c r="Y22" s="5343">
        <v>0</v>
      </c>
      <c r="Z22" s="1553">
        <v>0</v>
      </c>
      <c r="AA22" s="1550">
        <v>0</v>
      </c>
      <c r="AB22" s="5328">
        <v>0</v>
      </c>
      <c r="AC22" s="5350">
        <f t="shared" si="1"/>
        <v>245</v>
      </c>
      <c r="AD22" s="5351">
        <f t="shared" si="1"/>
        <v>33</v>
      </c>
      <c r="AE22" s="5352">
        <f t="shared" si="1"/>
        <v>278</v>
      </c>
      <c r="AF22" s="2"/>
    </row>
    <row r="23" spans="1:36" ht="39" customHeight="1" thickBot="1">
      <c r="A23" s="2158" t="s">
        <v>346</v>
      </c>
      <c r="B23" s="11">
        <f t="shared" ref="B23:AB23" si="2">SUM(B10:B22)</f>
        <v>2155</v>
      </c>
      <c r="C23" s="11">
        <f t="shared" si="2"/>
        <v>201</v>
      </c>
      <c r="D23" s="11">
        <f t="shared" si="2"/>
        <v>2356</v>
      </c>
      <c r="E23" s="11">
        <f t="shared" si="2"/>
        <v>2200</v>
      </c>
      <c r="F23" s="11">
        <f t="shared" si="2"/>
        <v>212</v>
      </c>
      <c r="G23" s="12">
        <f t="shared" si="2"/>
        <v>2412</v>
      </c>
      <c r="H23" s="11">
        <f t="shared" si="2"/>
        <v>1940</v>
      </c>
      <c r="I23" s="11">
        <f t="shared" si="2"/>
        <v>206</v>
      </c>
      <c r="J23" s="27">
        <f t="shared" si="2"/>
        <v>2146</v>
      </c>
      <c r="K23" s="28">
        <f t="shared" si="2"/>
        <v>2170</v>
      </c>
      <c r="L23" s="11">
        <f t="shared" si="2"/>
        <v>278</v>
      </c>
      <c r="M23" s="12">
        <f t="shared" si="2"/>
        <v>2448</v>
      </c>
      <c r="N23" s="27">
        <f t="shared" si="2"/>
        <v>59</v>
      </c>
      <c r="O23" s="28">
        <f t="shared" si="2"/>
        <v>12</v>
      </c>
      <c r="P23" s="12">
        <f t="shared" si="2"/>
        <v>71</v>
      </c>
      <c r="Q23" s="11">
        <f t="shared" si="2"/>
        <v>8524</v>
      </c>
      <c r="R23" s="33">
        <f t="shared" si="2"/>
        <v>909</v>
      </c>
      <c r="S23" s="34">
        <f t="shared" si="2"/>
        <v>9433</v>
      </c>
      <c r="T23" s="28">
        <f t="shared" si="2"/>
        <v>940</v>
      </c>
      <c r="U23" s="11">
        <f t="shared" si="2"/>
        <v>41</v>
      </c>
      <c r="V23" s="11">
        <f t="shared" si="2"/>
        <v>981</v>
      </c>
      <c r="W23" s="11">
        <f t="shared" si="2"/>
        <v>1030</v>
      </c>
      <c r="X23" s="11">
        <f t="shared" si="2"/>
        <v>25</v>
      </c>
      <c r="Y23" s="11">
        <f t="shared" si="2"/>
        <v>1055</v>
      </c>
      <c r="Z23" s="11">
        <f t="shared" si="2"/>
        <v>1970</v>
      </c>
      <c r="AA23" s="11">
        <f t="shared" si="2"/>
        <v>66</v>
      </c>
      <c r="AB23" s="11">
        <f t="shared" si="2"/>
        <v>2036</v>
      </c>
      <c r="AC23" s="27">
        <f t="shared" ref="AC23" si="3">Q23+Z23</f>
        <v>10494</v>
      </c>
      <c r="AD23" s="27">
        <f t="shared" ref="AD23" si="4">R23+AA23</f>
        <v>975</v>
      </c>
      <c r="AE23" s="27">
        <f t="shared" ref="AE23" si="5">S23+AB23</f>
        <v>11469</v>
      </c>
      <c r="AF23" s="49"/>
      <c r="AH23" s="47"/>
      <c r="AJ23" s="2" t="s">
        <v>28</v>
      </c>
    </row>
    <row r="24" spans="1:36" ht="42.75" customHeight="1">
      <c r="A24" s="6417" t="s">
        <v>347</v>
      </c>
      <c r="B24" s="6417"/>
      <c r="C24" s="6417"/>
      <c r="D24" s="6417"/>
      <c r="E24" s="6417"/>
      <c r="F24" s="6417"/>
      <c r="G24" s="6417"/>
      <c r="H24" s="6417"/>
      <c r="I24" s="6417"/>
      <c r="J24" s="6417"/>
      <c r="K24" s="6417"/>
      <c r="L24" s="6417"/>
      <c r="M24" s="6417"/>
      <c r="N24" s="6417"/>
      <c r="O24" s="6417"/>
      <c r="P24" s="6417"/>
      <c r="Q24" s="6417"/>
      <c r="R24" s="6417"/>
      <c r="S24" s="6417"/>
      <c r="T24" s="6417"/>
      <c r="U24" s="6417"/>
      <c r="V24" s="6417"/>
      <c r="W24" s="6417"/>
      <c r="X24" s="6417"/>
      <c r="Y24" s="6417"/>
      <c r="Z24" s="6417"/>
      <c r="AA24" s="6417"/>
      <c r="AB24" s="6417"/>
      <c r="AC24" s="6417"/>
      <c r="AD24" s="6417"/>
      <c r="AE24" s="6417"/>
      <c r="AF24" s="50"/>
      <c r="AG24" s="50"/>
      <c r="AH24" s="50"/>
      <c r="AI24" s="50"/>
      <c r="AJ24" s="50"/>
    </row>
    <row r="25" spans="1:36" ht="24.75" customHeight="1">
      <c r="A25" s="6409" t="s">
        <v>405</v>
      </c>
      <c r="B25" s="6409"/>
      <c r="C25" s="6409"/>
      <c r="D25" s="6409"/>
      <c r="E25" s="6409"/>
      <c r="F25" s="6409"/>
      <c r="G25" s="6409"/>
      <c r="H25" s="6409"/>
      <c r="I25" s="6409"/>
      <c r="J25" s="6409"/>
      <c r="K25" s="6409"/>
      <c r="L25" s="6409"/>
      <c r="M25" s="6409"/>
      <c r="N25" s="6409"/>
      <c r="O25" s="6409"/>
      <c r="P25" s="6409"/>
      <c r="Q25" s="6409"/>
      <c r="R25" s="6409"/>
      <c r="S25" s="6409"/>
      <c r="T25" s="6409"/>
      <c r="U25" s="6409"/>
      <c r="V25" s="6409"/>
      <c r="W25" s="6409"/>
      <c r="X25" s="6409"/>
      <c r="Y25" s="6409"/>
      <c r="Z25" s="6409"/>
      <c r="AA25" s="6409"/>
      <c r="AB25" s="6409"/>
      <c r="AC25" s="6409"/>
      <c r="AD25" s="6409"/>
      <c r="AE25" s="6409"/>
      <c r="AF25" s="51"/>
      <c r="AG25" s="51"/>
      <c r="AH25" s="51"/>
      <c r="AI25" s="51"/>
      <c r="AJ25" s="51"/>
    </row>
    <row r="26" spans="1:36" ht="22.5" customHeight="1">
      <c r="A26" s="6410" t="s">
        <v>348</v>
      </c>
      <c r="B26" s="6410"/>
      <c r="C26" s="6410"/>
      <c r="D26" s="6410"/>
      <c r="E26" s="6410"/>
      <c r="F26" s="6410"/>
      <c r="G26" s="6410"/>
      <c r="H26" s="6410"/>
      <c r="I26" s="6410"/>
      <c r="J26" s="6410"/>
      <c r="K26" s="6410"/>
      <c r="L26" s="6410"/>
      <c r="M26" s="6410"/>
      <c r="N26" s="6410"/>
      <c r="O26" s="6410"/>
      <c r="P26" s="6410"/>
      <c r="Q26" s="6410"/>
      <c r="R26" s="6410"/>
      <c r="S26" s="6410"/>
      <c r="T26" s="6410"/>
      <c r="U26" s="6410"/>
      <c r="V26" s="6410"/>
      <c r="W26" s="6410"/>
      <c r="X26" s="6410"/>
      <c r="Y26" s="6410"/>
      <c r="Z26" s="6410"/>
      <c r="AA26" s="6410"/>
      <c r="AB26" s="6410"/>
      <c r="AC26" s="6410"/>
      <c r="AD26" s="6410"/>
      <c r="AE26" s="6410"/>
      <c r="AF26" s="50"/>
      <c r="AG26" s="50"/>
      <c r="AH26" s="50"/>
      <c r="AI26" s="55"/>
      <c r="AJ26" s="55"/>
    </row>
    <row r="27" spans="1:36" ht="27.75" customHeight="1">
      <c r="A27" s="6353" t="s">
        <v>328</v>
      </c>
      <c r="B27" s="6376">
        <v>1</v>
      </c>
      <c r="C27" s="6377"/>
      <c r="D27" s="6378"/>
      <c r="E27" s="6376">
        <v>2</v>
      </c>
      <c r="F27" s="6377"/>
      <c r="G27" s="6378"/>
      <c r="H27" s="6376">
        <v>3</v>
      </c>
      <c r="I27" s="6377"/>
      <c r="J27" s="6378"/>
      <c r="K27" s="6376">
        <v>4</v>
      </c>
      <c r="L27" s="6377"/>
      <c r="M27" s="6378"/>
      <c r="N27" s="6376">
        <v>5</v>
      </c>
      <c r="O27" s="6377"/>
      <c r="P27" s="6378"/>
      <c r="Q27" s="6411" t="s">
        <v>9</v>
      </c>
      <c r="R27" s="6412"/>
      <c r="S27" s="6413"/>
      <c r="T27" s="6414">
        <v>1</v>
      </c>
      <c r="U27" s="6415"/>
      <c r="V27" s="6416"/>
      <c r="W27" s="6414">
        <v>2</v>
      </c>
      <c r="X27" s="6415"/>
      <c r="Y27" s="6415"/>
      <c r="Z27" s="6414">
        <v>3</v>
      </c>
      <c r="AA27" s="6415"/>
      <c r="AB27" s="6416"/>
      <c r="AC27" s="6414" t="s">
        <v>349</v>
      </c>
      <c r="AD27" s="6415"/>
      <c r="AE27" s="6416"/>
      <c r="AF27" s="6404" t="s">
        <v>9</v>
      </c>
      <c r="AG27" s="6405"/>
      <c r="AH27" s="6353" t="s">
        <v>350</v>
      </c>
    </row>
    <row r="28" spans="1:36" ht="18" customHeight="1">
      <c r="A28" s="6354"/>
      <c r="B28" s="6379"/>
      <c r="C28" s="6380"/>
      <c r="D28" s="6381"/>
      <c r="E28" s="6379"/>
      <c r="F28" s="6380"/>
      <c r="G28" s="6381"/>
      <c r="H28" s="6379"/>
      <c r="I28" s="6380"/>
      <c r="J28" s="6381"/>
      <c r="K28" s="6379"/>
      <c r="L28" s="6380"/>
      <c r="M28" s="6381"/>
      <c r="N28" s="6379"/>
      <c r="O28" s="6380"/>
      <c r="P28" s="6381"/>
      <c r="Q28" s="6406" t="s">
        <v>331</v>
      </c>
      <c r="R28" s="6407"/>
      <c r="S28" s="6408"/>
      <c r="T28" s="6406" t="s">
        <v>39</v>
      </c>
      <c r="U28" s="6407"/>
      <c r="V28" s="6408"/>
      <c r="W28" s="6406" t="s">
        <v>39</v>
      </c>
      <c r="X28" s="6407"/>
      <c r="Y28" s="6408"/>
      <c r="Z28" s="6406" t="s">
        <v>39</v>
      </c>
      <c r="AA28" s="6407"/>
      <c r="AB28" s="6408"/>
      <c r="AC28" s="6406" t="s">
        <v>39</v>
      </c>
      <c r="AD28" s="6407"/>
      <c r="AE28" s="6408"/>
      <c r="AF28" s="44"/>
      <c r="AG28" s="45"/>
      <c r="AH28" s="6354"/>
    </row>
    <row r="29" spans="1:36" ht="85.5" customHeight="1" thickBot="1">
      <c r="A29" s="6355"/>
      <c r="B29" s="6" t="s">
        <v>332</v>
      </c>
      <c r="C29" s="7" t="s">
        <v>333</v>
      </c>
      <c r="D29" s="13" t="s">
        <v>334</v>
      </c>
      <c r="E29" s="6" t="s">
        <v>332</v>
      </c>
      <c r="F29" s="7" t="s">
        <v>333</v>
      </c>
      <c r="G29" s="13" t="s">
        <v>334</v>
      </c>
      <c r="H29" s="6" t="s">
        <v>332</v>
      </c>
      <c r="I29" s="7" t="s">
        <v>333</v>
      </c>
      <c r="J29" s="29" t="s">
        <v>334</v>
      </c>
      <c r="K29" s="6" t="s">
        <v>332</v>
      </c>
      <c r="L29" s="7" t="s">
        <v>351</v>
      </c>
      <c r="M29" s="13" t="s">
        <v>334</v>
      </c>
      <c r="N29" s="6" t="s">
        <v>332</v>
      </c>
      <c r="O29" s="7" t="s">
        <v>333</v>
      </c>
      <c r="P29" s="29" t="s">
        <v>334</v>
      </c>
      <c r="Q29" s="6" t="s">
        <v>332</v>
      </c>
      <c r="R29" s="7" t="s">
        <v>333</v>
      </c>
      <c r="S29" s="13" t="s">
        <v>334</v>
      </c>
      <c r="T29" s="6" t="s">
        <v>332</v>
      </c>
      <c r="U29" s="7" t="s">
        <v>333</v>
      </c>
      <c r="V29" s="35" t="s">
        <v>334</v>
      </c>
      <c r="W29" s="6" t="s">
        <v>332</v>
      </c>
      <c r="X29" s="7" t="s">
        <v>333</v>
      </c>
      <c r="Y29" s="52" t="s">
        <v>334</v>
      </c>
      <c r="Z29" s="6" t="s">
        <v>332</v>
      </c>
      <c r="AA29" s="7" t="s">
        <v>333</v>
      </c>
      <c r="AB29" s="29" t="s">
        <v>334</v>
      </c>
      <c r="AC29" s="6" t="s">
        <v>332</v>
      </c>
      <c r="AD29" s="7" t="s">
        <v>333</v>
      </c>
      <c r="AE29" s="13" t="s">
        <v>334</v>
      </c>
      <c r="AF29" s="6" t="s">
        <v>332</v>
      </c>
      <c r="AG29" s="7" t="s">
        <v>333</v>
      </c>
      <c r="AH29" s="6355"/>
    </row>
    <row r="30" spans="1:36" ht="43.5" customHeight="1">
      <c r="A30" s="5353" t="s">
        <v>336</v>
      </c>
      <c r="B30" s="5354">
        <v>51</v>
      </c>
      <c r="C30" s="5355">
        <v>25</v>
      </c>
      <c r="D30" s="5356">
        <v>76</v>
      </c>
      <c r="E30" s="5357">
        <v>31</v>
      </c>
      <c r="F30" s="5296">
        <v>52</v>
      </c>
      <c r="G30" s="5358">
        <v>83</v>
      </c>
      <c r="H30" s="5357">
        <v>51</v>
      </c>
      <c r="I30" s="5296">
        <v>44</v>
      </c>
      <c r="J30" s="5358">
        <v>95</v>
      </c>
      <c r="K30" s="5357">
        <v>42</v>
      </c>
      <c r="L30" s="5296">
        <v>40</v>
      </c>
      <c r="M30" s="5358">
        <v>82</v>
      </c>
      <c r="N30" s="5357">
        <v>42</v>
      </c>
      <c r="O30" s="5296">
        <v>42</v>
      </c>
      <c r="P30" s="5359">
        <v>84</v>
      </c>
      <c r="Q30" s="5360">
        <f>B30+E30+H30+K30+N30</f>
        <v>217</v>
      </c>
      <c r="R30" s="5336">
        <f t="shared" ref="Q30:S42" si="6">C30+F30+I30+L30+O30</f>
        <v>203</v>
      </c>
      <c r="S30" s="5297">
        <f t="shared" si="6"/>
        <v>420</v>
      </c>
      <c r="T30" s="5357">
        <v>13</v>
      </c>
      <c r="U30" s="5296">
        <v>138</v>
      </c>
      <c r="V30" s="5358">
        <v>151</v>
      </c>
      <c r="W30" s="5357">
        <v>8</v>
      </c>
      <c r="X30" s="5296">
        <v>190</v>
      </c>
      <c r="Y30" s="5358">
        <v>198</v>
      </c>
      <c r="Z30" s="5357">
        <v>60</v>
      </c>
      <c r="AA30" s="5296">
        <v>135</v>
      </c>
      <c r="AB30" s="5359">
        <v>195</v>
      </c>
      <c r="AC30" s="5357">
        <v>81</v>
      </c>
      <c r="AD30" s="5296">
        <v>463</v>
      </c>
      <c r="AE30" s="5358">
        <v>544</v>
      </c>
      <c r="AF30" s="5350">
        <f t="shared" ref="AF30:AH42" si="7">Q30+AC30</f>
        <v>298</v>
      </c>
      <c r="AG30" s="5351">
        <f t="shared" si="7"/>
        <v>666</v>
      </c>
      <c r="AH30" s="5361">
        <f t="shared" si="7"/>
        <v>964</v>
      </c>
    </row>
    <row r="31" spans="1:36" ht="39.75" customHeight="1">
      <c r="A31" s="5300" t="s">
        <v>337</v>
      </c>
      <c r="B31" s="5301">
        <v>35</v>
      </c>
      <c r="C31" s="5302">
        <v>1</v>
      </c>
      <c r="D31" s="5362">
        <v>36</v>
      </c>
      <c r="E31" s="5363">
        <v>31</v>
      </c>
      <c r="F31" s="5364">
        <v>1</v>
      </c>
      <c r="G31" s="5365">
        <v>32</v>
      </c>
      <c r="H31" s="5363">
        <v>41</v>
      </c>
      <c r="I31" s="5364">
        <v>8</v>
      </c>
      <c r="J31" s="5365">
        <v>49</v>
      </c>
      <c r="K31" s="5363">
        <v>36</v>
      </c>
      <c r="L31" s="5364">
        <v>6</v>
      </c>
      <c r="M31" s="5365">
        <v>42</v>
      </c>
      <c r="N31" s="5363">
        <v>32</v>
      </c>
      <c r="O31" s="5364">
        <v>12</v>
      </c>
      <c r="P31" s="5366">
        <v>44</v>
      </c>
      <c r="Q31" s="5367">
        <f>B31+E31+H31+K31+N31</f>
        <v>175</v>
      </c>
      <c r="R31" s="5364">
        <f t="shared" si="6"/>
        <v>28</v>
      </c>
      <c r="S31" s="5368">
        <f t="shared" si="6"/>
        <v>203</v>
      </c>
      <c r="T31" s="5363">
        <v>23</v>
      </c>
      <c r="U31" s="5364">
        <v>0</v>
      </c>
      <c r="V31" s="5365">
        <v>23</v>
      </c>
      <c r="W31" s="5363">
        <v>19</v>
      </c>
      <c r="X31" s="5364">
        <v>0</v>
      </c>
      <c r="Y31" s="5365">
        <v>19</v>
      </c>
      <c r="Z31" s="5363">
        <v>18</v>
      </c>
      <c r="AA31" s="5364">
        <v>10</v>
      </c>
      <c r="AB31" s="5365">
        <v>28</v>
      </c>
      <c r="AC31" s="5363">
        <v>60</v>
      </c>
      <c r="AD31" s="5364">
        <v>10</v>
      </c>
      <c r="AE31" s="5365">
        <v>70</v>
      </c>
      <c r="AF31" s="1557">
        <f t="shared" si="7"/>
        <v>235</v>
      </c>
      <c r="AG31" s="654">
        <f t="shared" si="7"/>
        <v>38</v>
      </c>
      <c r="AH31" s="656">
        <f t="shared" si="7"/>
        <v>273</v>
      </c>
    </row>
    <row r="32" spans="1:36" ht="53.25" customHeight="1">
      <c r="A32" s="5314" t="s">
        <v>278</v>
      </c>
      <c r="B32" s="5301">
        <v>0</v>
      </c>
      <c r="C32" s="5302">
        <v>0</v>
      </c>
      <c r="D32" s="5362">
        <v>0</v>
      </c>
      <c r="E32" s="5363">
        <v>15</v>
      </c>
      <c r="F32" s="5364">
        <v>10</v>
      </c>
      <c r="G32" s="5365">
        <v>25</v>
      </c>
      <c r="H32" s="5363">
        <v>26</v>
      </c>
      <c r="I32" s="5364">
        <v>9</v>
      </c>
      <c r="J32" s="5365">
        <v>35</v>
      </c>
      <c r="K32" s="5363">
        <v>33</v>
      </c>
      <c r="L32" s="5364">
        <v>9</v>
      </c>
      <c r="M32" s="5365">
        <v>42</v>
      </c>
      <c r="N32" s="5363">
        <v>33</v>
      </c>
      <c r="O32" s="5364">
        <v>5</v>
      </c>
      <c r="P32" s="5366">
        <v>38</v>
      </c>
      <c r="Q32" s="5367">
        <f>B32+E32+H32+K32+N32</f>
        <v>107</v>
      </c>
      <c r="R32" s="5364">
        <f t="shared" si="6"/>
        <v>33</v>
      </c>
      <c r="S32" s="5368">
        <f t="shared" si="6"/>
        <v>140</v>
      </c>
      <c r="T32" s="5363">
        <v>0</v>
      </c>
      <c r="U32" s="5364">
        <v>0</v>
      </c>
      <c r="V32" s="5365">
        <v>0</v>
      </c>
      <c r="W32" s="5363">
        <v>0</v>
      </c>
      <c r="X32" s="5364">
        <v>9</v>
      </c>
      <c r="Y32" s="5365">
        <v>9</v>
      </c>
      <c r="Z32" s="5363">
        <v>0</v>
      </c>
      <c r="AA32" s="5364">
        <v>0</v>
      </c>
      <c r="AB32" s="5369">
        <v>0</v>
      </c>
      <c r="AC32" s="5363">
        <v>0</v>
      </c>
      <c r="AD32" s="5364">
        <v>9</v>
      </c>
      <c r="AE32" s="5369">
        <v>9</v>
      </c>
      <c r="AF32" s="1557">
        <f t="shared" si="7"/>
        <v>107</v>
      </c>
      <c r="AG32" s="654">
        <f t="shared" si="7"/>
        <v>42</v>
      </c>
      <c r="AH32" s="656">
        <f t="shared" si="7"/>
        <v>149</v>
      </c>
    </row>
    <row r="33" spans="1:35" ht="50.25" customHeight="1">
      <c r="A33" s="5319" t="s">
        <v>373</v>
      </c>
      <c r="B33" s="5325">
        <v>0</v>
      </c>
      <c r="C33" s="5370">
        <v>0</v>
      </c>
      <c r="D33" s="5371">
        <v>0</v>
      </c>
      <c r="E33" s="5325">
        <v>0</v>
      </c>
      <c r="F33" s="5370">
        <v>19</v>
      </c>
      <c r="G33" s="5371">
        <v>19</v>
      </c>
      <c r="H33" s="5325">
        <v>0</v>
      </c>
      <c r="I33" s="5370">
        <v>32</v>
      </c>
      <c r="J33" s="5371">
        <v>32</v>
      </c>
      <c r="K33" s="5325">
        <v>0</v>
      </c>
      <c r="L33" s="5370">
        <v>21</v>
      </c>
      <c r="M33" s="5371">
        <v>21</v>
      </c>
      <c r="N33" s="5325">
        <v>0</v>
      </c>
      <c r="O33" s="5370">
        <v>13</v>
      </c>
      <c r="P33" s="5372">
        <v>13</v>
      </c>
      <c r="Q33" s="5367">
        <f>B33+E33+H33+K33+N33</f>
        <v>0</v>
      </c>
      <c r="R33" s="5364">
        <f t="shared" si="6"/>
        <v>85</v>
      </c>
      <c r="S33" s="5368">
        <f t="shared" si="6"/>
        <v>85</v>
      </c>
      <c r="T33" s="5325">
        <v>0</v>
      </c>
      <c r="U33" s="5370">
        <v>0</v>
      </c>
      <c r="V33" s="5371">
        <v>0</v>
      </c>
      <c r="W33" s="5325">
        <v>0</v>
      </c>
      <c r="X33" s="5370">
        <v>0</v>
      </c>
      <c r="Y33" s="5371">
        <v>0</v>
      </c>
      <c r="Z33" s="5325">
        <v>0</v>
      </c>
      <c r="AA33" s="5370">
        <v>0</v>
      </c>
      <c r="AB33" s="5372">
        <v>0</v>
      </c>
      <c r="AC33" s="5325">
        <v>0</v>
      </c>
      <c r="AD33" s="5370">
        <v>0</v>
      </c>
      <c r="AE33" s="5372">
        <v>0</v>
      </c>
      <c r="AF33" s="1557">
        <f t="shared" si="7"/>
        <v>0</v>
      </c>
      <c r="AG33" s="654">
        <f t="shared" si="7"/>
        <v>85</v>
      </c>
      <c r="AH33" s="656">
        <f t="shared" si="7"/>
        <v>85</v>
      </c>
    </row>
    <row r="34" spans="1:35" ht="50.25" customHeight="1">
      <c r="A34" s="5373" t="s">
        <v>338</v>
      </c>
      <c r="B34" s="1564">
        <v>0</v>
      </c>
      <c r="C34" s="1565">
        <v>0</v>
      </c>
      <c r="D34" s="1566">
        <v>0</v>
      </c>
      <c r="E34" s="1557">
        <v>0</v>
      </c>
      <c r="F34" s="654">
        <v>34</v>
      </c>
      <c r="G34" s="657">
        <v>34</v>
      </c>
      <c r="H34" s="1557">
        <v>0</v>
      </c>
      <c r="I34" s="654">
        <v>39</v>
      </c>
      <c r="J34" s="657">
        <v>39</v>
      </c>
      <c r="K34" s="1557">
        <v>0</v>
      </c>
      <c r="L34" s="654">
        <v>58</v>
      </c>
      <c r="M34" s="657">
        <v>58</v>
      </c>
      <c r="N34" s="1557">
        <v>0</v>
      </c>
      <c r="O34" s="654">
        <v>55</v>
      </c>
      <c r="P34" s="1559">
        <v>55</v>
      </c>
      <c r="Q34" s="1560">
        <f>B34+E34+H34+K34+N34</f>
        <v>0</v>
      </c>
      <c r="R34" s="654">
        <f t="shared" si="6"/>
        <v>186</v>
      </c>
      <c r="S34" s="656">
        <f t="shared" si="6"/>
        <v>186</v>
      </c>
      <c r="T34" s="1557">
        <v>0</v>
      </c>
      <c r="U34" s="654">
        <v>65</v>
      </c>
      <c r="V34" s="657">
        <v>65</v>
      </c>
      <c r="W34" s="1557">
        <v>0</v>
      </c>
      <c r="X34" s="654">
        <v>76</v>
      </c>
      <c r="Y34" s="657">
        <v>76</v>
      </c>
      <c r="Z34" s="1557">
        <v>0</v>
      </c>
      <c r="AA34" s="654">
        <v>64</v>
      </c>
      <c r="AB34" s="5374">
        <v>64</v>
      </c>
      <c r="AC34" s="653">
        <v>0</v>
      </c>
      <c r="AD34" s="654">
        <v>205</v>
      </c>
      <c r="AE34" s="656">
        <v>205</v>
      </c>
      <c r="AF34" s="1548">
        <f t="shared" si="7"/>
        <v>0</v>
      </c>
      <c r="AG34" s="1549">
        <f t="shared" si="7"/>
        <v>391</v>
      </c>
      <c r="AH34" s="1556">
        <f t="shared" si="7"/>
        <v>391</v>
      </c>
    </row>
    <row r="35" spans="1:35" ht="39" customHeight="1">
      <c r="A35" s="2157" t="s">
        <v>339</v>
      </c>
      <c r="B35" s="1564">
        <v>106</v>
      </c>
      <c r="C35" s="1565">
        <v>12</v>
      </c>
      <c r="D35" s="1566">
        <v>118</v>
      </c>
      <c r="E35" s="1557">
        <v>157</v>
      </c>
      <c r="F35" s="654">
        <v>9</v>
      </c>
      <c r="G35" s="657">
        <v>166</v>
      </c>
      <c r="H35" s="1557">
        <v>119</v>
      </c>
      <c r="I35" s="654">
        <v>15</v>
      </c>
      <c r="J35" s="657">
        <v>134</v>
      </c>
      <c r="K35" s="1557">
        <v>110</v>
      </c>
      <c r="L35" s="654">
        <v>39</v>
      </c>
      <c r="M35" s="657">
        <v>149</v>
      </c>
      <c r="N35" s="1557">
        <v>99</v>
      </c>
      <c r="O35" s="654">
        <v>26</v>
      </c>
      <c r="P35" s="1559">
        <v>125</v>
      </c>
      <c r="Q35" s="1560">
        <f t="shared" si="6"/>
        <v>591</v>
      </c>
      <c r="R35" s="654">
        <f t="shared" si="6"/>
        <v>101</v>
      </c>
      <c r="S35" s="656">
        <f t="shared" si="6"/>
        <v>692</v>
      </c>
      <c r="T35" s="1557">
        <v>62</v>
      </c>
      <c r="U35" s="654">
        <v>11</v>
      </c>
      <c r="V35" s="657">
        <v>73</v>
      </c>
      <c r="W35" s="1557">
        <v>59</v>
      </c>
      <c r="X35" s="654">
        <v>37</v>
      </c>
      <c r="Y35" s="657">
        <v>96</v>
      </c>
      <c r="Z35" s="1557">
        <v>83</v>
      </c>
      <c r="AA35" s="654">
        <v>22</v>
      </c>
      <c r="AB35" s="5374">
        <v>105</v>
      </c>
      <c r="AC35" s="653">
        <v>204</v>
      </c>
      <c r="AD35" s="654">
        <v>70</v>
      </c>
      <c r="AE35" s="655">
        <v>274</v>
      </c>
      <c r="AF35" s="1548">
        <f t="shared" si="7"/>
        <v>795</v>
      </c>
      <c r="AG35" s="1549">
        <f t="shared" si="7"/>
        <v>171</v>
      </c>
      <c r="AH35" s="1556">
        <f t="shared" si="7"/>
        <v>966</v>
      </c>
    </row>
    <row r="36" spans="1:35" ht="36" customHeight="1">
      <c r="A36" s="2157" t="s">
        <v>210</v>
      </c>
      <c r="B36" s="1564">
        <v>21</v>
      </c>
      <c r="C36" s="1565">
        <v>6</v>
      </c>
      <c r="D36" s="1566">
        <v>27</v>
      </c>
      <c r="E36" s="1557">
        <v>17</v>
      </c>
      <c r="F36" s="654">
        <v>16</v>
      </c>
      <c r="G36" s="657">
        <v>23</v>
      </c>
      <c r="H36" s="1557">
        <v>27</v>
      </c>
      <c r="I36" s="654">
        <v>17</v>
      </c>
      <c r="J36" s="657">
        <v>44</v>
      </c>
      <c r="K36" s="1557">
        <v>21</v>
      </c>
      <c r="L36" s="654">
        <v>30</v>
      </c>
      <c r="M36" s="657">
        <v>51</v>
      </c>
      <c r="N36" s="1557">
        <v>25</v>
      </c>
      <c r="O36" s="654">
        <v>17</v>
      </c>
      <c r="P36" s="1559">
        <v>42</v>
      </c>
      <c r="Q36" s="1560">
        <f t="shared" si="6"/>
        <v>111</v>
      </c>
      <c r="R36" s="654">
        <f t="shared" si="6"/>
        <v>86</v>
      </c>
      <c r="S36" s="656">
        <f t="shared" si="6"/>
        <v>187</v>
      </c>
      <c r="T36" s="1557">
        <v>0</v>
      </c>
      <c r="U36" s="654">
        <v>9</v>
      </c>
      <c r="V36" s="657">
        <v>9</v>
      </c>
      <c r="W36" s="1557">
        <v>0</v>
      </c>
      <c r="X36" s="654">
        <v>6</v>
      </c>
      <c r="Y36" s="657">
        <v>6</v>
      </c>
      <c r="Z36" s="1557">
        <v>0</v>
      </c>
      <c r="AA36" s="654">
        <v>13</v>
      </c>
      <c r="AB36" s="657">
        <v>13</v>
      </c>
      <c r="AC36" s="653">
        <v>0</v>
      </c>
      <c r="AD36" s="654">
        <v>28</v>
      </c>
      <c r="AE36" s="655">
        <v>28</v>
      </c>
      <c r="AF36" s="1548">
        <f t="shared" si="7"/>
        <v>111</v>
      </c>
      <c r="AG36" s="1549">
        <f t="shared" si="7"/>
        <v>114</v>
      </c>
      <c r="AH36" s="1556">
        <f t="shared" si="7"/>
        <v>215</v>
      </c>
    </row>
    <row r="37" spans="1:35" ht="50.25" customHeight="1">
      <c r="A37" s="2157" t="s">
        <v>340</v>
      </c>
      <c r="B37" s="1564">
        <v>0</v>
      </c>
      <c r="C37" s="1565">
        <v>0</v>
      </c>
      <c r="D37" s="1566">
        <v>0</v>
      </c>
      <c r="E37" s="1557">
        <v>1</v>
      </c>
      <c r="F37" s="654">
        <v>60</v>
      </c>
      <c r="G37" s="657">
        <v>61</v>
      </c>
      <c r="H37" s="1557">
        <v>3</v>
      </c>
      <c r="I37" s="654">
        <v>66</v>
      </c>
      <c r="J37" s="657">
        <v>69</v>
      </c>
      <c r="K37" s="1557">
        <v>41</v>
      </c>
      <c r="L37" s="654">
        <v>92</v>
      </c>
      <c r="M37" s="657">
        <v>133</v>
      </c>
      <c r="N37" s="1557">
        <v>45</v>
      </c>
      <c r="O37" s="654">
        <v>59</v>
      </c>
      <c r="P37" s="1559">
        <v>104</v>
      </c>
      <c r="Q37" s="1560">
        <f t="shared" si="6"/>
        <v>90</v>
      </c>
      <c r="R37" s="654">
        <f t="shared" si="6"/>
        <v>277</v>
      </c>
      <c r="S37" s="656">
        <f t="shared" si="6"/>
        <v>367</v>
      </c>
      <c r="T37" s="1557">
        <v>30</v>
      </c>
      <c r="U37" s="654">
        <v>80</v>
      </c>
      <c r="V37" s="657">
        <v>110</v>
      </c>
      <c r="W37" s="1557">
        <v>23</v>
      </c>
      <c r="X37" s="654">
        <v>103</v>
      </c>
      <c r="Y37" s="657">
        <v>126</v>
      </c>
      <c r="Z37" s="1557">
        <v>44</v>
      </c>
      <c r="AA37" s="654">
        <v>101</v>
      </c>
      <c r="AB37" s="657">
        <v>145</v>
      </c>
      <c r="AC37" s="653">
        <v>97</v>
      </c>
      <c r="AD37" s="654">
        <v>284</v>
      </c>
      <c r="AE37" s="655">
        <v>381</v>
      </c>
      <c r="AF37" s="1548">
        <f t="shared" si="7"/>
        <v>187</v>
      </c>
      <c r="AG37" s="1549">
        <f t="shared" si="7"/>
        <v>561</v>
      </c>
      <c r="AH37" s="1556">
        <f t="shared" si="7"/>
        <v>748</v>
      </c>
      <c r="AI37" s="56"/>
    </row>
    <row r="38" spans="1:35" ht="50.25" customHeight="1">
      <c r="A38" s="5329" t="s">
        <v>0</v>
      </c>
      <c r="B38" s="5337">
        <v>1</v>
      </c>
      <c r="C38" s="5331">
        <v>15</v>
      </c>
      <c r="D38" s="5339">
        <v>16</v>
      </c>
      <c r="E38" s="5337">
        <v>15</v>
      </c>
      <c r="F38" s="5331">
        <v>19</v>
      </c>
      <c r="G38" s="5339">
        <v>34</v>
      </c>
      <c r="H38" s="5337">
        <v>4</v>
      </c>
      <c r="I38" s="5331">
        <v>34</v>
      </c>
      <c r="J38" s="5338">
        <v>38</v>
      </c>
      <c r="K38" s="5339">
        <v>10</v>
      </c>
      <c r="L38" s="5331">
        <v>34</v>
      </c>
      <c r="M38" s="5339">
        <v>44</v>
      </c>
      <c r="N38" s="5337">
        <v>22</v>
      </c>
      <c r="O38" s="5331">
        <v>7</v>
      </c>
      <c r="P38" s="5339">
        <v>29</v>
      </c>
      <c r="Q38" s="1560">
        <f t="shared" si="6"/>
        <v>52</v>
      </c>
      <c r="R38" s="654">
        <f t="shared" si="6"/>
        <v>109</v>
      </c>
      <c r="S38" s="656">
        <f t="shared" si="6"/>
        <v>161</v>
      </c>
      <c r="T38" s="5337">
        <v>24</v>
      </c>
      <c r="U38" s="5331">
        <v>9</v>
      </c>
      <c r="V38" s="5339">
        <v>33</v>
      </c>
      <c r="W38" s="5337">
        <v>16</v>
      </c>
      <c r="X38" s="5331">
        <v>8</v>
      </c>
      <c r="Y38" s="5339">
        <v>24</v>
      </c>
      <c r="Z38" s="5337">
        <v>21</v>
      </c>
      <c r="AA38" s="5331">
        <v>9</v>
      </c>
      <c r="AB38" s="5338">
        <v>30</v>
      </c>
      <c r="AC38" s="5334">
        <v>61</v>
      </c>
      <c r="AD38" s="5331">
        <v>26</v>
      </c>
      <c r="AE38" s="5375">
        <v>87</v>
      </c>
      <c r="AF38" s="1548">
        <f t="shared" si="7"/>
        <v>113</v>
      </c>
      <c r="AG38" s="1549">
        <f t="shared" si="7"/>
        <v>135</v>
      </c>
      <c r="AH38" s="1556">
        <f t="shared" si="7"/>
        <v>248</v>
      </c>
      <c r="AI38" s="56"/>
    </row>
    <row r="39" spans="1:35" ht="78.75" customHeight="1">
      <c r="A39" s="5340" t="s">
        <v>341</v>
      </c>
      <c r="B39" s="1557">
        <v>25</v>
      </c>
      <c r="C39" s="654">
        <v>6</v>
      </c>
      <c r="D39" s="5376">
        <v>31</v>
      </c>
      <c r="E39" s="5374">
        <v>0</v>
      </c>
      <c r="F39" s="654">
        <v>22</v>
      </c>
      <c r="G39" s="5374">
        <v>22</v>
      </c>
      <c r="H39" s="1557">
        <v>29</v>
      </c>
      <c r="I39" s="654">
        <v>20</v>
      </c>
      <c r="J39" s="5376">
        <v>49</v>
      </c>
      <c r="K39" s="5374">
        <v>11</v>
      </c>
      <c r="L39" s="654">
        <v>16</v>
      </c>
      <c r="M39" s="5374">
        <v>27</v>
      </c>
      <c r="N39" s="1557">
        <v>29</v>
      </c>
      <c r="O39" s="654">
        <v>14</v>
      </c>
      <c r="P39" s="1559">
        <v>43</v>
      </c>
      <c r="Q39" s="1560">
        <f t="shared" si="6"/>
        <v>94</v>
      </c>
      <c r="R39" s="654">
        <f t="shared" si="6"/>
        <v>78</v>
      </c>
      <c r="S39" s="656">
        <f>D39+G39+J39+M39+P39</f>
        <v>172</v>
      </c>
      <c r="T39" s="1557">
        <v>0</v>
      </c>
      <c r="U39" s="654">
        <v>0</v>
      </c>
      <c r="V39" s="5376">
        <v>0</v>
      </c>
      <c r="W39" s="5374">
        <v>0</v>
      </c>
      <c r="X39" s="654">
        <v>0</v>
      </c>
      <c r="Y39" s="5374">
        <v>0</v>
      </c>
      <c r="Z39" s="1557">
        <v>0</v>
      </c>
      <c r="AA39" s="654">
        <v>0</v>
      </c>
      <c r="AB39" s="5374">
        <v>0</v>
      </c>
      <c r="AC39" s="653">
        <v>0</v>
      </c>
      <c r="AD39" s="654">
        <v>0</v>
      </c>
      <c r="AE39" s="655">
        <v>0</v>
      </c>
      <c r="AF39" s="1548">
        <f t="shared" si="7"/>
        <v>94</v>
      </c>
      <c r="AG39" s="1549">
        <f t="shared" si="7"/>
        <v>78</v>
      </c>
      <c r="AH39" s="1556">
        <f t="shared" si="7"/>
        <v>172</v>
      </c>
    </row>
    <row r="40" spans="1:35" ht="56.25" customHeight="1">
      <c r="A40" s="5344" t="s">
        <v>352</v>
      </c>
      <c r="B40" s="5341">
        <v>20</v>
      </c>
      <c r="C40" s="5336">
        <v>0</v>
      </c>
      <c r="D40" s="5333">
        <v>20</v>
      </c>
      <c r="E40" s="5341">
        <v>10</v>
      </c>
      <c r="F40" s="5336">
        <v>2</v>
      </c>
      <c r="G40" s="5333">
        <v>12</v>
      </c>
      <c r="H40" s="5341">
        <v>37</v>
      </c>
      <c r="I40" s="5336">
        <v>32</v>
      </c>
      <c r="J40" s="5333">
        <v>69</v>
      </c>
      <c r="K40" s="5341">
        <v>86</v>
      </c>
      <c r="L40" s="5336">
        <v>38</v>
      </c>
      <c r="M40" s="5333">
        <v>124</v>
      </c>
      <c r="N40" s="5341">
        <v>62</v>
      </c>
      <c r="O40" s="5336">
        <v>17</v>
      </c>
      <c r="P40" s="5332">
        <v>79</v>
      </c>
      <c r="Q40" s="1560">
        <f t="shared" si="6"/>
        <v>215</v>
      </c>
      <c r="R40" s="654">
        <f t="shared" si="6"/>
        <v>89</v>
      </c>
      <c r="S40" s="656">
        <f>D40+G40+J40+M40+P40</f>
        <v>304</v>
      </c>
      <c r="T40" s="1557">
        <v>20</v>
      </c>
      <c r="U40" s="654">
        <v>0</v>
      </c>
      <c r="V40" s="657">
        <v>20</v>
      </c>
      <c r="W40" s="1557">
        <v>18</v>
      </c>
      <c r="X40" s="654">
        <v>2</v>
      </c>
      <c r="Y40" s="657">
        <v>20</v>
      </c>
      <c r="Z40" s="1557">
        <v>33</v>
      </c>
      <c r="AA40" s="654">
        <v>30</v>
      </c>
      <c r="AB40" s="5374">
        <v>63</v>
      </c>
      <c r="AC40" s="653">
        <v>71</v>
      </c>
      <c r="AD40" s="654">
        <v>32</v>
      </c>
      <c r="AE40" s="655">
        <v>103</v>
      </c>
      <c r="AF40" s="1548">
        <f t="shared" si="7"/>
        <v>286</v>
      </c>
      <c r="AG40" s="1549">
        <f t="shared" si="7"/>
        <v>121</v>
      </c>
      <c r="AH40" s="1556">
        <f t="shared" si="7"/>
        <v>407</v>
      </c>
    </row>
    <row r="41" spans="1:35" ht="61.5" customHeight="1">
      <c r="A41" s="5344" t="s">
        <v>344</v>
      </c>
      <c r="B41" s="1557">
        <v>25</v>
      </c>
      <c r="C41" s="654">
        <v>0</v>
      </c>
      <c r="D41" s="5376">
        <v>25</v>
      </c>
      <c r="E41" s="5374">
        <v>20</v>
      </c>
      <c r="F41" s="654">
        <v>1</v>
      </c>
      <c r="G41" s="5374">
        <v>21</v>
      </c>
      <c r="H41" s="1557">
        <v>23</v>
      </c>
      <c r="I41" s="654">
        <v>13</v>
      </c>
      <c r="J41" s="5376">
        <v>36</v>
      </c>
      <c r="K41" s="5374">
        <v>26</v>
      </c>
      <c r="L41" s="654">
        <v>9</v>
      </c>
      <c r="M41" s="5374">
        <v>35</v>
      </c>
      <c r="N41" s="1557">
        <v>19</v>
      </c>
      <c r="O41" s="654">
        <v>11</v>
      </c>
      <c r="P41" s="5376">
        <v>30</v>
      </c>
      <c r="Q41" s="653">
        <f t="shared" si="6"/>
        <v>113</v>
      </c>
      <c r="R41" s="654">
        <f t="shared" si="6"/>
        <v>34</v>
      </c>
      <c r="S41" s="656">
        <f t="shared" si="6"/>
        <v>147</v>
      </c>
      <c r="T41" s="1557">
        <v>25</v>
      </c>
      <c r="U41" s="654">
        <v>1</v>
      </c>
      <c r="V41" s="657">
        <v>26</v>
      </c>
      <c r="W41" s="1557">
        <v>18</v>
      </c>
      <c r="X41" s="654">
        <v>7</v>
      </c>
      <c r="Y41" s="657">
        <v>25</v>
      </c>
      <c r="Z41" s="1557">
        <v>14</v>
      </c>
      <c r="AA41" s="654">
        <v>6</v>
      </c>
      <c r="AB41" s="5374">
        <v>20</v>
      </c>
      <c r="AC41" s="653">
        <v>57</v>
      </c>
      <c r="AD41" s="654">
        <v>14</v>
      </c>
      <c r="AE41" s="655">
        <v>71</v>
      </c>
      <c r="AF41" s="1548">
        <f t="shared" si="7"/>
        <v>170</v>
      </c>
      <c r="AG41" s="1549">
        <f t="shared" si="7"/>
        <v>48</v>
      </c>
      <c r="AH41" s="1556">
        <f t="shared" si="7"/>
        <v>218</v>
      </c>
    </row>
    <row r="42" spans="1:35" ht="51" customHeight="1">
      <c r="A42" s="5377" t="s">
        <v>345</v>
      </c>
      <c r="B42" s="5350">
        <v>0</v>
      </c>
      <c r="C42" s="5378">
        <v>46</v>
      </c>
      <c r="D42" s="5379">
        <v>46</v>
      </c>
      <c r="E42" s="5350">
        <v>0</v>
      </c>
      <c r="F42" s="5378">
        <v>96</v>
      </c>
      <c r="G42" s="5379">
        <v>96</v>
      </c>
      <c r="H42" s="5350">
        <v>15</v>
      </c>
      <c r="I42" s="5378">
        <v>94</v>
      </c>
      <c r="J42" s="5379">
        <v>109</v>
      </c>
      <c r="K42" s="5350">
        <v>0</v>
      </c>
      <c r="L42" s="5378">
        <v>112</v>
      </c>
      <c r="M42" s="5379">
        <v>112</v>
      </c>
      <c r="N42" s="5350">
        <v>44</v>
      </c>
      <c r="O42" s="5378">
        <v>17</v>
      </c>
      <c r="P42" s="5379">
        <v>61</v>
      </c>
      <c r="Q42" s="5380">
        <f>B42+E42+H42+K42+N42</f>
        <v>59</v>
      </c>
      <c r="R42" s="5381">
        <f>C42+F42+I42+L42+O42</f>
        <v>365</v>
      </c>
      <c r="S42" s="5382">
        <f t="shared" si="6"/>
        <v>424</v>
      </c>
      <c r="T42" s="5341">
        <v>0</v>
      </c>
      <c r="U42" s="5381">
        <v>117</v>
      </c>
      <c r="V42" s="5333">
        <v>117</v>
      </c>
      <c r="W42" s="5341">
        <v>0</v>
      </c>
      <c r="X42" s="5381">
        <v>149</v>
      </c>
      <c r="Y42" s="5333">
        <v>149</v>
      </c>
      <c r="Z42" s="5341">
        <v>0</v>
      </c>
      <c r="AA42" s="5381">
        <v>150</v>
      </c>
      <c r="AB42" s="5332">
        <v>150</v>
      </c>
      <c r="AC42" s="5380">
        <v>0</v>
      </c>
      <c r="AD42" s="5381">
        <v>416</v>
      </c>
      <c r="AE42" s="5383">
        <v>416</v>
      </c>
      <c r="AF42" s="5350">
        <f t="shared" si="7"/>
        <v>59</v>
      </c>
      <c r="AG42" s="1549">
        <f t="shared" si="7"/>
        <v>781</v>
      </c>
      <c r="AH42" s="5361">
        <f>S42+AE42</f>
        <v>840</v>
      </c>
    </row>
    <row r="43" spans="1:35" ht="47.25" customHeight="1">
      <c r="A43" s="2158" t="s">
        <v>346</v>
      </c>
      <c r="B43" s="11">
        <f t="shared" ref="B43:AE43" si="8">SUM(B30:B42)</f>
        <v>284</v>
      </c>
      <c r="C43" s="11">
        <f t="shared" si="8"/>
        <v>111</v>
      </c>
      <c r="D43" s="11">
        <f t="shared" si="8"/>
        <v>395</v>
      </c>
      <c r="E43" s="11">
        <f t="shared" si="8"/>
        <v>297</v>
      </c>
      <c r="F43" s="11">
        <f t="shared" si="8"/>
        <v>341</v>
      </c>
      <c r="G43" s="11">
        <f t="shared" si="8"/>
        <v>628</v>
      </c>
      <c r="H43" s="11">
        <f t="shared" si="8"/>
        <v>375</v>
      </c>
      <c r="I43" s="11">
        <f t="shared" si="8"/>
        <v>423</v>
      </c>
      <c r="J43" s="11">
        <f t="shared" si="8"/>
        <v>798</v>
      </c>
      <c r="K43" s="11">
        <f t="shared" si="8"/>
        <v>416</v>
      </c>
      <c r="L43" s="11">
        <f t="shared" si="8"/>
        <v>504</v>
      </c>
      <c r="M43" s="11">
        <f t="shared" si="8"/>
        <v>920</v>
      </c>
      <c r="N43" s="11">
        <f t="shared" si="8"/>
        <v>452</v>
      </c>
      <c r="O43" s="11">
        <f t="shared" si="8"/>
        <v>295</v>
      </c>
      <c r="P43" s="11">
        <f t="shared" si="8"/>
        <v>747</v>
      </c>
      <c r="Q43" s="16">
        <f t="shared" si="8"/>
        <v>1824</v>
      </c>
      <c r="R43" s="16">
        <f t="shared" si="8"/>
        <v>1674</v>
      </c>
      <c r="S43" s="16">
        <f t="shared" si="8"/>
        <v>3488</v>
      </c>
      <c r="T43" s="11">
        <f t="shared" si="8"/>
        <v>197</v>
      </c>
      <c r="U43" s="11">
        <f t="shared" si="8"/>
        <v>430</v>
      </c>
      <c r="V43" s="11">
        <f t="shared" si="8"/>
        <v>627</v>
      </c>
      <c r="W43" s="11">
        <f t="shared" si="8"/>
        <v>161</v>
      </c>
      <c r="X43" s="11">
        <f t="shared" si="8"/>
        <v>587</v>
      </c>
      <c r="Y43" s="12">
        <f t="shared" si="8"/>
        <v>748</v>
      </c>
      <c r="Z43" s="11">
        <f t="shared" si="8"/>
        <v>273</v>
      </c>
      <c r="AA43" s="11">
        <f t="shared" si="8"/>
        <v>540</v>
      </c>
      <c r="AB43" s="27">
        <f t="shared" si="8"/>
        <v>813</v>
      </c>
      <c r="AC43" s="27">
        <f t="shared" si="8"/>
        <v>631</v>
      </c>
      <c r="AD43" s="27">
        <f t="shared" si="8"/>
        <v>1557</v>
      </c>
      <c r="AE43" s="27">
        <f t="shared" si="8"/>
        <v>2188</v>
      </c>
      <c r="AF43" s="12">
        <f t="shared" ref="AF43" si="9">Q43+AC43</f>
        <v>2455</v>
      </c>
      <c r="AG43" s="33">
        <f t="shared" ref="AG43:AH43" si="10">R43+AD43</f>
        <v>3231</v>
      </c>
      <c r="AH43" s="34">
        <f t="shared" si="10"/>
        <v>5676</v>
      </c>
    </row>
    <row r="44" spans="1:35" s="1" customFormat="1" ht="31.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36"/>
      <c r="R44" s="36"/>
      <c r="S44" s="36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36"/>
      <c r="AG44" s="36"/>
      <c r="AH44" s="36"/>
    </row>
    <row r="45" spans="1:35" ht="53.25" customHeight="1">
      <c r="A45" s="6394" t="s">
        <v>406</v>
      </c>
      <c r="B45" s="6394"/>
      <c r="C45" s="6394"/>
      <c r="D45" s="6394"/>
      <c r="E45" s="6394"/>
      <c r="F45" s="6394"/>
      <c r="G45" s="6394"/>
      <c r="H45" s="6394"/>
      <c r="I45" s="6394"/>
      <c r="J45" s="6394"/>
      <c r="K45" s="6394"/>
      <c r="L45" s="6394"/>
      <c r="M45" s="6394"/>
      <c r="N45" s="6394"/>
      <c r="O45" s="6394"/>
      <c r="P45" s="6394"/>
      <c r="Q45" s="6394"/>
      <c r="R45" s="6394"/>
      <c r="S45" s="6394"/>
      <c r="T45" s="6394"/>
      <c r="U45" s="6394"/>
      <c r="V45" s="6394"/>
    </row>
    <row r="46" spans="1:35" ht="27" customHeight="1">
      <c r="A46" s="6402" t="s">
        <v>353</v>
      </c>
      <c r="B46" s="1278" t="s">
        <v>2</v>
      </c>
      <c r="C46" s="1279"/>
      <c r="D46" s="658"/>
      <c r="E46" s="1278" t="s">
        <v>3</v>
      </c>
      <c r="F46" s="1279"/>
      <c r="G46" s="658"/>
      <c r="H46" s="1278" t="s">
        <v>4</v>
      </c>
      <c r="I46" s="1279"/>
      <c r="J46" s="658"/>
      <c r="K46" s="1278" t="s">
        <v>5</v>
      </c>
      <c r="L46" s="1279"/>
      <c r="M46" s="658"/>
      <c r="N46" s="1278" t="s">
        <v>354</v>
      </c>
      <c r="O46" s="1279"/>
      <c r="P46" s="658"/>
      <c r="Q46" s="1278" t="s">
        <v>355</v>
      </c>
      <c r="R46" s="1279"/>
      <c r="S46" s="658"/>
      <c r="T46" s="6395" t="s">
        <v>334</v>
      </c>
      <c r="U46" s="6396"/>
      <c r="V46" s="6397"/>
      <c r="W46" s="37"/>
      <c r="X46" s="37"/>
      <c r="Y46" s="37"/>
      <c r="Z46" s="37"/>
      <c r="AA46" s="37"/>
    </row>
    <row r="47" spans="1:35" ht="25.5" customHeight="1">
      <c r="A47" s="6403"/>
      <c r="B47" s="659"/>
      <c r="C47" s="660"/>
      <c r="D47" s="661"/>
      <c r="E47" s="659"/>
      <c r="F47" s="660"/>
      <c r="G47" s="661"/>
      <c r="H47" s="659"/>
      <c r="I47" s="660"/>
      <c r="J47" s="661"/>
      <c r="K47" s="659"/>
      <c r="L47" s="660"/>
      <c r="M47" s="661"/>
      <c r="N47" s="659"/>
      <c r="O47" s="660"/>
      <c r="P47" s="661"/>
      <c r="Q47" s="659"/>
      <c r="R47" s="660"/>
      <c r="S47" s="661"/>
      <c r="T47" s="6398" t="s">
        <v>356</v>
      </c>
      <c r="U47" s="6399"/>
      <c r="V47" s="6400"/>
      <c r="W47" s="38"/>
      <c r="X47" s="38"/>
      <c r="Y47" s="38"/>
      <c r="Z47" s="38"/>
      <c r="AA47" s="38"/>
    </row>
    <row r="48" spans="1:35" ht="83.25" customHeight="1">
      <c r="A48" s="6403"/>
      <c r="B48" s="6" t="s">
        <v>332</v>
      </c>
      <c r="C48" s="7" t="s">
        <v>333</v>
      </c>
      <c r="D48" s="13" t="s">
        <v>334</v>
      </c>
      <c r="E48" s="6" t="s">
        <v>332</v>
      </c>
      <c r="F48" s="7" t="s">
        <v>333</v>
      </c>
      <c r="G48" s="13" t="s">
        <v>334</v>
      </c>
      <c r="H48" s="6" t="s">
        <v>332</v>
      </c>
      <c r="I48" s="7" t="s">
        <v>333</v>
      </c>
      <c r="J48" s="13" t="s">
        <v>334</v>
      </c>
      <c r="K48" s="6" t="s">
        <v>332</v>
      </c>
      <c r="L48" s="7" t="s">
        <v>333</v>
      </c>
      <c r="M48" s="13" t="s">
        <v>334</v>
      </c>
      <c r="N48" s="6" t="s">
        <v>332</v>
      </c>
      <c r="O48" s="7" t="s">
        <v>333</v>
      </c>
      <c r="P48" s="13" t="s">
        <v>334</v>
      </c>
      <c r="Q48" s="6" t="s">
        <v>332</v>
      </c>
      <c r="R48" s="7" t="s">
        <v>333</v>
      </c>
      <c r="S48" s="13" t="s">
        <v>334</v>
      </c>
      <c r="T48" s="6" t="s">
        <v>332</v>
      </c>
      <c r="U48" s="7" t="s">
        <v>333</v>
      </c>
      <c r="V48" s="13" t="s">
        <v>334</v>
      </c>
      <c r="W48" s="39"/>
      <c r="X48" s="39"/>
      <c r="Y48" s="39"/>
      <c r="Z48" s="39"/>
    </row>
    <row r="49" spans="1:31" ht="60" customHeight="1">
      <c r="A49" s="6423" t="s">
        <v>278</v>
      </c>
      <c r="B49" s="6424">
        <v>21</v>
      </c>
      <c r="C49" s="6425">
        <v>9</v>
      </c>
      <c r="D49" s="6426">
        <v>30</v>
      </c>
      <c r="E49" s="6424">
        <v>26</v>
      </c>
      <c r="F49" s="6425">
        <v>6</v>
      </c>
      <c r="G49" s="6427">
        <v>32</v>
      </c>
      <c r="H49" s="6428">
        <v>23</v>
      </c>
      <c r="I49" s="6425">
        <v>2</v>
      </c>
      <c r="J49" s="6426">
        <v>25</v>
      </c>
      <c r="K49" s="6424">
        <v>23</v>
      </c>
      <c r="L49" s="6425">
        <v>3</v>
      </c>
      <c r="M49" s="6427">
        <v>26</v>
      </c>
      <c r="N49" s="6428">
        <v>24</v>
      </c>
      <c r="O49" s="6425">
        <v>0</v>
      </c>
      <c r="P49" s="6426">
        <v>24</v>
      </c>
      <c r="Q49" s="6424">
        <v>21</v>
      </c>
      <c r="R49" s="6425">
        <v>1</v>
      </c>
      <c r="S49" s="6427">
        <v>22</v>
      </c>
      <c r="T49" s="6429">
        <f>B49+E49+K49+H49+N49+Q49</f>
        <v>138</v>
      </c>
      <c r="U49" s="6430">
        <f t="shared" ref="T49:V53" si="11">C49+F49+L49+I49+O49+R49</f>
        <v>21</v>
      </c>
      <c r="V49" s="6431">
        <f t="shared" si="11"/>
        <v>159</v>
      </c>
      <c r="W49" s="40"/>
      <c r="X49" s="40"/>
      <c r="Y49" s="40"/>
      <c r="Z49" s="40"/>
      <c r="AA49" s="40"/>
    </row>
    <row r="50" spans="1:31" ht="48" customHeight="1">
      <c r="A50" s="5319" t="s">
        <v>373</v>
      </c>
      <c r="B50" s="6432">
        <v>30</v>
      </c>
      <c r="C50" s="5316">
        <v>5</v>
      </c>
      <c r="D50" s="6433">
        <v>35</v>
      </c>
      <c r="E50" s="6432">
        <v>35</v>
      </c>
      <c r="F50" s="5316">
        <v>15</v>
      </c>
      <c r="G50" s="6434">
        <v>50</v>
      </c>
      <c r="H50" s="5317">
        <v>45</v>
      </c>
      <c r="I50" s="5316">
        <v>14</v>
      </c>
      <c r="J50" s="6433">
        <v>59</v>
      </c>
      <c r="K50" s="6432">
        <v>46</v>
      </c>
      <c r="L50" s="5316">
        <v>23</v>
      </c>
      <c r="M50" s="6434">
        <v>69</v>
      </c>
      <c r="N50" s="5317">
        <v>37</v>
      </c>
      <c r="O50" s="5316">
        <v>5</v>
      </c>
      <c r="P50" s="6433">
        <v>42</v>
      </c>
      <c r="Q50" s="6432">
        <v>0</v>
      </c>
      <c r="R50" s="5316">
        <v>0</v>
      </c>
      <c r="S50" s="6434">
        <v>0</v>
      </c>
      <c r="T50" s="5334">
        <f>B50+E50+K50+H50+N50+Q50</f>
        <v>193</v>
      </c>
      <c r="U50" s="5331">
        <f t="shared" ref="U50" si="12">C50+F50+L50+I50+O50+R50</f>
        <v>62</v>
      </c>
      <c r="V50" s="5335">
        <f t="shared" ref="V50" si="13">D50+G50+M50+J50+P50+S50</f>
        <v>255</v>
      </c>
      <c r="W50" s="40"/>
      <c r="X50" s="40"/>
      <c r="Y50" s="40"/>
      <c r="Z50" s="40"/>
      <c r="AA50" s="40"/>
    </row>
    <row r="51" spans="1:31" ht="49.5" customHeight="1">
      <c r="A51" s="5329" t="s">
        <v>0</v>
      </c>
      <c r="B51" s="653">
        <v>471</v>
      </c>
      <c r="C51" s="654">
        <v>338</v>
      </c>
      <c r="D51" s="655">
        <v>809</v>
      </c>
      <c r="E51" s="653">
        <v>458</v>
      </c>
      <c r="F51" s="654">
        <v>818</v>
      </c>
      <c r="G51" s="656">
        <v>1276</v>
      </c>
      <c r="H51" s="657">
        <v>462</v>
      </c>
      <c r="I51" s="654">
        <v>484</v>
      </c>
      <c r="J51" s="655">
        <v>946</v>
      </c>
      <c r="K51" s="653">
        <v>464</v>
      </c>
      <c r="L51" s="654">
        <v>464</v>
      </c>
      <c r="M51" s="656">
        <v>928</v>
      </c>
      <c r="N51" s="657">
        <v>400</v>
      </c>
      <c r="O51" s="654">
        <v>296</v>
      </c>
      <c r="P51" s="655">
        <v>696</v>
      </c>
      <c r="Q51" s="653">
        <v>367</v>
      </c>
      <c r="R51" s="654">
        <v>155</v>
      </c>
      <c r="S51" s="656">
        <v>522</v>
      </c>
      <c r="T51" s="654">
        <f>B51+E51+K51+H51+N51+Q51</f>
        <v>2622</v>
      </c>
      <c r="U51" s="654">
        <f>C51+F51+L51+I51+O51+R51</f>
        <v>2555</v>
      </c>
      <c r="V51" s="656">
        <f>D51+G51+M51+J51+P51+S51</f>
        <v>5177</v>
      </c>
      <c r="W51" s="40"/>
      <c r="X51" s="40"/>
      <c r="Y51" s="40"/>
      <c r="Z51" s="40"/>
      <c r="AA51" s="40"/>
    </row>
    <row r="52" spans="1:31" ht="56.25" customHeight="1">
      <c r="A52" s="6435" t="s">
        <v>357</v>
      </c>
      <c r="B52" s="653">
        <v>26</v>
      </c>
      <c r="C52" s="654">
        <v>1</v>
      </c>
      <c r="D52" s="655">
        <v>27</v>
      </c>
      <c r="E52" s="653">
        <v>25</v>
      </c>
      <c r="F52" s="654">
        <v>1</v>
      </c>
      <c r="G52" s="656">
        <v>26</v>
      </c>
      <c r="H52" s="657">
        <v>22</v>
      </c>
      <c r="I52" s="654">
        <v>0</v>
      </c>
      <c r="J52" s="655">
        <v>22</v>
      </c>
      <c r="K52" s="653">
        <v>12</v>
      </c>
      <c r="L52" s="654">
        <v>0</v>
      </c>
      <c r="M52" s="656">
        <v>12</v>
      </c>
      <c r="N52" s="657">
        <v>25</v>
      </c>
      <c r="O52" s="654">
        <v>0</v>
      </c>
      <c r="P52" s="655">
        <v>25</v>
      </c>
      <c r="Q52" s="653">
        <v>8</v>
      </c>
      <c r="R52" s="654">
        <v>0</v>
      </c>
      <c r="S52" s="656">
        <v>8</v>
      </c>
      <c r="T52" s="653">
        <f t="shared" si="11"/>
        <v>118</v>
      </c>
      <c r="U52" s="654">
        <f t="shared" si="11"/>
        <v>2</v>
      </c>
      <c r="V52" s="656">
        <f t="shared" si="11"/>
        <v>120</v>
      </c>
      <c r="W52" s="40"/>
      <c r="X52" s="40"/>
      <c r="Y52" s="40"/>
      <c r="Z52" s="40"/>
      <c r="AA52" s="40"/>
    </row>
    <row r="53" spans="1:31" ht="37.5" customHeight="1">
      <c r="A53" s="2157" t="s">
        <v>339</v>
      </c>
      <c r="B53" s="5380">
        <v>83</v>
      </c>
      <c r="C53" s="5381">
        <v>2</v>
      </c>
      <c r="D53" s="5383">
        <v>85</v>
      </c>
      <c r="E53" s="5380">
        <v>89</v>
      </c>
      <c r="F53" s="5381">
        <v>0</v>
      </c>
      <c r="G53" s="5382">
        <v>89</v>
      </c>
      <c r="H53" s="6436">
        <v>80</v>
      </c>
      <c r="I53" s="5381">
        <v>5</v>
      </c>
      <c r="J53" s="5383">
        <v>85</v>
      </c>
      <c r="K53" s="5380">
        <v>78</v>
      </c>
      <c r="L53" s="5381">
        <v>3</v>
      </c>
      <c r="M53" s="5382">
        <v>81</v>
      </c>
      <c r="N53" s="6436">
        <v>65</v>
      </c>
      <c r="O53" s="5381">
        <v>0</v>
      </c>
      <c r="P53" s="5383">
        <v>65</v>
      </c>
      <c r="Q53" s="5380">
        <v>0</v>
      </c>
      <c r="R53" s="5381">
        <v>0</v>
      </c>
      <c r="S53" s="5342">
        <v>0</v>
      </c>
      <c r="T53" s="5346">
        <f t="shared" si="11"/>
        <v>395</v>
      </c>
      <c r="U53" s="654">
        <f t="shared" si="11"/>
        <v>10</v>
      </c>
      <c r="V53" s="5342">
        <f t="shared" si="11"/>
        <v>405</v>
      </c>
      <c r="W53" s="40"/>
      <c r="X53" s="40"/>
      <c r="Y53" s="40"/>
      <c r="Z53" s="40"/>
      <c r="AA53" s="40"/>
    </row>
    <row r="54" spans="1:31" ht="39.75" customHeight="1">
      <c r="A54" s="2158" t="s">
        <v>346</v>
      </c>
      <c r="B54" s="16">
        <f t="shared" ref="B54:V54" si="14">SUM(B49:B53)</f>
        <v>631</v>
      </c>
      <c r="C54" s="17">
        <f t="shared" si="14"/>
        <v>355</v>
      </c>
      <c r="D54" s="18">
        <f t="shared" si="14"/>
        <v>986</v>
      </c>
      <c r="E54" s="16">
        <f t="shared" si="14"/>
        <v>633</v>
      </c>
      <c r="F54" s="17">
        <f t="shared" si="14"/>
        <v>840</v>
      </c>
      <c r="G54" s="19">
        <f t="shared" si="14"/>
        <v>1473</v>
      </c>
      <c r="H54" s="20">
        <f t="shared" si="14"/>
        <v>632</v>
      </c>
      <c r="I54" s="17">
        <f t="shared" si="14"/>
        <v>505</v>
      </c>
      <c r="J54" s="18">
        <f t="shared" si="14"/>
        <v>1137</v>
      </c>
      <c r="K54" s="16">
        <f t="shared" si="14"/>
        <v>623</v>
      </c>
      <c r="L54" s="16">
        <f t="shared" si="14"/>
        <v>493</v>
      </c>
      <c r="M54" s="19">
        <f t="shared" si="14"/>
        <v>1116</v>
      </c>
      <c r="N54" s="20">
        <f t="shared" si="14"/>
        <v>551</v>
      </c>
      <c r="O54" s="17">
        <f t="shared" si="14"/>
        <v>301</v>
      </c>
      <c r="P54" s="18">
        <f t="shared" si="14"/>
        <v>852</v>
      </c>
      <c r="Q54" s="16">
        <f t="shared" si="14"/>
        <v>396</v>
      </c>
      <c r="R54" s="17">
        <f t="shared" si="14"/>
        <v>156</v>
      </c>
      <c r="S54" s="34">
        <f t="shared" si="14"/>
        <v>552</v>
      </c>
      <c r="T54" s="11">
        <f t="shared" si="14"/>
        <v>3466</v>
      </c>
      <c r="U54" s="33">
        <f t="shared" si="14"/>
        <v>2650</v>
      </c>
      <c r="V54" s="34">
        <f t="shared" si="14"/>
        <v>6116</v>
      </c>
      <c r="W54" s="41"/>
      <c r="X54" s="41"/>
      <c r="Y54" s="41"/>
      <c r="Z54" s="40"/>
      <c r="AA54" s="40"/>
      <c r="AB54" s="1"/>
    </row>
    <row r="55" spans="1:31" ht="65.25" customHeight="1">
      <c r="A55" s="6401" t="s">
        <v>407</v>
      </c>
      <c r="B55" s="6401"/>
      <c r="C55" s="6401"/>
      <c r="D55" s="6401"/>
      <c r="E55" s="6401"/>
      <c r="F55" s="6401"/>
      <c r="G55" s="6401"/>
      <c r="H55" s="6401"/>
      <c r="I55" s="6401"/>
      <c r="J55" s="6401"/>
      <c r="K55" s="6401"/>
      <c r="L55" s="6401"/>
      <c r="M55" s="6401"/>
      <c r="N55" s="6401"/>
      <c r="O55" s="6401"/>
      <c r="P55" s="6401"/>
      <c r="Q55" s="6401"/>
      <c r="R55" s="6401"/>
      <c r="S55" s="6401"/>
      <c r="T55" s="6401"/>
      <c r="U55" s="6401"/>
      <c r="V55" s="6401"/>
      <c r="W55" s="41"/>
      <c r="X55" s="41"/>
      <c r="Y55" s="41"/>
      <c r="Z55" s="40"/>
      <c r="AA55" s="40"/>
      <c r="AB55" s="1"/>
    </row>
    <row r="56" spans="1:31" ht="39.75" customHeight="1">
      <c r="A56" s="2159" t="s">
        <v>328</v>
      </c>
      <c r="B56" s="611" t="s">
        <v>2</v>
      </c>
      <c r="C56" s="21"/>
      <c r="D56" s="22"/>
      <c r="E56" s="611" t="s">
        <v>3</v>
      </c>
      <c r="F56" s="21"/>
      <c r="G56" s="22"/>
      <c r="H56" s="611" t="s">
        <v>4</v>
      </c>
      <c r="I56" s="21"/>
      <c r="J56" s="22"/>
      <c r="K56" s="611" t="s">
        <v>5</v>
      </c>
      <c r="L56" s="21"/>
      <c r="M56" s="22"/>
      <c r="N56" s="611" t="s">
        <v>354</v>
      </c>
      <c r="O56" s="21"/>
      <c r="P56" s="22"/>
      <c r="Q56" s="611" t="s">
        <v>355</v>
      </c>
      <c r="R56" s="5289"/>
      <c r="S56" s="658"/>
      <c r="T56" s="6395" t="s">
        <v>334</v>
      </c>
      <c r="U56" s="6396"/>
      <c r="V56" s="6397"/>
      <c r="W56" s="41"/>
      <c r="X56" s="41"/>
      <c r="Y56" s="41"/>
      <c r="Z56" s="40"/>
      <c r="AA56" s="40"/>
      <c r="AB56" s="1"/>
    </row>
    <row r="57" spans="1:31" ht="82.5" customHeight="1">
      <c r="A57" s="2160"/>
      <c r="B57" s="6" t="s">
        <v>332</v>
      </c>
      <c r="C57" s="7" t="s">
        <v>333</v>
      </c>
      <c r="D57" s="13" t="s">
        <v>334</v>
      </c>
      <c r="E57" s="6" t="s">
        <v>332</v>
      </c>
      <c r="F57" s="7" t="s">
        <v>333</v>
      </c>
      <c r="G57" s="13" t="s">
        <v>334</v>
      </c>
      <c r="H57" s="6" t="s">
        <v>332</v>
      </c>
      <c r="I57" s="7" t="s">
        <v>333</v>
      </c>
      <c r="J57" s="13" t="s">
        <v>334</v>
      </c>
      <c r="K57" s="6" t="s">
        <v>332</v>
      </c>
      <c r="L57" s="7" t="s">
        <v>333</v>
      </c>
      <c r="M57" s="13" t="s">
        <v>334</v>
      </c>
      <c r="N57" s="6" t="s">
        <v>332</v>
      </c>
      <c r="O57" s="7" t="s">
        <v>333</v>
      </c>
      <c r="P57" s="13" t="s">
        <v>334</v>
      </c>
      <c r="Q57" s="6" t="s">
        <v>332</v>
      </c>
      <c r="R57" s="7" t="s">
        <v>333</v>
      </c>
      <c r="S57" s="13" t="s">
        <v>334</v>
      </c>
      <c r="T57" s="6" t="s">
        <v>332</v>
      </c>
      <c r="U57" s="7" t="s">
        <v>333</v>
      </c>
      <c r="V57" s="13" t="s">
        <v>334</v>
      </c>
      <c r="W57" s="41"/>
      <c r="X57" s="41"/>
      <c r="Y57" s="41"/>
      <c r="Z57" s="40"/>
      <c r="AA57" s="40"/>
      <c r="AB57" s="1"/>
    </row>
    <row r="58" spans="1:31" ht="57.75" customHeight="1" thickBot="1">
      <c r="A58" s="6437" t="s">
        <v>357</v>
      </c>
      <c r="B58" s="6438">
        <v>0</v>
      </c>
      <c r="C58" s="6439">
        <v>0</v>
      </c>
      <c r="D58" s="6440">
        <v>0</v>
      </c>
      <c r="E58" s="6438">
        <v>0</v>
      </c>
      <c r="F58" s="6439">
        <v>0</v>
      </c>
      <c r="G58" s="6440">
        <v>0</v>
      </c>
      <c r="H58" s="6438">
        <v>0</v>
      </c>
      <c r="I58" s="6439">
        <v>0</v>
      </c>
      <c r="J58" s="6441">
        <v>0</v>
      </c>
      <c r="K58" s="6438">
        <v>0</v>
      </c>
      <c r="L58" s="6439">
        <v>0</v>
      </c>
      <c r="M58" s="6441">
        <v>0</v>
      </c>
      <c r="N58" s="6442">
        <v>4</v>
      </c>
      <c r="O58" s="6439">
        <v>1</v>
      </c>
      <c r="P58" s="6440">
        <v>5</v>
      </c>
      <c r="Q58" s="6438">
        <v>0</v>
      </c>
      <c r="R58" s="6439">
        <v>3</v>
      </c>
      <c r="S58" s="6440">
        <v>3</v>
      </c>
      <c r="T58" s="6438">
        <f>B58+E58+K58+H58+N58+Q58</f>
        <v>4</v>
      </c>
      <c r="U58" s="6439">
        <f>C58+F58+L58+I58+O58+R58</f>
        <v>4</v>
      </c>
      <c r="V58" s="6441">
        <f>D58+G58+M58+J58+P58+S58</f>
        <v>8</v>
      </c>
      <c r="W58" s="42"/>
      <c r="X58" s="42"/>
      <c r="Y58" s="42"/>
      <c r="Z58" s="53"/>
      <c r="AA58" s="53"/>
      <c r="AB58" s="54"/>
      <c r="AC58" s="24"/>
      <c r="AD58" s="24"/>
      <c r="AE58" s="24"/>
    </row>
    <row r="59" spans="1:31" ht="40.5" customHeight="1" thickBot="1">
      <c r="A59" s="2158" t="s">
        <v>346</v>
      </c>
      <c r="B59" s="16">
        <f t="shared" ref="B59:V59" si="15">SUM(B58:B58)</f>
        <v>0</v>
      </c>
      <c r="C59" s="17">
        <f t="shared" si="15"/>
        <v>0</v>
      </c>
      <c r="D59" s="18">
        <f t="shared" si="15"/>
        <v>0</v>
      </c>
      <c r="E59" s="16">
        <f t="shared" si="15"/>
        <v>0</v>
      </c>
      <c r="F59" s="17">
        <f t="shared" si="15"/>
        <v>0</v>
      </c>
      <c r="G59" s="19">
        <f t="shared" si="15"/>
        <v>0</v>
      </c>
      <c r="H59" s="20">
        <f t="shared" si="15"/>
        <v>0</v>
      </c>
      <c r="I59" s="17">
        <f t="shared" si="15"/>
        <v>0</v>
      </c>
      <c r="J59" s="17">
        <f t="shared" si="15"/>
        <v>0</v>
      </c>
      <c r="K59" s="11">
        <f t="shared" ref="K59:P59" si="16">SUM(K58:K58)</f>
        <v>0</v>
      </c>
      <c r="L59" s="17">
        <f t="shared" si="16"/>
        <v>0</v>
      </c>
      <c r="M59" s="18">
        <f t="shared" si="16"/>
        <v>0</v>
      </c>
      <c r="N59" s="16">
        <f t="shared" si="16"/>
        <v>4</v>
      </c>
      <c r="O59" s="17">
        <f t="shared" si="16"/>
        <v>1</v>
      </c>
      <c r="P59" s="19">
        <f t="shared" si="16"/>
        <v>5</v>
      </c>
      <c r="Q59" s="20">
        <v>0</v>
      </c>
      <c r="R59" s="17">
        <v>0</v>
      </c>
      <c r="S59" s="18">
        <v>0</v>
      </c>
      <c r="T59" s="11">
        <f t="shared" si="15"/>
        <v>4</v>
      </c>
      <c r="U59" s="11">
        <f t="shared" si="15"/>
        <v>4</v>
      </c>
      <c r="V59" s="1558">
        <f t="shared" si="15"/>
        <v>8</v>
      </c>
      <c r="W59" s="43"/>
      <c r="X59" s="43"/>
      <c r="Y59" s="43"/>
      <c r="Z59" s="43"/>
      <c r="AA59" s="43"/>
      <c r="AB59" s="54"/>
      <c r="AC59" s="24"/>
      <c r="AD59" s="24"/>
      <c r="AE59" s="24"/>
    </row>
    <row r="60" spans="1:31" ht="9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ht="21.75" customHeight="1">
      <c r="A61" s="6382" t="s">
        <v>408</v>
      </c>
      <c r="B61" s="6382"/>
      <c r="C61" s="6382"/>
      <c r="D61" s="6382"/>
      <c r="E61" s="6382"/>
      <c r="F61" s="6382"/>
      <c r="G61" s="6382"/>
      <c r="H61" s="6382"/>
      <c r="I61" s="6382"/>
      <c r="J61" s="6382"/>
      <c r="K61" s="6382"/>
      <c r="L61" s="6382"/>
      <c r="M61" s="6382"/>
      <c r="N61" s="6382"/>
      <c r="O61" s="6382"/>
      <c r="P61" s="6382"/>
      <c r="Q61" s="6382"/>
      <c r="R61" s="6382"/>
      <c r="S61" s="6382"/>
      <c r="T61" s="6382"/>
      <c r="U61" s="6382"/>
      <c r="V61" s="6382"/>
      <c r="W61" s="6382"/>
      <c r="X61" s="6382"/>
      <c r="Y61" s="6382"/>
      <c r="Z61" s="6382"/>
      <c r="AA61" s="6382"/>
      <c r="AB61" s="6382"/>
      <c r="AC61" s="24"/>
      <c r="AD61" s="24"/>
      <c r="AE61" s="24"/>
    </row>
    <row r="62" spans="1:31" ht="10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ht="25.5" customHeight="1">
      <c r="A63" s="6391" t="s">
        <v>328</v>
      </c>
      <c r="B63" s="6356">
        <v>1</v>
      </c>
      <c r="C63" s="6357"/>
      <c r="D63" s="6358"/>
      <c r="E63" s="6362" t="s">
        <v>3</v>
      </c>
      <c r="F63" s="6363"/>
      <c r="G63" s="6364"/>
      <c r="H63" s="6362" t="s">
        <v>4</v>
      </c>
      <c r="I63" s="6363"/>
      <c r="J63" s="6364"/>
      <c r="K63" s="6362" t="s">
        <v>5</v>
      </c>
      <c r="L63" s="6363"/>
      <c r="M63" s="6364"/>
      <c r="N63" s="6362">
        <v>5</v>
      </c>
      <c r="O63" s="6363"/>
      <c r="P63" s="6364"/>
      <c r="Q63" s="6366" t="s">
        <v>22</v>
      </c>
      <c r="R63" s="6367"/>
      <c r="S63" s="6368"/>
      <c r="T63" s="6383" t="s">
        <v>36</v>
      </c>
      <c r="U63" s="6384"/>
      <c r="V63" s="6385"/>
      <c r="W63" s="6386" t="s">
        <v>37</v>
      </c>
      <c r="X63" s="6384"/>
      <c r="Y63" s="6385"/>
      <c r="Z63" s="6386" t="s">
        <v>45</v>
      </c>
      <c r="AA63" s="6384"/>
      <c r="AB63" s="6385"/>
      <c r="AC63" s="6372" t="s">
        <v>330</v>
      </c>
      <c r="AD63" s="6373"/>
      <c r="AE63" s="6374"/>
    </row>
    <row r="64" spans="1:31" ht="21" customHeight="1">
      <c r="A64" s="6392"/>
      <c r="B64" s="6359"/>
      <c r="C64" s="6360"/>
      <c r="D64" s="6361"/>
      <c r="E64" s="6365"/>
      <c r="F64" s="6360"/>
      <c r="G64" s="6361"/>
      <c r="H64" s="6365"/>
      <c r="I64" s="6360"/>
      <c r="J64" s="6361"/>
      <c r="K64" s="6365"/>
      <c r="L64" s="6360"/>
      <c r="M64" s="6361"/>
      <c r="N64" s="6365"/>
      <c r="O64" s="6360"/>
      <c r="P64" s="6361"/>
      <c r="Q64" s="6369"/>
      <c r="R64" s="6370"/>
      <c r="S64" s="6371"/>
      <c r="T64" s="6387" t="s">
        <v>39</v>
      </c>
      <c r="U64" s="6388"/>
      <c r="V64" s="6389"/>
      <c r="W64" s="6390" t="s">
        <v>39</v>
      </c>
      <c r="X64" s="6388"/>
      <c r="Y64" s="6389"/>
      <c r="Z64" s="6390" t="s">
        <v>39</v>
      </c>
      <c r="AA64" s="6388"/>
      <c r="AB64" s="6389"/>
      <c r="AC64" s="6375"/>
      <c r="AD64" s="6370"/>
      <c r="AE64" s="6371"/>
    </row>
    <row r="65" spans="1:33" ht="80.25" customHeight="1">
      <c r="A65" s="6393"/>
      <c r="B65" s="6" t="s">
        <v>332</v>
      </c>
      <c r="C65" s="7" t="s">
        <v>333</v>
      </c>
      <c r="D65" s="13" t="s">
        <v>334</v>
      </c>
      <c r="E65" s="6" t="s">
        <v>332</v>
      </c>
      <c r="F65" s="7" t="s">
        <v>333</v>
      </c>
      <c r="G65" s="13" t="s">
        <v>334</v>
      </c>
      <c r="H65" s="6" t="s">
        <v>332</v>
      </c>
      <c r="I65" s="7" t="s">
        <v>333</v>
      </c>
      <c r="J65" s="13" t="s">
        <v>334</v>
      </c>
      <c r="K65" s="6" t="s">
        <v>332</v>
      </c>
      <c r="L65" s="7" t="s">
        <v>333</v>
      </c>
      <c r="M65" s="13" t="s">
        <v>334</v>
      </c>
      <c r="N65" s="6" t="s">
        <v>332</v>
      </c>
      <c r="O65" s="7" t="s">
        <v>333</v>
      </c>
      <c r="P65" s="13" t="s">
        <v>334</v>
      </c>
      <c r="Q65" s="6" t="s">
        <v>332</v>
      </c>
      <c r="R65" s="7" t="s">
        <v>333</v>
      </c>
      <c r="S65" s="13" t="s">
        <v>334</v>
      </c>
      <c r="T65" s="6" t="s">
        <v>332</v>
      </c>
      <c r="U65" s="7" t="s">
        <v>333</v>
      </c>
      <c r="V65" s="13" t="s">
        <v>334</v>
      </c>
      <c r="W65" s="6" t="s">
        <v>332</v>
      </c>
      <c r="X65" s="7" t="s">
        <v>333</v>
      </c>
      <c r="Y65" s="13" t="s">
        <v>334</v>
      </c>
      <c r="Z65" s="6" t="s">
        <v>332</v>
      </c>
      <c r="AA65" s="7" t="s">
        <v>333</v>
      </c>
      <c r="AB65" s="13" t="s">
        <v>334</v>
      </c>
      <c r="AC65" s="6" t="s">
        <v>332</v>
      </c>
      <c r="AD65" s="7" t="s">
        <v>333</v>
      </c>
      <c r="AE65" s="13" t="s">
        <v>334</v>
      </c>
    </row>
    <row r="66" spans="1:33" ht="33.75" customHeight="1">
      <c r="A66" s="5329" t="s">
        <v>336</v>
      </c>
      <c r="B66" s="5298">
        <v>9</v>
      </c>
      <c r="C66" s="5292">
        <v>15</v>
      </c>
      <c r="D66" s="5299">
        <v>24</v>
      </c>
      <c r="E66" s="5298">
        <v>15</v>
      </c>
      <c r="F66" s="5292">
        <v>18</v>
      </c>
      <c r="G66" s="6443">
        <v>33</v>
      </c>
      <c r="H66" s="5298">
        <v>12</v>
      </c>
      <c r="I66" s="5292">
        <v>22</v>
      </c>
      <c r="J66" s="5299">
        <v>34</v>
      </c>
      <c r="K66" s="5293">
        <v>0</v>
      </c>
      <c r="L66" s="5292">
        <v>21</v>
      </c>
      <c r="M66" s="5299">
        <v>21</v>
      </c>
      <c r="N66" s="5293">
        <v>0</v>
      </c>
      <c r="O66" s="5292">
        <v>26</v>
      </c>
      <c r="P66" s="6443">
        <v>26</v>
      </c>
      <c r="Q66" s="5357">
        <f>B66+E66+H66+K66+N66</f>
        <v>36</v>
      </c>
      <c r="R66" s="5296">
        <f t="shared" ref="R66:S72" si="17">C66+F66+I66+L66+O66</f>
        <v>102</v>
      </c>
      <c r="S66" s="6444">
        <f t="shared" si="17"/>
        <v>138</v>
      </c>
      <c r="T66" s="5298">
        <v>0</v>
      </c>
      <c r="U66" s="5292">
        <v>26</v>
      </c>
      <c r="V66" s="5299">
        <v>26</v>
      </c>
      <c r="W66" s="5298">
        <v>0</v>
      </c>
      <c r="X66" s="5292">
        <v>0</v>
      </c>
      <c r="Y66" s="5299">
        <v>0</v>
      </c>
      <c r="Z66" s="5298">
        <v>0</v>
      </c>
      <c r="AA66" s="5292">
        <v>0</v>
      </c>
      <c r="AB66" s="5299">
        <v>0</v>
      </c>
      <c r="AC66" s="5295">
        <f t="shared" ref="AC66:AE72" si="18">Q66+T66+W66+Z66</f>
        <v>36</v>
      </c>
      <c r="AD66" s="5296">
        <f t="shared" si="18"/>
        <v>128</v>
      </c>
      <c r="AE66" s="5297">
        <f t="shared" si="18"/>
        <v>164</v>
      </c>
    </row>
    <row r="67" spans="1:33" ht="42.75" customHeight="1">
      <c r="A67" s="5314" t="s">
        <v>278</v>
      </c>
      <c r="B67" s="1553">
        <v>0</v>
      </c>
      <c r="C67" s="1550">
        <v>0</v>
      </c>
      <c r="D67" s="5328">
        <v>0</v>
      </c>
      <c r="E67" s="6445">
        <v>0</v>
      </c>
      <c r="F67" s="25">
        <v>0</v>
      </c>
      <c r="G67" s="6446">
        <v>0</v>
      </c>
      <c r="H67" s="6445">
        <v>10</v>
      </c>
      <c r="I67" s="25">
        <v>3</v>
      </c>
      <c r="J67" s="6446">
        <v>13</v>
      </c>
      <c r="K67" s="6445">
        <v>10</v>
      </c>
      <c r="L67" s="25">
        <v>1</v>
      </c>
      <c r="M67" s="6446">
        <v>11</v>
      </c>
      <c r="N67" s="1553">
        <v>6</v>
      </c>
      <c r="O67" s="25">
        <v>1</v>
      </c>
      <c r="P67" s="30">
        <v>7</v>
      </c>
      <c r="Q67" s="9">
        <f>B67+E67+H67+K67+N67</f>
        <v>26</v>
      </c>
      <c r="R67" s="1550">
        <f t="shared" si="17"/>
        <v>5</v>
      </c>
      <c r="S67" s="1555">
        <f t="shared" si="17"/>
        <v>31</v>
      </c>
      <c r="T67" s="6445">
        <v>0</v>
      </c>
      <c r="U67" s="25">
        <v>0</v>
      </c>
      <c r="V67" s="30">
        <v>0</v>
      </c>
      <c r="W67" s="6445">
        <v>0</v>
      </c>
      <c r="X67" s="25">
        <v>0</v>
      </c>
      <c r="Y67" s="30">
        <v>0</v>
      </c>
      <c r="Z67" s="6445">
        <v>0</v>
      </c>
      <c r="AA67" s="25">
        <v>0</v>
      </c>
      <c r="AB67" s="30">
        <v>0</v>
      </c>
      <c r="AC67" s="1553">
        <f t="shared" si="18"/>
        <v>26</v>
      </c>
      <c r="AD67" s="1550">
        <f t="shared" si="18"/>
        <v>5</v>
      </c>
      <c r="AE67" s="1554">
        <f t="shared" si="18"/>
        <v>31</v>
      </c>
    </row>
    <row r="68" spans="1:33" ht="42.75" customHeight="1">
      <c r="A68" s="5319" t="s">
        <v>373</v>
      </c>
      <c r="B68" s="5337">
        <v>0</v>
      </c>
      <c r="C68" s="5331">
        <v>0</v>
      </c>
      <c r="D68" s="5339">
        <v>0</v>
      </c>
      <c r="E68" s="5315">
        <v>0</v>
      </c>
      <c r="F68" s="5316">
        <v>0</v>
      </c>
      <c r="G68" s="5320">
        <v>0</v>
      </c>
      <c r="H68" s="5315">
        <v>0</v>
      </c>
      <c r="I68" s="5316">
        <v>0</v>
      </c>
      <c r="J68" s="5320">
        <v>0</v>
      </c>
      <c r="K68" s="5315">
        <v>0</v>
      </c>
      <c r="L68" s="5316">
        <v>1</v>
      </c>
      <c r="M68" s="5320">
        <v>1</v>
      </c>
      <c r="N68" s="5334">
        <v>13</v>
      </c>
      <c r="O68" s="5316">
        <v>1</v>
      </c>
      <c r="P68" s="6434">
        <v>14</v>
      </c>
      <c r="Q68" s="9">
        <f>B68+E68+H68+K68+N68</f>
        <v>13</v>
      </c>
      <c r="R68" s="1550">
        <f t="shared" ref="R68" si="19">C68+F68+I68+L68+O68</f>
        <v>2</v>
      </c>
      <c r="S68" s="1555">
        <f t="shared" ref="S68" si="20">D68+G68+J68+M68+P68</f>
        <v>15</v>
      </c>
      <c r="T68" s="5320">
        <v>0</v>
      </c>
      <c r="U68" s="5316">
        <v>13</v>
      </c>
      <c r="V68" s="5320">
        <v>13</v>
      </c>
      <c r="W68" s="5315">
        <v>0</v>
      </c>
      <c r="X68" s="5316">
        <v>10</v>
      </c>
      <c r="Y68" s="6447">
        <v>10</v>
      </c>
      <c r="Z68" s="5320">
        <v>0</v>
      </c>
      <c r="AA68" s="5316">
        <v>17</v>
      </c>
      <c r="AB68" s="5320">
        <v>17</v>
      </c>
      <c r="AC68" s="1553">
        <f t="shared" ref="AC68" si="21">Q68+T68+W68+Z68</f>
        <v>13</v>
      </c>
      <c r="AD68" s="1550">
        <f t="shared" ref="AD68" si="22">R68+U68+X68+AA68</f>
        <v>42</v>
      </c>
      <c r="AE68" s="1554">
        <f t="shared" ref="AE68" si="23">S68+V68+Y68+AB68</f>
        <v>55</v>
      </c>
    </row>
    <row r="69" spans="1:33" ht="42.75" customHeight="1">
      <c r="A69" s="2157" t="s">
        <v>340</v>
      </c>
      <c r="B69" s="9">
        <v>0</v>
      </c>
      <c r="C69" s="1550">
        <v>15</v>
      </c>
      <c r="D69" s="1551">
        <v>15</v>
      </c>
      <c r="E69" s="9">
        <v>0</v>
      </c>
      <c r="F69" s="1550">
        <v>0</v>
      </c>
      <c r="G69" s="1552">
        <v>0</v>
      </c>
      <c r="H69" s="9">
        <v>0</v>
      </c>
      <c r="I69" s="1550">
        <v>0</v>
      </c>
      <c r="J69" s="1552">
        <v>0</v>
      </c>
      <c r="K69" s="9">
        <v>0</v>
      </c>
      <c r="L69" s="1550">
        <v>0</v>
      </c>
      <c r="M69" s="1552">
        <v>0</v>
      </c>
      <c r="N69" s="1553">
        <v>0</v>
      </c>
      <c r="O69" s="1550">
        <v>0</v>
      </c>
      <c r="P69" s="1554">
        <v>0</v>
      </c>
      <c r="Q69" s="1553">
        <f t="shared" ref="Q69" si="24">B69+E69+H69+K69+N69</f>
        <v>0</v>
      </c>
      <c r="R69" s="1550">
        <f t="shared" si="17"/>
        <v>15</v>
      </c>
      <c r="S69" s="1554">
        <f>D69+G69+J69+M69+P69</f>
        <v>15</v>
      </c>
      <c r="T69" s="1551">
        <v>0</v>
      </c>
      <c r="U69" s="1550">
        <v>0</v>
      </c>
      <c r="V69" s="1551">
        <v>0</v>
      </c>
      <c r="W69" s="9">
        <v>0</v>
      </c>
      <c r="X69" s="1550">
        <v>0</v>
      </c>
      <c r="Y69" s="1555">
        <v>0</v>
      </c>
      <c r="Z69" s="1551">
        <v>0</v>
      </c>
      <c r="AA69" s="1550">
        <v>0</v>
      </c>
      <c r="AB69" s="1551">
        <v>0</v>
      </c>
      <c r="AC69" s="1553">
        <f t="shared" ref="AC69" si="25">Q69+T69+W69+Z69</f>
        <v>0</v>
      </c>
      <c r="AD69" s="1550">
        <f t="shared" ref="AD69" si="26">R69+U69+X69+AA69</f>
        <v>15</v>
      </c>
      <c r="AE69" s="1554">
        <f t="shared" ref="AE69" si="27">S69+V69+Y69+AB69</f>
        <v>15</v>
      </c>
    </row>
    <row r="70" spans="1:33" ht="71.25" customHeight="1">
      <c r="A70" s="6448" t="s">
        <v>341</v>
      </c>
      <c r="B70" s="9">
        <v>0</v>
      </c>
      <c r="C70" s="1550">
        <v>13</v>
      </c>
      <c r="D70" s="1551">
        <v>13</v>
      </c>
      <c r="E70" s="9">
        <v>0</v>
      </c>
      <c r="F70" s="1550">
        <v>0</v>
      </c>
      <c r="G70" s="1552">
        <v>0</v>
      </c>
      <c r="H70" s="9">
        <v>0</v>
      </c>
      <c r="I70" s="1550">
        <v>0</v>
      </c>
      <c r="J70" s="1552">
        <v>0</v>
      </c>
      <c r="K70" s="9">
        <v>0</v>
      </c>
      <c r="L70" s="1550">
        <v>0</v>
      </c>
      <c r="M70" s="1552">
        <v>0</v>
      </c>
      <c r="N70" s="1553">
        <v>0</v>
      </c>
      <c r="O70" s="1550">
        <v>0</v>
      </c>
      <c r="P70" s="1554">
        <v>0</v>
      </c>
      <c r="Q70" s="1553">
        <f t="shared" ref="Q70" si="28">B70+E70+H70+K70+N70</f>
        <v>0</v>
      </c>
      <c r="R70" s="1550">
        <f t="shared" ref="R70" si="29">C70+F70+I70+L70+O70</f>
        <v>13</v>
      </c>
      <c r="S70" s="1554">
        <f>D70+G70+J70+M70+P70</f>
        <v>13</v>
      </c>
      <c r="T70" s="1551">
        <v>0</v>
      </c>
      <c r="U70" s="1550">
        <v>0</v>
      </c>
      <c r="V70" s="1551">
        <v>0</v>
      </c>
      <c r="W70" s="9">
        <v>0</v>
      </c>
      <c r="X70" s="1550">
        <v>0</v>
      </c>
      <c r="Y70" s="1555">
        <v>0</v>
      </c>
      <c r="Z70" s="1551">
        <v>0</v>
      </c>
      <c r="AA70" s="1550">
        <v>0</v>
      </c>
      <c r="AB70" s="1551">
        <v>0</v>
      </c>
      <c r="AC70" s="1553">
        <f t="shared" ref="AC70" si="30">Q70+T70+W70+Z70</f>
        <v>0</v>
      </c>
      <c r="AD70" s="1550">
        <f t="shared" ref="AD70" si="31">R70+U70+X70+AA70</f>
        <v>13</v>
      </c>
      <c r="AE70" s="1554">
        <f t="shared" ref="AE70" si="32">S70+V70+Y70+AB70</f>
        <v>13</v>
      </c>
    </row>
    <row r="71" spans="1:33" ht="45.75" customHeight="1">
      <c r="A71" s="6449" t="s">
        <v>345</v>
      </c>
      <c r="B71" s="1553">
        <v>0</v>
      </c>
      <c r="C71" s="1550">
        <v>32</v>
      </c>
      <c r="D71" s="5328">
        <v>32</v>
      </c>
      <c r="E71" s="1553">
        <v>0</v>
      </c>
      <c r="F71" s="1550">
        <v>0</v>
      </c>
      <c r="G71" s="5328">
        <v>0</v>
      </c>
      <c r="H71" s="1553">
        <v>0</v>
      </c>
      <c r="I71" s="1550">
        <v>8</v>
      </c>
      <c r="J71" s="5328">
        <v>8</v>
      </c>
      <c r="K71" s="1553">
        <v>0</v>
      </c>
      <c r="L71" s="1550">
        <v>8</v>
      </c>
      <c r="M71" s="1554">
        <v>8</v>
      </c>
      <c r="N71" s="1552">
        <v>0</v>
      </c>
      <c r="O71" s="1550">
        <v>5</v>
      </c>
      <c r="P71" s="5328">
        <v>5</v>
      </c>
      <c r="Q71" s="9">
        <f t="shared" ref="Q71:Q72" si="33">B71+E71+H71+K71+N71</f>
        <v>0</v>
      </c>
      <c r="R71" s="1550">
        <f t="shared" si="17"/>
        <v>53</v>
      </c>
      <c r="S71" s="1555">
        <f t="shared" si="17"/>
        <v>53</v>
      </c>
      <c r="T71" s="1553">
        <v>0</v>
      </c>
      <c r="U71" s="1550">
        <v>15</v>
      </c>
      <c r="V71" s="1554">
        <v>15</v>
      </c>
      <c r="W71" s="1553">
        <v>0</v>
      </c>
      <c r="X71" s="1550">
        <v>0</v>
      </c>
      <c r="Y71" s="1554">
        <v>0</v>
      </c>
      <c r="Z71" s="1553">
        <v>0</v>
      </c>
      <c r="AA71" s="1550">
        <v>0</v>
      </c>
      <c r="AB71" s="1554">
        <v>0</v>
      </c>
      <c r="AC71" s="1553">
        <f t="shared" si="18"/>
        <v>0</v>
      </c>
      <c r="AD71" s="1550">
        <f t="shared" si="18"/>
        <v>68</v>
      </c>
      <c r="AE71" s="1554">
        <f t="shared" si="18"/>
        <v>68</v>
      </c>
    </row>
    <row r="72" spans="1:33" ht="48" customHeight="1">
      <c r="A72" s="6450" t="s">
        <v>357</v>
      </c>
      <c r="B72" s="5347">
        <v>0</v>
      </c>
      <c r="C72" s="5348">
        <v>0</v>
      </c>
      <c r="D72" s="5349">
        <v>0</v>
      </c>
      <c r="E72" s="5347">
        <v>0</v>
      </c>
      <c r="F72" s="5348">
        <v>0</v>
      </c>
      <c r="G72" s="5349">
        <v>0</v>
      </c>
      <c r="H72" s="5347">
        <v>6</v>
      </c>
      <c r="I72" s="5348">
        <v>0</v>
      </c>
      <c r="J72" s="6451">
        <v>6</v>
      </c>
      <c r="K72" s="5347">
        <v>3</v>
      </c>
      <c r="L72" s="5348">
        <v>0</v>
      </c>
      <c r="M72" s="5349">
        <v>3</v>
      </c>
      <c r="N72" s="6452">
        <v>6</v>
      </c>
      <c r="O72" s="5348">
        <v>2</v>
      </c>
      <c r="P72" s="6451">
        <v>8</v>
      </c>
      <c r="Q72" s="6453">
        <f t="shared" si="33"/>
        <v>15</v>
      </c>
      <c r="R72" s="5348">
        <f t="shared" si="17"/>
        <v>2</v>
      </c>
      <c r="S72" s="6454">
        <f t="shared" si="17"/>
        <v>17</v>
      </c>
      <c r="T72" s="5347">
        <v>0</v>
      </c>
      <c r="U72" s="5348">
        <v>0</v>
      </c>
      <c r="V72" s="5349">
        <v>0</v>
      </c>
      <c r="W72" s="5347">
        <v>0</v>
      </c>
      <c r="X72" s="5348">
        <v>0</v>
      </c>
      <c r="Y72" s="5349">
        <v>0</v>
      </c>
      <c r="Z72" s="6452">
        <v>0</v>
      </c>
      <c r="AA72" s="5348">
        <v>0</v>
      </c>
      <c r="AB72" s="5349">
        <v>0</v>
      </c>
      <c r="AC72" s="5347">
        <f t="shared" si="18"/>
        <v>15</v>
      </c>
      <c r="AD72" s="5348">
        <f t="shared" si="18"/>
        <v>2</v>
      </c>
      <c r="AE72" s="5349">
        <f t="shared" si="18"/>
        <v>17</v>
      </c>
    </row>
    <row r="73" spans="1:33" ht="41.25" customHeight="1">
      <c r="A73" s="10" t="s">
        <v>346</v>
      </c>
      <c r="B73" s="16">
        <f t="shared" ref="B73:Y73" si="34">SUM(B66:B72)</f>
        <v>9</v>
      </c>
      <c r="C73" s="17">
        <f t="shared" si="34"/>
        <v>75</v>
      </c>
      <c r="D73" s="18">
        <f t="shared" si="34"/>
        <v>84</v>
      </c>
      <c r="E73" s="16">
        <f t="shared" si="34"/>
        <v>15</v>
      </c>
      <c r="F73" s="17">
        <f t="shared" si="34"/>
        <v>18</v>
      </c>
      <c r="G73" s="18">
        <f t="shared" si="34"/>
        <v>33</v>
      </c>
      <c r="H73" s="16">
        <f t="shared" si="34"/>
        <v>28</v>
      </c>
      <c r="I73" s="17">
        <f t="shared" si="34"/>
        <v>33</v>
      </c>
      <c r="J73" s="19">
        <f t="shared" si="34"/>
        <v>61</v>
      </c>
      <c r="K73" s="20">
        <f t="shared" si="34"/>
        <v>13</v>
      </c>
      <c r="L73" s="17">
        <f t="shared" si="34"/>
        <v>31</v>
      </c>
      <c r="M73" s="19">
        <f t="shared" si="34"/>
        <v>44</v>
      </c>
      <c r="N73" s="20">
        <f t="shared" si="34"/>
        <v>25</v>
      </c>
      <c r="O73" s="17">
        <f t="shared" si="34"/>
        <v>35</v>
      </c>
      <c r="P73" s="18">
        <f t="shared" si="34"/>
        <v>60</v>
      </c>
      <c r="Q73" s="16">
        <f t="shared" si="34"/>
        <v>90</v>
      </c>
      <c r="R73" s="17">
        <f t="shared" si="34"/>
        <v>192</v>
      </c>
      <c r="S73" s="18">
        <f t="shared" si="34"/>
        <v>282</v>
      </c>
      <c r="T73" s="16">
        <f t="shared" si="34"/>
        <v>0</v>
      </c>
      <c r="U73" s="17">
        <f t="shared" si="34"/>
        <v>54</v>
      </c>
      <c r="V73" s="19">
        <f t="shared" si="34"/>
        <v>54</v>
      </c>
      <c r="W73" s="20">
        <f t="shared" si="34"/>
        <v>0</v>
      </c>
      <c r="X73" s="17">
        <f t="shared" si="34"/>
        <v>10</v>
      </c>
      <c r="Y73" s="19">
        <f t="shared" si="34"/>
        <v>10</v>
      </c>
      <c r="Z73" s="16">
        <f t="shared" ref="Z73:AE73" si="35">SUM(Z66:Z72)</f>
        <v>0</v>
      </c>
      <c r="AA73" s="17">
        <f t="shared" si="35"/>
        <v>17</v>
      </c>
      <c r="AB73" s="19">
        <f t="shared" si="35"/>
        <v>17</v>
      </c>
      <c r="AC73" s="16">
        <f t="shared" si="35"/>
        <v>90</v>
      </c>
      <c r="AD73" s="17">
        <f t="shared" si="35"/>
        <v>273</v>
      </c>
      <c r="AE73" s="19">
        <f t="shared" si="35"/>
        <v>363</v>
      </c>
    </row>
    <row r="74" spans="1:33" ht="9" customHeight="1">
      <c r="A74" s="662"/>
      <c r="B74" s="662"/>
      <c r="C74" s="662"/>
      <c r="D74" s="662"/>
      <c r="E74" s="662"/>
      <c r="F74" s="662"/>
      <c r="G74" s="662"/>
      <c r="H74" s="662"/>
      <c r="I74" s="662"/>
      <c r="J74" s="662"/>
      <c r="K74" s="662"/>
      <c r="L74" s="662"/>
      <c r="M74" s="662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</row>
    <row r="75" spans="1:33" ht="27" customHeight="1">
      <c r="A75" s="57"/>
    </row>
    <row r="76" spans="1:33" ht="42" customHeight="1">
      <c r="A76" s="58" t="s">
        <v>358</v>
      </c>
      <c r="B76" s="59">
        <f>AC23+T54</f>
        <v>13960</v>
      </c>
      <c r="C76" s="59">
        <f>AD23+U54</f>
        <v>3625</v>
      </c>
      <c r="D76" s="60">
        <f>AE23+V54</f>
        <v>17585</v>
      </c>
      <c r="E76" s="57"/>
      <c r="F76" s="57"/>
      <c r="G76" s="57"/>
      <c r="H76" s="57"/>
      <c r="I76" s="57"/>
      <c r="AG76" s="1562"/>
    </row>
    <row r="77" spans="1:33" ht="46.5" customHeight="1">
      <c r="A77" s="58" t="s">
        <v>359</v>
      </c>
      <c r="B77" s="59">
        <f>AF43+T59</f>
        <v>2459</v>
      </c>
      <c r="C77" s="59">
        <f>AG43+U59</f>
        <v>3235</v>
      </c>
      <c r="D77" s="60">
        <f>AH43+V59</f>
        <v>5684</v>
      </c>
      <c r="E77" s="57"/>
      <c r="F77" s="57"/>
      <c r="G77" s="57"/>
      <c r="H77" s="57"/>
      <c r="I77" s="57"/>
    </row>
    <row r="78" spans="1:33" ht="48" customHeight="1">
      <c r="A78" s="58" t="s">
        <v>360</v>
      </c>
      <c r="B78" s="11">
        <f>AC73</f>
        <v>90</v>
      </c>
      <c r="C78" s="11">
        <f t="shared" ref="C78:D78" si="36">AD73</f>
        <v>273</v>
      </c>
      <c r="D78" s="27">
        <f t="shared" si="36"/>
        <v>363</v>
      </c>
    </row>
    <row r="79" spans="1:33" ht="36.75" customHeight="1">
      <c r="A79" s="58" t="s">
        <v>361</v>
      </c>
      <c r="B79" s="11">
        <f>SUM(B76:B78)</f>
        <v>16509</v>
      </c>
      <c r="C79" s="11">
        <f>SUM(C76:C78)</f>
        <v>7133</v>
      </c>
      <c r="D79" s="27">
        <f>SUM(D76:D78)</f>
        <v>23632</v>
      </c>
      <c r="E79" s="61"/>
      <c r="F79" s="61"/>
    </row>
    <row r="81" spans="1:4" ht="30">
      <c r="A81" s="62"/>
      <c r="B81" s="61"/>
      <c r="C81" s="61"/>
      <c r="D81" s="61"/>
    </row>
  </sheetData>
  <mergeCells count="59">
    <mergeCell ref="A3:AE3"/>
    <mergeCell ref="A4:AE4"/>
    <mergeCell ref="Q7:S7"/>
    <mergeCell ref="T7:V7"/>
    <mergeCell ref="W7:Y7"/>
    <mergeCell ref="Z7:AB7"/>
    <mergeCell ref="A5:AE6"/>
    <mergeCell ref="Q8:S8"/>
    <mergeCell ref="T8:V8"/>
    <mergeCell ref="W8:Y8"/>
    <mergeCell ref="Z8:AB8"/>
    <mergeCell ref="A24:AE24"/>
    <mergeCell ref="A7:A9"/>
    <mergeCell ref="B7:D8"/>
    <mergeCell ref="E7:G8"/>
    <mergeCell ref="H7:J8"/>
    <mergeCell ref="K7:M8"/>
    <mergeCell ref="N7:P8"/>
    <mergeCell ref="A25:AE25"/>
    <mergeCell ref="A26:AE26"/>
    <mergeCell ref="Q27:S27"/>
    <mergeCell ref="T27:V27"/>
    <mergeCell ref="W27:Y27"/>
    <mergeCell ref="Z27:AB27"/>
    <mergeCell ref="AC27:AE27"/>
    <mergeCell ref="A27:A29"/>
    <mergeCell ref="AF27:AG27"/>
    <mergeCell ref="Q28:S28"/>
    <mergeCell ref="T28:V28"/>
    <mergeCell ref="W28:Y28"/>
    <mergeCell ref="Z28:AB28"/>
    <mergeCell ref="AC28:AE28"/>
    <mergeCell ref="A45:V45"/>
    <mergeCell ref="T46:V46"/>
    <mergeCell ref="T47:V47"/>
    <mergeCell ref="A55:V55"/>
    <mergeCell ref="T56:V56"/>
    <mergeCell ref="A46:A48"/>
    <mergeCell ref="Z63:AB63"/>
    <mergeCell ref="T64:V64"/>
    <mergeCell ref="W64:Y64"/>
    <mergeCell ref="Z64:AB64"/>
    <mergeCell ref="A63:A65"/>
    <mergeCell ref="AH27:AH29"/>
    <mergeCell ref="B63:D64"/>
    <mergeCell ref="E63:G64"/>
    <mergeCell ref="H63:J64"/>
    <mergeCell ref="K63:M64"/>
    <mergeCell ref="N63:P64"/>
    <mergeCell ref="Q63:S64"/>
    <mergeCell ref="AC63:AE64"/>
    <mergeCell ref="B27:D28"/>
    <mergeCell ref="E27:G28"/>
    <mergeCell ref="H27:J28"/>
    <mergeCell ref="K27:M28"/>
    <mergeCell ref="N27:P28"/>
    <mergeCell ref="A61:AB61"/>
    <mergeCell ref="T63:V63"/>
    <mergeCell ref="W63:Y63"/>
  </mergeCells>
  <pageMargins left="0.70866141732283505" right="0.70866141732283505" top="0.74803149606299202" bottom="0.74803149606299202" header="0.31496062992126" footer="0.31496062992126"/>
  <pageSetup paperSize="9" scale="34" orientation="landscape" r:id="rId1"/>
  <rowBreaks count="1" manualBreakCount="1">
    <brk id="23" max="3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000"/>
  <sheetViews>
    <sheetView zoomScale="50" zoomScaleNormal="50" workbookViewId="0">
      <selection activeCell="N31" sqref="N31"/>
    </sheetView>
  </sheetViews>
  <sheetFormatPr defaultRowHeight="15" customHeight="1"/>
  <cols>
    <col min="1" max="1" width="3" style="80" customWidth="1"/>
    <col min="2" max="2" width="88.42578125" style="80" customWidth="1"/>
    <col min="3" max="3" width="12.7109375" style="80" customWidth="1"/>
    <col min="4" max="4" width="12.85546875" style="80" customWidth="1"/>
    <col min="5" max="6" width="12.28515625" style="80" customWidth="1"/>
    <col min="7" max="7" width="8.7109375" style="80" customWidth="1"/>
    <col min="8" max="8" width="11" style="80" customWidth="1"/>
    <col min="9" max="9" width="12" style="80" customWidth="1"/>
    <col min="10" max="10" width="10.42578125" style="80" customWidth="1"/>
    <col min="11" max="11" width="14.28515625" style="80" customWidth="1"/>
    <col min="12" max="12" width="13.5703125" style="80" customWidth="1"/>
    <col min="13" max="13" width="9.5703125" style="80" customWidth="1"/>
    <col min="14" max="17" width="12" style="80" customWidth="1"/>
    <col min="18" max="18" width="12.5703125" style="80" customWidth="1"/>
    <col min="19" max="19" width="11" style="80" customWidth="1"/>
    <col min="20" max="20" width="13.140625" style="80" customWidth="1"/>
    <col min="21" max="21" width="14.28515625" style="80" customWidth="1"/>
    <col min="22" max="22" width="10.5703125" style="80" bestFit="1" customWidth="1"/>
    <col min="23" max="23" width="9.28515625" style="80" bestFit="1" customWidth="1"/>
    <col min="24" max="256" width="9.140625" style="80"/>
    <col min="257" max="257" width="3" style="80" customWidth="1"/>
    <col min="258" max="258" width="88.42578125" style="80" customWidth="1"/>
    <col min="259" max="259" width="12.7109375" style="80" customWidth="1"/>
    <col min="260" max="260" width="12.85546875" style="80" customWidth="1"/>
    <col min="261" max="261" width="12.28515625" style="80" customWidth="1"/>
    <col min="262" max="262" width="10.28515625" style="80" customWidth="1"/>
    <col min="263" max="263" width="8.7109375" style="80" customWidth="1"/>
    <col min="264" max="264" width="11" style="80" customWidth="1"/>
    <col min="265" max="265" width="9.42578125" style="80" customWidth="1"/>
    <col min="266" max="266" width="10.42578125" style="80" customWidth="1"/>
    <col min="267" max="267" width="14.28515625" style="80" customWidth="1"/>
    <col min="268" max="269" width="9.5703125" style="80" customWidth="1"/>
    <col min="270" max="273" width="12" style="80" customWidth="1"/>
    <col min="274" max="274" width="12.5703125" style="80" customWidth="1"/>
    <col min="275" max="275" width="11" style="80" customWidth="1"/>
    <col min="276" max="276" width="10.85546875" style="80" customWidth="1"/>
    <col min="277" max="277" width="14.28515625" style="80" customWidth="1"/>
    <col min="278" max="278" width="10.5703125" style="80" bestFit="1" customWidth="1"/>
    <col min="279" max="279" width="9.28515625" style="80" bestFit="1" customWidth="1"/>
    <col min="280" max="512" width="9.140625" style="80"/>
    <col min="513" max="513" width="3" style="80" customWidth="1"/>
    <col min="514" max="514" width="88.42578125" style="80" customWidth="1"/>
    <col min="515" max="515" width="12.7109375" style="80" customWidth="1"/>
    <col min="516" max="516" width="12.85546875" style="80" customWidth="1"/>
    <col min="517" max="517" width="12.28515625" style="80" customWidth="1"/>
    <col min="518" max="518" width="10.28515625" style="80" customWidth="1"/>
    <col min="519" max="519" width="8.7109375" style="80" customWidth="1"/>
    <col min="520" max="520" width="11" style="80" customWidth="1"/>
    <col min="521" max="521" width="9.42578125" style="80" customWidth="1"/>
    <col min="522" max="522" width="10.42578125" style="80" customWidth="1"/>
    <col min="523" max="523" width="14.28515625" style="80" customWidth="1"/>
    <col min="524" max="525" width="9.5703125" style="80" customWidth="1"/>
    <col min="526" max="529" width="12" style="80" customWidth="1"/>
    <col min="530" max="530" width="12.5703125" style="80" customWidth="1"/>
    <col min="531" max="531" width="11" style="80" customWidth="1"/>
    <col min="532" max="532" width="10.85546875" style="80" customWidth="1"/>
    <col min="533" max="533" width="14.28515625" style="80" customWidth="1"/>
    <col min="534" max="534" width="10.5703125" style="80" bestFit="1" customWidth="1"/>
    <col min="535" max="535" width="9.28515625" style="80" bestFit="1" customWidth="1"/>
    <col min="536" max="768" width="9.140625" style="80"/>
    <col min="769" max="769" width="3" style="80" customWidth="1"/>
    <col min="770" max="770" width="88.42578125" style="80" customWidth="1"/>
    <col min="771" max="771" width="12.7109375" style="80" customWidth="1"/>
    <col min="772" max="772" width="12.85546875" style="80" customWidth="1"/>
    <col min="773" max="773" width="12.28515625" style="80" customWidth="1"/>
    <col min="774" max="774" width="10.28515625" style="80" customWidth="1"/>
    <col min="775" max="775" width="8.7109375" style="80" customWidth="1"/>
    <col min="776" max="776" width="11" style="80" customWidth="1"/>
    <col min="777" max="777" width="9.42578125" style="80" customWidth="1"/>
    <col min="778" max="778" width="10.42578125" style="80" customWidth="1"/>
    <col min="779" max="779" width="14.28515625" style="80" customWidth="1"/>
    <col min="780" max="781" width="9.5703125" style="80" customWidth="1"/>
    <col min="782" max="785" width="12" style="80" customWidth="1"/>
    <col min="786" max="786" width="12.5703125" style="80" customWidth="1"/>
    <col min="787" max="787" width="11" style="80" customWidth="1"/>
    <col min="788" max="788" width="10.85546875" style="80" customWidth="1"/>
    <col min="789" max="789" width="14.28515625" style="80" customWidth="1"/>
    <col min="790" max="790" width="10.5703125" style="80" bestFit="1" customWidth="1"/>
    <col min="791" max="791" width="9.28515625" style="80" bestFit="1" customWidth="1"/>
    <col min="792" max="1024" width="9.140625" style="80"/>
    <col min="1025" max="1025" width="3" style="80" customWidth="1"/>
    <col min="1026" max="1026" width="88.42578125" style="80" customWidth="1"/>
    <col min="1027" max="1027" width="12.7109375" style="80" customWidth="1"/>
    <col min="1028" max="1028" width="12.85546875" style="80" customWidth="1"/>
    <col min="1029" max="1029" width="12.28515625" style="80" customWidth="1"/>
    <col min="1030" max="1030" width="10.28515625" style="80" customWidth="1"/>
    <col min="1031" max="1031" width="8.7109375" style="80" customWidth="1"/>
    <col min="1032" max="1032" width="11" style="80" customWidth="1"/>
    <col min="1033" max="1033" width="9.42578125" style="80" customWidth="1"/>
    <col min="1034" max="1034" width="10.42578125" style="80" customWidth="1"/>
    <col min="1035" max="1035" width="14.28515625" style="80" customWidth="1"/>
    <col min="1036" max="1037" width="9.5703125" style="80" customWidth="1"/>
    <col min="1038" max="1041" width="12" style="80" customWidth="1"/>
    <col min="1042" max="1042" width="12.5703125" style="80" customWidth="1"/>
    <col min="1043" max="1043" width="11" style="80" customWidth="1"/>
    <col min="1044" max="1044" width="10.85546875" style="80" customWidth="1"/>
    <col min="1045" max="1045" width="14.28515625" style="80" customWidth="1"/>
    <col min="1046" max="1046" width="10.5703125" style="80" bestFit="1" customWidth="1"/>
    <col min="1047" max="1047" width="9.28515625" style="80" bestFit="1" customWidth="1"/>
    <col min="1048" max="1280" width="9.140625" style="80"/>
    <col min="1281" max="1281" width="3" style="80" customWidth="1"/>
    <col min="1282" max="1282" width="88.42578125" style="80" customWidth="1"/>
    <col min="1283" max="1283" width="12.7109375" style="80" customWidth="1"/>
    <col min="1284" max="1284" width="12.85546875" style="80" customWidth="1"/>
    <col min="1285" max="1285" width="12.28515625" style="80" customWidth="1"/>
    <col min="1286" max="1286" width="10.28515625" style="80" customWidth="1"/>
    <col min="1287" max="1287" width="8.7109375" style="80" customWidth="1"/>
    <col min="1288" max="1288" width="11" style="80" customWidth="1"/>
    <col min="1289" max="1289" width="9.42578125" style="80" customWidth="1"/>
    <col min="1290" max="1290" width="10.42578125" style="80" customWidth="1"/>
    <col min="1291" max="1291" width="14.28515625" style="80" customWidth="1"/>
    <col min="1292" max="1293" width="9.5703125" style="80" customWidth="1"/>
    <col min="1294" max="1297" width="12" style="80" customWidth="1"/>
    <col min="1298" max="1298" width="12.5703125" style="80" customWidth="1"/>
    <col min="1299" max="1299" width="11" style="80" customWidth="1"/>
    <col min="1300" max="1300" width="10.85546875" style="80" customWidth="1"/>
    <col min="1301" max="1301" width="14.28515625" style="80" customWidth="1"/>
    <col min="1302" max="1302" width="10.5703125" style="80" bestFit="1" customWidth="1"/>
    <col min="1303" max="1303" width="9.28515625" style="80" bestFit="1" customWidth="1"/>
    <col min="1304" max="1536" width="9.140625" style="80"/>
    <col min="1537" max="1537" width="3" style="80" customWidth="1"/>
    <col min="1538" max="1538" width="88.42578125" style="80" customWidth="1"/>
    <col min="1539" max="1539" width="12.7109375" style="80" customWidth="1"/>
    <col min="1540" max="1540" width="12.85546875" style="80" customWidth="1"/>
    <col min="1541" max="1541" width="12.28515625" style="80" customWidth="1"/>
    <col min="1542" max="1542" width="10.28515625" style="80" customWidth="1"/>
    <col min="1543" max="1543" width="8.7109375" style="80" customWidth="1"/>
    <col min="1544" max="1544" width="11" style="80" customWidth="1"/>
    <col min="1545" max="1545" width="9.42578125" style="80" customWidth="1"/>
    <col min="1546" max="1546" width="10.42578125" style="80" customWidth="1"/>
    <col min="1547" max="1547" width="14.28515625" style="80" customWidth="1"/>
    <col min="1548" max="1549" width="9.5703125" style="80" customWidth="1"/>
    <col min="1550" max="1553" width="12" style="80" customWidth="1"/>
    <col min="1554" max="1554" width="12.5703125" style="80" customWidth="1"/>
    <col min="1555" max="1555" width="11" style="80" customWidth="1"/>
    <col min="1556" max="1556" width="10.85546875" style="80" customWidth="1"/>
    <col min="1557" max="1557" width="14.28515625" style="80" customWidth="1"/>
    <col min="1558" max="1558" width="10.5703125" style="80" bestFit="1" customWidth="1"/>
    <col min="1559" max="1559" width="9.28515625" style="80" bestFit="1" customWidth="1"/>
    <col min="1560" max="1792" width="9.140625" style="80"/>
    <col min="1793" max="1793" width="3" style="80" customWidth="1"/>
    <col min="1794" max="1794" width="88.42578125" style="80" customWidth="1"/>
    <col min="1795" max="1795" width="12.7109375" style="80" customWidth="1"/>
    <col min="1796" max="1796" width="12.85546875" style="80" customWidth="1"/>
    <col min="1797" max="1797" width="12.28515625" style="80" customWidth="1"/>
    <col min="1798" max="1798" width="10.28515625" style="80" customWidth="1"/>
    <col min="1799" max="1799" width="8.7109375" style="80" customWidth="1"/>
    <col min="1800" max="1800" width="11" style="80" customWidth="1"/>
    <col min="1801" max="1801" width="9.42578125" style="80" customWidth="1"/>
    <col min="1802" max="1802" width="10.42578125" style="80" customWidth="1"/>
    <col min="1803" max="1803" width="14.28515625" style="80" customWidth="1"/>
    <col min="1804" max="1805" width="9.5703125" style="80" customWidth="1"/>
    <col min="1806" max="1809" width="12" style="80" customWidth="1"/>
    <col min="1810" max="1810" width="12.5703125" style="80" customWidth="1"/>
    <col min="1811" max="1811" width="11" style="80" customWidth="1"/>
    <col min="1812" max="1812" width="10.85546875" style="80" customWidth="1"/>
    <col min="1813" max="1813" width="14.28515625" style="80" customWidth="1"/>
    <col min="1814" max="1814" width="10.5703125" style="80" bestFit="1" customWidth="1"/>
    <col min="1815" max="1815" width="9.28515625" style="80" bestFit="1" customWidth="1"/>
    <col min="1816" max="2048" width="9.140625" style="80"/>
    <col min="2049" max="2049" width="3" style="80" customWidth="1"/>
    <col min="2050" max="2050" width="88.42578125" style="80" customWidth="1"/>
    <col min="2051" max="2051" width="12.7109375" style="80" customWidth="1"/>
    <col min="2052" max="2052" width="12.85546875" style="80" customWidth="1"/>
    <col min="2053" max="2053" width="12.28515625" style="80" customWidth="1"/>
    <col min="2054" max="2054" width="10.28515625" style="80" customWidth="1"/>
    <col min="2055" max="2055" width="8.7109375" style="80" customWidth="1"/>
    <col min="2056" max="2056" width="11" style="80" customWidth="1"/>
    <col min="2057" max="2057" width="9.42578125" style="80" customWidth="1"/>
    <col min="2058" max="2058" width="10.42578125" style="80" customWidth="1"/>
    <col min="2059" max="2059" width="14.28515625" style="80" customWidth="1"/>
    <col min="2060" max="2061" width="9.5703125" style="80" customWidth="1"/>
    <col min="2062" max="2065" width="12" style="80" customWidth="1"/>
    <col min="2066" max="2066" width="12.5703125" style="80" customWidth="1"/>
    <col min="2067" max="2067" width="11" style="80" customWidth="1"/>
    <col min="2068" max="2068" width="10.85546875" style="80" customWidth="1"/>
    <col min="2069" max="2069" width="14.28515625" style="80" customWidth="1"/>
    <col min="2070" max="2070" width="10.5703125" style="80" bestFit="1" customWidth="1"/>
    <col min="2071" max="2071" width="9.28515625" style="80" bestFit="1" customWidth="1"/>
    <col min="2072" max="2304" width="9.140625" style="80"/>
    <col min="2305" max="2305" width="3" style="80" customWidth="1"/>
    <col min="2306" max="2306" width="88.42578125" style="80" customWidth="1"/>
    <col min="2307" max="2307" width="12.7109375" style="80" customWidth="1"/>
    <col min="2308" max="2308" width="12.85546875" style="80" customWidth="1"/>
    <col min="2309" max="2309" width="12.28515625" style="80" customWidth="1"/>
    <col min="2310" max="2310" width="10.28515625" style="80" customWidth="1"/>
    <col min="2311" max="2311" width="8.7109375" style="80" customWidth="1"/>
    <col min="2312" max="2312" width="11" style="80" customWidth="1"/>
    <col min="2313" max="2313" width="9.42578125" style="80" customWidth="1"/>
    <col min="2314" max="2314" width="10.42578125" style="80" customWidth="1"/>
    <col min="2315" max="2315" width="14.28515625" style="80" customWidth="1"/>
    <col min="2316" max="2317" width="9.5703125" style="80" customWidth="1"/>
    <col min="2318" max="2321" width="12" style="80" customWidth="1"/>
    <col min="2322" max="2322" width="12.5703125" style="80" customWidth="1"/>
    <col min="2323" max="2323" width="11" style="80" customWidth="1"/>
    <col min="2324" max="2324" width="10.85546875" style="80" customWidth="1"/>
    <col min="2325" max="2325" width="14.28515625" style="80" customWidth="1"/>
    <col min="2326" max="2326" width="10.5703125" style="80" bestFit="1" customWidth="1"/>
    <col min="2327" max="2327" width="9.28515625" style="80" bestFit="1" customWidth="1"/>
    <col min="2328" max="2560" width="9.140625" style="80"/>
    <col min="2561" max="2561" width="3" style="80" customWidth="1"/>
    <col min="2562" max="2562" width="88.42578125" style="80" customWidth="1"/>
    <col min="2563" max="2563" width="12.7109375" style="80" customWidth="1"/>
    <col min="2564" max="2564" width="12.85546875" style="80" customWidth="1"/>
    <col min="2565" max="2565" width="12.28515625" style="80" customWidth="1"/>
    <col min="2566" max="2566" width="10.28515625" style="80" customWidth="1"/>
    <col min="2567" max="2567" width="8.7109375" style="80" customWidth="1"/>
    <col min="2568" max="2568" width="11" style="80" customWidth="1"/>
    <col min="2569" max="2569" width="9.42578125" style="80" customWidth="1"/>
    <col min="2570" max="2570" width="10.42578125" style="80" customWidth="1"/>
    <col min="2571" max="2571" width="14.28515625" style="80" customWidth="1"/>
    <col min="2572" max="2573" width="9.5703125" style="80" customWidth="1"/>
    <col min="2574" max="2577" width="12" style="80" customWidth="1"/>
    <col min="2578" max="2578" width="12.5703125" style="80" customWidth="1"/>
    <col min="2579" max="2579" width="11" style="80" customWidth="1"/>
    <col min="2580" max="2580" width="10.85546875" style="80" customWidth="1"/>
    <col min="2581" max="2581" width="14.28515625" style="80" customWidth="1"/>
    <col min="2582" max="2582" width="10.5703125" style="80" bestFit="1" customWidth="1"/>
    <col min="2583" max="2583" width="9.28515625" style="80" bestFit="1" customWidth="1"/>
    <col min="2584" max="2816" width="9.140625" style="80"/>
    <col min="2817" max="2817" width="3" style="80" customWidth="1"/>
    <col min="2818" max="2818" width="88.42578125" style="80" customWidth="1"/>
    <col min="2819" max="2819" width="12.7109375" style="80" customWidth="1"/>
    <col min="2820" max="2820" width="12.85546875" style="80" customWidth="1"/>
    <col min="2821" max="2821" width="12.28515625" style="80" customWidth="1"/>
    <col min="2822" max="2822" width="10.28515625" style="80" customWidth="1"/>
    <col min="2823" max="2823" width="8.7109375" style="80" customWidth="1"/>
    <col min="2824" max="2824" width="11" style="80" customWidth="1"/>
    <col min="2825" max="2825" width="9.42578125" style="80" customWidth="1"/>
    <col min="2826" max="2826" width="10.42578125" style="80" customWidth="1"/>
    <col min="2827" max="2827" width="14.28515625" style="80" customWidth="1"/>
    <col min="2828" max="2829" width="9.5703125" style="80" customWidth="1"/>
    <col min="2830" max="2833" width="12" style="80" customWidth="1"/>
    <col min="2834" max="2834" width="12.5703125" style="80" customWidth="1"/>
    <col min="2835" max="2835" width="11" style="80" customWidth="1"/>
    <col min="2836" max="2836" width="10.85546875" style="80" customWidth="1"/>
    <col min="2837" max="2837" width="14.28515625" style="80" customWidth="1"/>
    <col min="2838" max="2838" width="10.5703125" style="80" bestFit="1" customWidth="1"/>
    <col min="2839" max="2839" width="9.28515625" style="80" bestFit="1" customWidth="1"/>
    <col min="2840" max="3072" width="9.140625" style="80"/>
    <col min="3073" max="3073" width="3" style="80" customWidth="1"/>
    <col min="3074" max="3074" width="88.42578125" style="80" customWidth="1"/>
    <col min="3075" max="3075" width="12.7109375" style="80" customWidth="1"/>
    <col min="3076" max="3076" width="12.85546875" style="80" customWidth="1"/>
    <col min="3077" max="3077" width="12.28515625" style="80" customWidth="1"/>
    <col min="3078" max="3078" width="10.28515625" style="80" customWidth="1"/>
    <col min="3079" max="3079" width="8.7109375" style="80" customWidth="1"/>
    <col min="3080" max="3080" width="11" style="80" customWidth="1"/>
    <col min="3081" max="3081" width="9.42578125" style="80" customWidth="1"/>
    <col min="3082" max="3082" width="10.42578125" style="80" customWidth="1"/>
    <col min="3083" max="3083" width="14.28515625" style="80" customWidth="1"/>
    <col min="3084" max="3085" width="9.5703125" style="80" customWidth="1"/>
    <col min="3086" max="3089" width="12" style="80" customWidth="1"/>
    <col min="3090" max="3090" width="12.5703125" style="80" customWidth="1"/>
    <col min="3091" max="3091" width="11" style="80" customWidth="1"/>
    <col min="3092" max="3092" width="10.85546875" style="80" customWidth="1"/>
    <col min="3093" max="3093" width="14.28515625" style="80" customWidth="1"/>
    <col min="3094" max="3094" width="10.5703125" style="80" bestFit="1" customWidth="1"/>
    <col min="3095" max="3095" width="9.28515625" style="80" bestFit="1" customWidth="1"/>
    <col min="3096" max="3328" width="9.140625" style="80"/>
    <col min="3329" max="3329" width="3" style="80" customWidth="1"/>
    <col min="3330" max="3330" width="88.42578125" style="80" customWidth="1"/>
    <col min="3331" max="3331" width="12.7109375" style="80" customWidth="1"/>
    <col min="3332" max="3332" width="12.85546875" style="80" customWidth="1"/>
    <col min="3333" max="3333" width="12.28515625" style="80" customWidth="1"/>
    <col min="3334" max="3334" width="10.28515625" style="80" customWidth="1"/>
    <col min="3335" max="3335" width="8.7109375" style="80" customWidth="1"/>
    <col min="3336" max="3336" width="11" style="80" customWidth="1"/>
    <col min="3337" max="3337" width="9.42578125" style="80" customWidth="1"/>
    <col min="3338" max="3338" width="10.42578125" style="80" customWidth="1"/>
    <col min="3339" max="3339" width="14.28515625" style="80" customWidth="1"/>
    <col min="3340" max="3341" width="9.5703125" style="80" customWidth="1"/>
    <col min="3342" max="3345" width="12" style="80" customWidth="1"/>
    <col min="3346" max="3346" width="12.5703125" style="80" customWidth="1"/>
    <col min="3347" max="3347" width="11" style="80" customWidth="1"/>
    <col min="3348" max="3348" width="10.85546875" style="80" customWidth="1"/>
    <col min="3349" max="3349" width="14.28515625" style="80" customWidth="1"/>
    <col min="3350" max="3350" width="10.5703125" style="80" bestFit="1" customWidth="1"/>
    <col min="3351" max="3351" width="9.28515625" style="80" bestFit="1" customWidth="1"/>
    <col min="3352" max="3584" width="9.140625" style="80"/>
    <col min="3585" max="3585" width="3" style="80" customWidth="1"/>
    <col min="3586" max="3586" width="88.42578125" style="80" customWidth="1"/>
    <col min="3587" max="3587" width="12.7109375" style="80" customWidth="1"/>
    <col min="3588" max="3588" width="12.85546875" style="80" customWidth="1"/>
    <col min="3589" max="3589" width="12.28515625" style="80" customWidth="1"/>
    <col min="3590" max="3590" width="10.28515625" style="80" customWidth="1"/>
    <col min="3591" max="3591" width="8.7109375" style="80" customWidth="1"/>
    <col min="3592" max="3592" width="11" style="80" customWidth="1"/>
    <col min="3593" max="3593" width="9.42578125" style="80" customWidth="1"/>
    <col min="3594" max="3594" width="10.42578125" style="80" customWidth="1"/>
    <col min="3595" max="3595" width="14.28515625" style="80" customWidth="1"/>
    <col min="3596" max="3597" width="9.5703125" style="80" customWidth="1"/>
    <col min="3598" max="3601" width="12" style="80" customWidth="1"/>
    <col min="3602" max="3602" width="12.5703125" style="80" customWidth="1"/>
    <col min="3603" max="3603" width="11" style="80" customWidth="1"/>
    <col min="3604" max="3604" width="10.85546875" style="80" customWidth="1"/>
    <col min="3605" max="3605" width="14.28515625" style="80" customWidth="1"/>
    <col min="3606" max="3606" width="10.5703125" style="80" bestFit="1" customWidth="1"/>
    <col min="3607" max="3607" width="9.28515625" style="80" bestFit="1" customWidth="1"/>
    <col min="3608" max="3840" width="9.140625" style="80"/>
    <col min="3841" max="3841" width="3" style="80" customWidth="1"/>
    <col min="3842" max="3842" width="88.42578125" style="80" customWidth="1"/>
    <col min="3843" max="3843" width="12.7109375" style="80" customWidth="1"/>
    <col min="3844" max="3844" width="12.85546875" style="80" customWidth="1"/>
    <col min="3845" max="3845" width="12.28515625" style="80" customWidth="1"/>
    <col min="3846" max="3846" width="10.28515625" style="80" customWidth="1"/>
    <col min="3847" max="3847" width="8.7109375" style="80" customWidth="1"/>
    <col min="3848" max="3848" width="11" style="80" customWidth="1"/>
    <col min="3849" max="3849" width="9.42578125" style="80" customWidth="1"/>
    <col min="3850" max="3850" width="10.42578125" style="80" customWidth="1"/>
    <col min="3851" max="3851" width="14.28515625" style="80" customWidth="1"/>
    <col min="3852" max="3853" width="9.5703125" style="80" customWidth="1"/>
    <col min="3854" max="3857" width="12" style="80" customWidth="1"/>
    <col min="3858" max="3858" width="12.5703125" style="80" customWidth="1"/>
    <col min="3859" max="3859" width="11" style="80" customWidth="1"/>
    <col min="3860" max="3860" width="10.85546875" style="80" customWidth="1"/>
    <col min="3861" max="3861" width="14.28515625" style="80" customWidth="1"/>
    <col min="3862" max="3862" width="10.5703125" style="80" bestFit="1" customWidth="1"/>
    <col min="3863" max="3863" width="9.28515625" style="80" bestFit="1" customWidth="1"/>
    <col min="3864" max="4096" width="9.140625" style="80"/>
    <col min="4097" max="4097" width="3" style="80" customWidth="1"/>
    <col min="4098" max="4098" width="88.42578125" style="80" customWidth="1"/>
    <col min="4099" max="4099" width="12.7109375" style="80" customWidth="1"/>
    <col min="4100" max="4100" width="12.85546875" style="80" customWidth="1"/>
    <col min="4101" max="4101" width="12.28515625" style="80" customWidth="1"/>
    <col min="4102" max="4102" width="10.28515625" style="80" customWidth="1"/>
    <col min="4103" max="4103" width="8.7109375" style="80" customWidth="1"/>
    <col min="4104" max="4104" width="11" style="80" customWidth="1"/>
    <col min="4105" max="4105" width="9.42578125" style="80" customWidth="1"/>
    <col min="4106" max="4106" width="10.42578125" style="80" customWidth="1"/>
    <col min="4107" max="4107" width="14.28515625" style="80" customWidth="1"/>
    <col min="4108" max="4109" width="9.5703125" style="80" customWidth="1"/>
    <col min="4110" max="4113" width="12" style="80" customWidth="1"/>
    <col min="4114" max="4114" width="12.5703125" style="80" customWidth="1"/>
    <col min="4115" max="4115" width="11" style="80" customWidth="1"/>
    <col min="4116" max="4116" width="10.85546875" style="80" customWidth="1"/>
    <col min="4117" max="4117" width="14.28515625" style="80" customWidth="1"/>
    <col min="4118" max="4118" width="10.5703125" style="80" bestFit="1" customWidth="1"/>
    <col min="4119" max="4119" width="9.28515625" style="80" bestFit="1" customWidth="1"/>
    <col min="4120" max="4352" width="9.140625" style="80"/>
    <col min="4353" max="4353" width="3" style="80" customWidth="1"/>
    <col min="4354" max="4354" width="88.42578125" style="80" customWidth="1"/>
    <col min="4355" max="4355" width="12.7109375" style="80" customWidth="1"/>
    <col min="4356" max="4356" width="12.85546875" style="80" customWidth="1"/>
    <col min="4357" max="4357" width="12.28515625" style="80" customWidth="1"/>
    <col min="4358" max="4358" width="10.28515625" style="80" customWidth="1"/>
    <col min="4359" max="4359" width="8.7109375" style="80" customWidth="1"/>
    <col min="4360" max="4360" width="11" style="80" customWidth="1"/>
    <col min="4361" max="4361" width="9.42578125" style="80" customWidth="1"/>
    <col min="4362" max="4362" width="10.42578125" style="80" customWidth="1"/>
    <col min="4363" max="4363" width="14.28515625" style="80" customWidth="1"/>
    <col min="4364" max="4365" width="9.5703125" style="80" customWidth="1"/>
    <col min="4366" max="4369" width="12" style="80" customWidth="1"/>
    <col min="4370" max="4370" width="12.5703125" style="80" customWidth="1"/>
    <col min="4371" max="4371" width="11" style="80" customWidth="1"/>
    <col min="4372" max="4372" width="10.85546875" style="80" customWidth="1"/>
    <col min="4373" max="4373" width="14.28515625" style="80" customWidth="1"/>
    <col min="4374" max="4374" width="10.5703125" style="80" bestFit="1" customWidth="1"/>
    <col min="4375" max="4375" width="9.28515625" style="80" bestFit="1" customWidth="1"/>
    <col min="4376" max="4608" width="9.140625" style="80"/>
    <col min="4609" max="4609" width="3" style="80" customWidth="1"/>
    <col min="4610" max="4610" width="88.42578125" style="80" customWidth="1"/>
    <col min="4611" max="4611" width="12.7109375" style="80" customWidth="1"/>
    <col min="4612" max="4612" width="12.85546875" style="80" customWidth="1"/>
    <col min="4613" max="4613" width="12.28515625" style="80" customWidth="1"/>
    <col min="4614" max="4614" width="10.28515625" style="80" customWidth="1"/>
    <col min="4615" max="4615" width="8.7109375" style="80" customWidth="1"/>
    <col min="4616" max="4616" width="11" style="80" customWidth="1"/>
    <col min="4617" max="4617" width="9.42578125" style="80" customWidth="1"/>
    <col min="4618" max="4618" width="10.42578125" style="80" customWidth="1"/>
    <col min="4619" max="4619" width="14.28515625" style="80" customWidth="1"/>
    <col min="4620" max="4621" width="9.5703125" style="80" customWidth="1"/>
    <col min="4622" max="4625" width="12" style="80" customWidth="1"/>
    <col min="4626" max="4626" width="12.5703125" style="80" customWidth="1"/>
    <col min="4627" max="4627" width="11" style="80" customWidth="1"/>
    <col min="4628" max="4628" width="10.85546875" style="80" customWidth="1"/>
    <col min="4629" max="4629" width="14.28515625" style="80" customWidth="1"/>
    <col min="4630" max="4630" width="10.5703125" style="80" bestFit="1" customWidth="1"/>
    <col min="4631" max="4631" width="9.28515625" style="80" bestFit="1" customWidth="1"/>
    <col min="4632" max="4864" width="9.140625" style="80"/>
    <col min="4865" max="4865" width="3" style="80" customWidth="1"/>
    <col min="4866" max="4866" width="88.42578125" style="80" customWidth="1"/>
    <col min="4867" max="4867" width="12.7109375" style="80" customWidth="1"/>
    <col min="4868" max="4868" width="12.85546875" style="80" customWidth="1"/>
    <col min="4869" max="4869" width="12.28515625" style="80" customWidth="1"/>
    <col min="4870" max="4870" width="10.28515625" style="80" customWidth="1"/>
    <col min="4871" max="4871" width="8.7109375" style="80" customWidth="1"/>
    <col min="4872" max="4872" width="11" style="80" customWidth="1"/>
    <col min="4873" max="4873" width="9.42578125" style="80" customWidth="1"/>
    <col min="4874" max="4874" width="10.42578125" style="80" customWidth="1"/>
    <col min="4875" max="4875" width="14.28515625" style="80" customWidth="1"/>
    <col min="4876" max="4877" width="9.5703125" style="80" customWidth="1"/>
    <col min="4878" max="4881" width="12" style="80" customWidth="1"/>
    <col min="4882" max="4882" width="12.5703125" style="80" customWidth="1"/>
    <col min="4883" max="4883" width="11" style="80" customWidth="1"/>
    <col min="4884" max="4884" width="10.85546875" style="80" customWidth="1"/>
    <col min="4885" max="4885" width="14.28515625" style="80" customWidth="1"/>
    <col min="4886" max="4886" width="10.5703125" style="80" bestFit="1" customWidth="1"/>
    <col min="4887" max="4887" width="9.28515625" style="80" bestFit="1" customWidth="1"/>
    <col min="4888" max="5120" width="9.140625" style="80"/>
    <col min="5121" max="5121" width="3" style="80" customWidth="1"/>
    <col min="5122" max="5122" width="88.42578125" style="80" customWidth="1"/>
    <col min="5123" max="5123" width="12.7109375" style="80" customWidth="1"/>
    <col min="5124" max="5124" width="12.85546875" style="80" customWidth="1"/>
    <col min="5125" max="5125" width="12.28515625" style="80" customWidth="1"/>
    <col min="5126" max="5126" width="10.28515625" style="80" customWidth="1"/>
    <col min="5127" max="5127" width="8.7109375" style="80" customWidth="1"/>
    <col min="5128" max="5128" width="11" style="80" customWidth="1"/>
    <col min="5129" max="5129" width="9.42578125" style="80" customWidth="1"/>
    <col min="5130" max="5130" width="10.42578125" style="80" customWidth="1"/>
    <col min="5131" max="5131" width="14.28515625" style="80" customWidth="1"/>
    <col min="5132" max="5133" width="9.5703125" style="80" customWidth="1"/>
    <col min="5134" max="5137" width="12" style="80" customWidth="1"/>
    <col min="5138" max="5138" width="12.5703125" style="80" customWidth="1"/>
    <col min="5139" max="5139" width="11" style="80" customWidth="1"/>
    <col min="5140" max="5140" width="10.85546875" style="80" customWidth="1"/>
    <col min="5141" max="5141" width="14.28515625" style="80" customWidth="1"/>
    <col min="5142" max="5142" width="10.5703125" style="80" bestFit="1" customWidth="1"/>
    <col min="5143" max="5143" width="9.28515625" style="80" bestFit="1" customWidth="1"/>
    <col min="5144" max="5376" width="9.140625" style="80"/>
    <col min="5377" max="5377" width="3" style="80" customWidth="1"/>
    <col min="5378" max="5378" width="88.42578125" style="80" customWidth="1"/>
    <col min="5379" max="5379" width="12.7109375" style="80" customWidth="1"/>
    <col min="5380" max="5380" width="12.85546875" style="80" customWidth="1"/>
    <col min="5381" max="5381" width="12.28515625" style="80" customWidth="1"/>
    <col min="5382" max="5382" width="10.28515625" style="80" customWidth="1"/>
    <col min="5383" max="5383" width="8.7109375" style="80" customWidth="1"/>
    <col min="5384" max="5384" width="11" style="80" customWidth="1"/>
    <col min="5385" max="5385" width="9.42578125" style="80" customWidth="1"/>
    <col min="5386" max="5386" width="10.42578125" style="80" customWidth="1"/>
    <col min="5387" max="5387" width="14.28515625" style="80" customWidth="1"/>
    <col min="5388" max="5389" width="9.5703125" style="80" customWidth="1"/>
    <col min="5390" max="5393" width="12" style="80" customWidth="1"/>
    <col min="5394" max="5394" width="12.5703125" style="80" customWidth="1"/>
    <col min="5395" max="5395" width="11" style="80" customWidth="1"/>
    <col min="5396" max="5396" width="10.85546875" style="80" customWidth="1"/>
    <col min="5397" max="5397" width="14.28515625" style="80" customWidth="1"/>
    <col min="5398" max="5398" width="10.5703125" style="80" bestFit="1" customWidth="1"/>
    <col min="5399" max="5399" width="9.28515625" style="80" bestFit="1" customWidth="1"/>
    <col min="5400" max="5632" width="9.140625" style="80"/>
    <col min="5633" max="5633" width="3" style="80" customWidth="1"/>
    <col min="5634" max="5634" width="88.42578125" style="80" customWidth="1"/>
    <col min="5635" max="5635" width="12.7109375" style="80" customWidth="1"/>
    <col min="5636" max="5636" width="12.85546875" style="80" customWidth="1"/>
    <col min="5637" max="5637" width="12.28515625" style="80" customWidth="1"/>
    <col min="5638" max="5638" width="10.28515625" style="80" customWidth="1"/>
    <col min="5639" max="5639" width="8.7109375" style="80" customWidth="1"/>
    <col min="5640" max="5640" width="11" style="80" customWidth="1"/>
    <col min="5641" max="5641" width="9.42578125" style="80" customWidth="1"/>
    <col min="5642" max="5642" width="10.42578125" style="80" customWidth="1"/>
    <col min="5643" max="5643" width="14.28515625" style="80" customWidth="1"/>
    <col min="5644" max="5645" width="9.5703125" style="80" customWidth="1"/>
    <col min="5646" max="5649" width="12" style="80" customWidth="1"/>
    <col min="5650" max="5650" width="12.5703125" style="80" customWidth="1"/>
    <col min="5651" max="5651" width="11" style="80" customWidth="1"/>
    <col min="5652" max="5652" width="10.85546875" style="80" customWidth="1"/>
    <col min="5653" max="5653" width="14.28515625" style="80" customWidth="1"/>
    <col min="5654" max="5654" width="10.5703125" style="80" bestFit="1" customWidth="1"/>
    <col min="5655" max="5655" width="9.28515625" style="80" bestFit="1" customWidth="1"/>
    <col min="5656" max="5888" width="9.140625" style="80"/>
    <col min="5889" max="5889" width="3" style="80" customWidth="1"/>
    <col min="5890" max="5890" width="88.42578125" style="80" customWidth="1"/>
    <col min="5891" max="5891" width="12.7109375" style="80" customWidth="1"/>
    <col min="5892" max="5892" width="12.85546875" style="80" customWidth="1"/>
    <col min="5893" max="5893" width="12.28515625" style="80" customWidth="1"/>
    <col min="5894" max="5894" width="10.28515625" style="80" customWidth="1"/>
    <col min="5895" max="5895" width="8.7109375" style="80" customWidth="1"/>
    <col min="5896" max="5896" width="11" style="80" customWidth="1"/>
    <col min="5897" max="5897" width="9.42578125" style="80" customWidth="1"/>
    <col min="5898" max="5898" width="10.42578125" style="80" customWidth="1"/>
    <col min="5899" max="5899" width="14.28515625" style="80" customWidth="1"/>
    <col min="5900" max="5901" width="9.5703125" style="80" customWidth="1"/>
    <col min="5902" max="5905" width="12" style="80" customWidth="1"/>
    <col min="5906" max="5906" width="12.5703125" style="80" customWidth="1"/>
    <col min="5907" max="5907" width="11" style="80" customWidth="1"/>
    <col min="5908" max="5908" width="10.85546875" style="80" customWidth="1"/>
    <col min="5909" max="5909" width="14.28515625" style="80" customWidth="1"/>
    <col min="5910" max="5910" width="10.5703125" style="80" bestFit="1" customWidth="1"/>
    <col min="5911" max="5911" width="9.28515625" style="80" bestFit="1" customWidth="1"/>
    <col min="5912" max="6144" width="9.140625" style="80"/>
    <col min="6145" max="6145" width="3" style="80" customWidth="1"/>
    <col min="6146" max="6146" width="88.42578125" style="80" customWidth="1"/>
    <col min="6147" max="6147" width="12.7109375" style="80" customWidth="1"/>
    <col min="6148" max="6148" width="12.85546875" style="80" customWidth="1"/>
    <col min="6149" max="6149" width="12.28515625" style="80" customWidth="1"/>
    <col min="6150" max="6150" width="10.28515625" style="80" customWidth="1"/>
    <col min="6151" max="6151" width="8.7109375" style="80" customWidth="1"/>
    <col min="6152" max="6152" width="11" style="80" customWidth="1"/>
    <col min="6153" max="6153" width="9.42578125" style="80" customWidth="1"/>
    <col min="6154" max="6154" width="10.42578125" style="80" customWidth="1"/>
    <col min="6155" max="6155" width="14.28515625" style="80" customWidth="1"/>
    <col min="6156" max="6157" width="9.5703125" style="80" customWidth="1"/>
    <col min="6158" max="6161" width="12" style="80" customWidth="1"/>
    <col min="6162" max="6162" width="12.5703125" style="80" customWidth="1"/>
    <col min="6163" max="6163" width="11" style="80" customWidth="1"/>
    <col min="6164" max="6164" width="10.85546875" style="80" customWidth="1"/>
    <col min="6165" max="6165" width="14.28515625" style="80" customWidth="1"/>
    <col min="6166" max="6166" width="10.5703125" style="80" bestFit="1" customWidth="1"/>
    <col min="6167" max="6167" width="9.28515625" style="80" bestFit="1" customWidth="1"/>
    <col min="6168" max="6400" width="9.140625" style="80"/>
    <col min="6401" max="6401" width="3" style="80" customWidth="1"/>
    <col min="6402" max="6402" width="88.42578125" style="80" customWidth="1"/>
    <col min="6403" max="6403" width="12.7109375" style="80" customWidth="1"/>
    <col min="6404" max="6404" width="12.85546875" style="80" customWidth="1"/>
    <col min="6405" max="6405" width="12.28515625" style="80" customWidth="1"/>
    <col min="6406" max="6406" width="10.28515625" style="80" customWidth="1"/>
    <col min="6407" max="6407" width="8.7109375" style="80" customWidth="1"/>
    <col min="6408" max="6408" width="11" style="80" customWidth="1"/>
    <col min="6409" max="6409" width="9.42578125" style="80" customWidth="1"/>
    <col min="6410" max="6410" width="10.42578125" style="80" customWidth="1"/>
    <col min="6411" max="6411" width="14.28515625" style="80" customWidth="1"/>
    <col min="6412" max="6413" width="9.5703125" style="80" customWidth="1"/>
    <col min="6414" max="6417" width="12" style="80" customWidth="1"/>
    <col min="6418" max="6418" width="12.5703125" style="80" customWidth="1"/>
    <col min="6419" max="6419" width="11" style="80" customWidth="1"/>
    <col min="6420" max="6420" width="10.85546875" style="80" customWidth="1"/>
    <col min="6421" max="6421" width="14.28515625" style="80" customWidth="1"/>
    <col min="6422" max="6422" width="10.5703125" style="80" bestFit="1" customWidth="1"/>
    <col min="6423" max="6423" width="9.28515625" style="80" bestFit="1" customWidth="1"/>
    <col min="6424" max="6656" width="9.140625" style="80"/>
    <col min="6657" max="6657" width="3" style="80" customWidth="1"/>
    <col min="6658" max="6658" width="88.42578125" style="80" customWidth="1"/>
    <col min="6659" max="6659" width="12.7109375" style="80" customWidth="1"/>
    <col min="6660" max="6660" width="12.85546875" style="80" customWidth="1"/>
    <col min="6661" max="6661" width="12.28515625" style="80" customWidth="1"/>
    <col min="6662" max="6662" width="10.28515625" style="80" customWidth="1"/>
    <col min="6663" max="6663" width="8.7109375" style="80" customWidth="1"/>
    <col min="6664" max="6664" width="11" style="80" customWidth="1"/>
    <col min="6665" max="6665" width="9.42578125" style="80" customWidth="1"/>
    <col min="6666" max="6666" width="10.42578125" style="80" customWidth="1"/>
    <col min="6667" max="6667" width="14.28515625" style="80" customWidth="1"/>
    <col min="6668" max="6669" width="9.5703125" style="80" customWidth="1"/>
    <col min="6670" max="6673" width="12" style="80" customWidth="1"/>
    <col min="6674" max="6674" width="12.5703125" style="80" customWidth="1"/>
    <col min="6675" max="6675" width="11" style="80" customWidth="1"/>
    <col min="6676" max="6676" width="10.85546875" style="80" customWidth="1"/>
    <col min="6677" max="6677" width="14.28515625" style="80" customWidth="1"/>
    <col min="6678" max="6678" width="10.5703125" style="80" bestFit="1" customWidth="1"/>
    <col min="6679" max="6679" width="9.28515625" style="80" bestFit="1" customWidth="1"/>
    <col min="6680" max="6912" width="9.140625" style="80"/>
    <col min="6913" max="6913" width="3" style="80" customWidth="1"/>
    <col min="6914" max="6914" width="88.42578125" style="80" customWidth="1"/>
    <col min="6915" max="6915" width="12.7109375" style="80" customWidth="1"/>
    <col min="6916" max="6916" width="12.85546875" style="80" customWidth="1"/>
    <col min="6917" max="6917" width="12.28515625" style="80" customWidth="1"/>
    <col min="6918" max="6918" width="10.28515625" style="80" customWidth="1"/>
    <col min="6919" max="6919" width="8.7109375" style="80" customWidth="1"/>
    <col min="6920" max="6920" width="11" style="80" customWidth="1"/>
    <col min="6921" max="6921" width="9.42578125" style="80" customWidth="1"/>
    <col min="6922" max="6922" width="10.42578125" style="80" customWidth="1"/>
    <col min="6923" max="6923" width="14.28515625" style="80" customWidth="1"/>
    <col min="6924" max="6925" width="9.5703125" style="80" customWidth="1"/>
    <col min="6926" max="6929" width="12" style="80" customWidth="1"/>
    <col min="6930" max="6930" width="12.5703125" style="80" customWidth="1"/>
    <col min="6931" max="6931" width="11" style="80" customWidth="1"/>
    <col min="6932" max="6932" width="10.85546875" style="80" customWidth="1"/>
    <col min="6933" max="6933" width="14.28515625" style="80" customWidth="1"/>
    <col min="6934" max="6934" width="10.5703125" style="80" bestFit="1" customWidth="1"/>
    <col min="6935" max="6935" width="9.28515625" style="80" bestFit="1" customWidth="1"/>
    <col min="6936" max="7168" width="9.140625" style="80"/>
    <col min="7169" max="7169" width="3" style="80" customWidth="1"/>
    <col min="7170" max="7170" width="88.42578125" style="80" customWidth="1"/>
    <col min="7171" max="7171" width="12.7109375" style="80" customWidth="1"/>
    <col min="7172" max="7172" width="12.85546875" style="80" customWidth="1"/>
    <col min="7173" max="7173" width="12.28515625" style="80" customWidth="1"/>
    <col min="7174" max="7174" width="10.28515625" style="80" customWidth="1"/>
    <col min="7175" max="7175" width="8.7109375" style="80" customWidth="1"/>
    <col min="7176" max="7176" width="11" style="80" customWidth="1"/>
    <col min="7177" max="7177" width="9.42578125" style="80" customWidth="1"/>
    <col min="7178" max="7178" width="10.42578125" style="80" customWidth="1"/>
    <col min="7179" max="7179" width="14.28515625" style="80" customWidth="1"/>
    <col min="7180" max="7181" width="9.5703125" style="80" customWidth="1"/>
    <col min="7182" max="7185" width="12" style="80" customWidth="1"/>
    <col min="7186" max="7186" width="12.5703125" style="80" customWidth="1"/>
    <col min="7187" max="7187" width="11" style="80" customWidth="1"/>
    <col min="7188" max="7188" width="10.85546875" style="80" customWidth="1"/>
    <col min="7189" max="7189" width="14.28515625" style="80" customWidth="1"/>
    <col min="7190" max="7190" width="10.5703125" style="80" bestFit="1" customWidth="1"/>
    <col min="7191" max="7191" width="9.28515625" style="80" bestFit="1" customWidth="1"/>
    <col min="7192" max="7424" width="9.140625" style="80"/>
    <col min="7425" max="7425" width="3" style="80" customWidth="1"/>
    <col min="7426" max="7426" width="88.42578125" style="80" customWidth="1"/>
    <col min="7427" max="7427" width="12.7109375" style="80" customWidth="1"/>
    <col min="7428" max="7428" width="12.85546875" style="80" customWidth="1"/>
    <col min="7429" max="7429" width="12.28515625" style="80" customWidth="1"/>
    <col min="7430" max="7430" width="10.28515625" style="80" customWidth="1"/>
    <col min="7431" max="7431" width="8.7109375" style="80" customWidth="1"/>
    <col min="7432" max="7432" width="11" style="80" customWidth="1"/>
    <col min="7433" max="7433" width="9.42578125" style="80" customWidth="1"/>
    <col min="7434" max="7434" width="10.42578125" style="80" customWidth="1"/>
    <col min="7435" max="7435" width="14.28515625" style="80" customWidth="1"/>
    <col min="7436" max="7437" width="9.5703125" style="80" customWidth="1"/>
    <col min="7438" max="7441" width="12" style="80" customWidth="1"/>
    <col min="7442" max="7442" width="12.5703125" style="80" customWidth="1"/>
    <col min="7443" max="7443" width="11" style="80" customWidth="1"/>
    <col min="7444" max="7444" width="10.85546875" style="80" customWidth="1"/>
    <col min="7445" max="7445" width="14.28515625" style="80" customWidth="1"/>
    <col min="7446" max="7446" width="10.5703125" style="80" bestFit="1" customWidth="1"/>
    <col min="7447" max="7447" width="9.28515625" style="80" bestFit="1" customWidth="1"/>
    <col min="7448" max="7680" width="9.140625" style="80"/>
    <col min="7681" max="7681" width="3" style="80" customWidth="1"/>
    <col min="7682" max="7682" width="88.42578125" style="80" customWidth="1"/>
    <col min="7683" max="7683" width="12.7109375" style="80" customWidth="1"/>
    <col min="7684" max="7684" width="12.85546875" style="80" customWidth="1"/>
    <col min="7685" max="7685" width="12.28515625" style="80" customWidth="1"/>
    <col min="7686" max="7686" width="10.28515625" style="80" customWidth="1"/>
    <col min="7687" max="7687" width="8.7109375" style="80" customWidth="1"/>
    <col min="7688" max="7688" width="11" style="80" customWidth="1"/>
    <col min="7689" max="7689" width="9.42578125" style="80" customWidth="1"/>
    <col min="7690" max="7690" width="10.42578125" style="80" customWidth="1"/>
    <col min="7691" max="7691" width="14.28515625" style="80" customWidth="1"/>
    <col min="7692" max="7693" width="9.5703125" style="80" customWidth="1"/>
    <col min="7694" max="7697" width="12" style="80" customWidth="1"/>
    <col min="7698" max="7698" width="12.5703125" style="80" customWidth="1"/>
    <col min="7699" max="7699" width="11" style="80" customWidth="1"/>
    <col min="7700" max="7700" width="10.85546875" style="80" customWidth="1"/>
    <col min="7701" max="7701" width="14.28515625" style="80" customWidth="1"/>
    <col min="7702" max="7702" width="10.5703125" style="80" bestFit="1" customWidth="1"/>
    <col min="7703" max="7703" width="9.28515625" style="80" bestFit="1" customWidth="1"/>
    <col min="7704" max="7936" width="9.140625" style="80"/>
    <col min="7937" max="7937" width="3" style="80" customWidth="1"/>
    <col min="7938" max="7938" width="88.42578125" style="80" customWidth="1"/>
    <col min="7939" max="7939" width="12.7109375" style="80" customWidth="1"/>
    <col min="7940" max="7940" width="12.85546875" style="80" customWidth="1"/>
    <col min="7941" max="7941" width="12.28515625" style="80" customWidth="1"/>
    <col min="7942" max="7942" width="10.28515625" style="80" customWidth="1"/>
    <col min="7943" max="7943" width="8.7109375" style="80" customWidth="1"/>
    <col min="7944" max="7944" width="11" style="80" customWidth="1"/>
    <col min="7945" max="7945" width="9.42578125" style="80" customWidth="1"/>
    <col min="7946" max="7946" width="10.42578125" style="80" customWidth="1"/>
    <col min="7947" max="7947" width="14.28515625" style="80" customWidth="1"/>
    <col min="7948" max="7949" width="9.5703125" style="80" customWidth="1"/>
    <col min="7950" max="7953" width="12" style="80" customWidth="1"/>
    <col min="7954" max="7954" width="12.5703125" style="80" customWidth="1"/>
    <col min="7955" max="7955" width="11" style="80" customWidth="1"/>
    <col min="7956" max="7956" width="10.85546875" style="80" customWidth="1"/>
    <col min="7957" max="7957" width="14.28515625" style="80" customWidth="1"/>
    <col min="7958" max="7958" width="10.5703125" style="80" bestFit="1" customWidth="1"/>
    <col min="7959" max="7959" width="9.28515625" style="80" bestFit="1" customWidth="1"/>
    <col min="7960" max="8192" width="9.140625" style="80"/>
    <col min="8193" max="8193" width="3" style="80" customWidth="1"/>
    <col min="8194" max="8194" width="88.42578125" style="80" customWidth="1"/>
    <col min="8195" max="8195" width="12.7109375" style="80" customWidth="1"/>
    <col min="8196" max="8196" width="12.85546875" style="80" customWidth="1"/>
    <col min="8197" max="8197" width="12.28515625" style="80" customWidth="1"/>
    <col min="8198" max="8198" width="10.28515625" style="80" customWidth="1"/>
    <col min="8199" max="8199" width="8.7109375" style="80" customWidth="1"/>
    <col min="8200" max="8200" width="11" style="80" customWidth="1"/>
    <col min="8201" max="8201" width="9.42578125" style="80" customWidth="1"/>
    <col min="8202" max="8202" width="10.42578125" style="80" customWidth="1"/>
    <col min="8203" max="8203" width="14.28515625" style="80" customWidth="1"/>
    <col min="8204" max="8205" width="9.5703125" style="80" customWidth="1"/>
    <col min="8206" max="8209" width="12" style="80" customWidth="1"/>
    <col min="8210" max="8210" width="12.5703125" style="80" customWidth="1"/>
    <col min="8211" max="8211" width="11" style="80" customWidth="1"/>
    <col min="8212" max="8212" width="10.85546875" style="80" customWidth="1"/>
    <col min="8213" max="8213" width="14.28515625" style="80" customWidth="1"/>
    <col min="8214" max="8214" width="10.5703125" style="80" bestFit="1" customWidth="1"/>
    <col min="8215" max="8215" width="9.28515625" style="80" bestFit="1" customWidth="1"/>
    <col min="8216" max="8448" width="9.140625" style="80"/>
    <col min="8449" max="8449" width="3" style="80" customWidth="1"/>
    <col min="8450" max="8450" width="88.42578125" style="80" customWidth="1"/>
    <col min="8451" max="8451" width="12.7109375" style="80" customWidth="1"/>
    <col min="8452" max="8452" width="12.85546875" style="80" customWidth="1"/>
    <col min="8453" max="8453" width="12.28515625" style="80" customWidth="1"/>
    <col min="8454" max="8454" width="10.28515625" style="80" customWidth="1"/>
    <col min="8455" max="8455" width="8.7109375" style="80" customWidth="1"/>
    <col min="8456" max="8456" width="11" style="80" customWidth="1"/>
    <col min="8457" max="8457" width="9.42578125" style="80" customWidth="1"/>
    <col min="8458" max="8458" width="10.42578125" style="80" customWidth="1"/>
    <col min="8459" max="8459" width="14.28515625" style="80" customWidth="1"/>
    <col min="8460" max="8461" width="9.5703125" style="80" customWidth="1"/>
    <col min="8462" max="8465" width="12" style="80" customWidth="1"/>
    <col min="8466" max="8466" width="12.5703125" style="80" customWidth="1"/>
    <col min="8467" max="8467" width="11" style="80" customWidth="1"/>
    <col min="8468" max="8468" width="10.85546875" style="80" customWidth="1"/>
    <col min="8469" max="8469" width="14.28515625" style="80" customWidth="1"/>
    <col min="8470" max="8470" width="10.5703125" style="80" bestFit="1" customWidth="1"/>
    <col min="8471" max="8471" width="9.28515625" style="80" bestFit="1" customWidth="1"/>
    <col min="8472" max="8704" width="9.140625" style="80"/>
    <col min="8705" max="8705" width="3" style="80" customWidth="1"/>
    <col min="8706" max="8706" width="88.42578125" style="80" customWidth="1"/>
    <col min="8707" max="8707" width="12.7109375" style="80" customWidth="1"/>
    <col min="8708" max="8708" width="12.85546875" style="80" customWidth="1"/>
    <col min="8709" max="8709" width="12.28515625" style="80" customWidth="1"/>
    <col min="8710" max="8710" width="10.28515625" style="80" customWidth="1"/>
    <col min="8711" max="8711" width="8.7109375" style="80" customWidth="1"/>
    <col min="8712" max="8712" width="11" style="80" customWidth="1"/>
    <col min="8713" max="8713" width="9.42578125" style="80" customWidth="1"/>
    <col min="8714" max="8714" width="10.42578125" style="80" customWidth="1"/>
    <col min="8715" max="8715" width="14.28515625" style="80" customWidth="1"/>
    <col min="8716" max="8717" width="9.5703125" style="80" customWidth="1"/>
    <col min="8718" max="8721" width="12" style="80" customWidth="1"/>
    <col min="8722" max="8722" width="12.5703125" style="80" customWidth="1"/>
    <col min="8723" max="8723" width="11" style="80" customWidth="1"/>
    <col min="8724" max="8724" width="10.85546875" style="80" customWidth="1"/>
    <col min="8725" max="8725" width="14.28515625" style="80" customWidth="1"/>
    <col min="8726" max="8726" width="10.5703125" style="80" bestFit="1" customWidth="1"/>
    <col min="8727" max="8727" width="9.28515625" style="80" bestFit="1" customWidth="1"/>
    <col min="8728" max="8960" width="9.140625" style="80"/>
    <col min="8961" max="8961" width="3" style="80" customWidth="1"/>
    <col min="8962" max="8962" width="88.42578125" style="80" customWidth="1"/>
    <col min="8963" max="8963" width="12.7109375" style="80" customWidth="1"/>
    <col min="8964" max="8964" width="12.85546875" style="80" customWidth="1"/>
    <col min="8965" max="8965" width="12.28515625" style="80" customWidth="1"/>
    <col min="8966" max="8966" width="10.28515625" style="80" customWidth="1"/>
    <col min="8967" max="8967" width="8.7109375" style="80" customWidth="1"/>
    <col min="8968" max="8968" width="11" style="80" customWidth="1"/>
    <col min="8969" max="8969" width="9.42578125" style="80" customWidth="1"/>
    <col min="8970" max="8970" width="10.42578125" style="80" customWidth="1"/>
    <col min="8971" max="8971" width="14.28515625" style="80" customWidth="1"/>
    <col min="8972" max="8973" width="9.5703125" style="80" customWidth="1"/>
    <col min="8974" max="8977" width="12" style="80" customWidth="1"/>
    <col min="8978" max="8978" width="12.5703125" style="80" customWidth="1"/>
    <col min="8979" max="8979" width="11" style="80" customWidth="1"/>
    <col min="8980" max="8980" width="10.85546875" style="80" customWidth="1"/>
    <col min="8981" max="8981" width="14.28515625" style="80" customWidth="1"/>
    <col min="8982" max="8982" width="10.5703125" style="80" bestFit="1" customWidth="1"/>
    <col min="8983" max="8983" width="9.28515625" style="80" bestFit="1" customWidth="1"/>
    <col min="8984" max="9216" width="9.140625" style="80"/>
    <col min="9217" max="9217" width="3" style="80" customWidth="1"/>
    <col min="9218" max="9218" width="88.42578125" style="80" customWidth="1"/>
    <col min="9219" max="9219" width="12.7109375" style="80" customWidth="1"/>
    <col min="9220" max="9220" width="12.85546875" style="80" customWidth="1"/>
    <col min="9221" max="9221" width="12.28515625" style="80" customWidth="1"/>
    <col min="9222" max="9222" width="10.28515625" style="80" customWidth="1"/>
    <col min="9223" max="9223" width="8.7109375" style="80" customWidth="1"/>
    <col min="9224" max="9224" width="11" style="80" customWidth="1"/>
    <col min="9225" max="9225" width="9.42578125" style="80" customWidth="1"/>
    <col min="9226" max="9226" width="10.42578125" style="80" customWidth="1"/>
    <col min="9227" max="9227" width="14.28515625" style="80" customWidth="1"/>
    <col min="9228" max="9229" width="9.5703125" style="80" customWidth="1"/>
    <col min="9230" max="9233" width="12" style="80" customWidth="1"/>
    <col min="9234" max="9234" width="12.5703125" style="80" customWidth="1"/>
    <col min="9235" max="9235" width="11" style="80" customWidth="1"/>
    <col min="9236" max="9236" width="10.85546875" style="80" customWidth="1"/>
    <col min="9237" max="9237" width="14.28515625" style="80" customWidth="1"/>
    <col min="9238" max="9238" width="10.5703125" style="80" bestFit="1" customWidth="1"/>
    <col min="9239" max="9239" width="9.28515625" style="80" bestFit="1" customWidth="1"/>
    <col min="9240" max="9472" width="9.140625" style="80"/>
    <col min="9473" max="9473" width="3" style="80" customWidth="1"/>
    <col min="9474" max="9474" width="88.42578125" style="80" customWidth="1"/>
    <col min="9475" max="9475" width="12.7109375" style="80" customWidth="1"/>
    <col min="9476" max="9476" width="12.85546875" style="80" customWidth="1"/>
    <col min="9477" max="9477" width="12.28515625" style="80" customWidth="1"/>
    <col min="9478" max="9478" width="10.28515625" style="80" customWidth="1"/>
    <col min="9479" max="9479" width="8.7109375" style="80" customWidth="1"/>
    <col min="9480" max="9480" width="11" style="80" customWidth="1"/>
    <col min="9481" max="9481" width="9.42578125" style="80" customWidth="1"/>
    <col min="9482" max="9482" width="10.42578125" style="80" customWidth="1"/>
    <col min="9483" max="9483" width="14.28515625" style="80" customWidth="1"/>
    <col min="9484" max="9485" width="9.5703125" style="80" customWidth="1"/>
    <col min="9486" max="9489" width="12" style="80" customWidth="1"/>
    <col min="9490" max="9490" width="12.5703125" style="80" customWidth="1"/>
    <col min="9491" max="9491" width="11" style="80" customWidth="1"/>
    <col min="9492" max="9492" width="10.85546875" style="80" customWidth="1"/>
    <col min="9493" max="9493" width="14.28515625" style="80" customWidth="1"/>
    <col min="9494" max="9494" width="10.5703125" style="80" bestFit="1" customWidth="1"/>
    <col min="9495" max="9495" width="9.28515625" style="80" bestFit="1" customWidth="1"/>
    <col min="9496" max="9728" width="9.140625" style="80"/>
    <col min="9729" max="9729" width="3" style="80" customWidth="1"/>
    <col min="9730" max="9730" width="88.42578125" style="80" customWidth="1"/>
    <col min="9731" max="9731" width="12.7109375" style="80" customWidth="1"/>
    <col min="9732" max="9732" width="12.85546875" style="80" customWidth="1"/>
    <col min="9733" max="9733" width="12.28515625" style="80" customWidth="1"/>
    <col min="9734" max="9734" width="10.28515625" style="80" customWidth="1"/>
    <col min="9735" max="9735" width="8.7109375" style="80" customWidth="1"/>
    <col min="9736" max="9736" width="11" style="80" customWidth="1"/>
    <col min="9737" max="9737" width="9.42578125" style="80" customWidth="1"/>
    <col min="9738" max="9738" width="10.42578125" style="80" customWidth="1"/>
    <col min="9739" max="9739" width="14.28515625" style="80" customWidth="1"/>
    <col min="9740" max="9741" width="9.5703125" style="80" customWidth="1"/>
    <col min="9742" max="9745" width="12" style="80" customWidth="1"/>
    <col min="9746" max="9746" width="12.5703125" style="80" customWidth="1"/>
    <col min="9747" max="9747" width="11" style="80" customWidth="1"/>
    <col min="9748" max="9748" width="10.85546875" style="80" customWidth="1"/>
    <col min="9749" max="9749" width="14.28515625" style="80" customWidth="1"/>
    <col min="9750" max="9750" width="10.5703125" style="80" bestFit="1" customWidth="1"/>
    <col min="9751" max="9751" width="9.28515625" style="80" bestFit="1" customWidth="1"/>
    <col min="9752" max="9984" width="9.140625" style="80"/>
    <col min="9985" max="9985" width="3" style="80" customWidth="1"/>
    <col min="9986" max="9986" width="88.42578125" style="80" customWidth="1"/>
    <col min="9987" max="9987" width="12.7109375" style="80" customWidth="1"/>
    <col min="9988" max="9988" width="12.85546875" style="80" customWidth="1"/>
    <col min="9989" max="9989" width="12.28515625" style="80" customWidth="1"/>
    <col min="9990" max="9990" width="10.28515625" style="80" customWidth="1"/>
    <col min="9991" max="9991" width="8.7109375" style="80" customWidth="1"/>
    <col min="9992" max="9992" width="11" style="80" customWidth="1"/>
    <col min="9993" max="9993" width="9.42578125" style="80" customWidth="1"/>
    <col min="9994" max="9994" width="10.42578125" style="80" customWidth="1"/>
    <col min="9995" max="9995" width="14.28515625" style="80" customWidth="1"/>
    <col min="9996" max="9997" width="9.5703125" style="80" customWidth="1"/>
    <col min="9998" max="10001" width="12" style="80" customWidth="1"/>
    <col min="10002" max="10002" width="12.5703125" style="80" customWidth="1"/>
    <col min="10003" max="10003" width="11" style="80" customWidth="1"/>
    <col min="10004" max="10004" width="10.85546875" style="80" customWidth="1"/>
    <col min="10005" max="10005" width="14.28515625" style="80" customWidth="1"/>
    <col min="10006" max="10006" width="10.5703125" style="80" bestFit="1" customWidth="1"/>
    <col min="10007" max="10007" width="9.28515625" style="80" bestFit="1" customWidth="1"/>
    <col min="10008" max="10240" width="9.140625" style="80"/>
    <col min="10241" max="10241" width="3" style="80" customWidth="1"/>
    <col min="10242" max="10242" width="88.42578125" style="80" customWidth="1"/>
    <col min="10243" max="10243" width="12.7109375" style="80" customWidth="1"/>
    <col min="10244" max="10244" width="12.85546875" style="80" customWidth="1"/>
    <col min="10245" max="10245" width="12.28515625" style="80" customWidth="1"/>
    <col min="10246" max="10246" width="10.28515625" style="80" customWidth="1"/>
    <col min="10247" max="10247" width="8.7109375" style="80" customWidth="1"/>
    <col min="10248" max="10248" width="11" style="80" customWidth="1"/>
    <col min="10249" max="10249" width="9.42578125" style="80" customWidth="1"/>
    <col min="10250" max="10250" width="10.42578125" style="80" customWidth="1"/>
    <col min="10251" max="10251" width="14.28515625" style="80" customWidth="1"/>
    <col min="10252" max="10253" width="9.5703125" style="80" customWidth="1"/>
    <col min="10254" max="10257" width="12" style="80" customWidth="1"/>
    <col min="10258" max="10258" width="12.5703125" style="80" customWidth="1"/>
    <col min="10259" max="10259" width="11" style="80" customWidth="1"/>
    <col min="10260" max="10260" width="10.85546875" style="80" customWidth="1"/>
    <col min="10261" max="10261" width="14.28515625" style="80" customWidth="1"/>
    <col min="10262" max="10262" width="10.5703125" style="80" bestFit="1" customWidth="1"/>
    <col min="10263" max="10263" width="9.28515625" style="80" bestFit="1" customWidth="1"/>
    <col min="10264" max="10496" width="9.140625" style="80"/>
    <col min="10497" max="10497" width="3" style="80" customWidth="1"/>
    <col min="10498" max="10498" width="88.42578125" style="80" customWidth="1"/>
    <col min="10499" max="10499" width="12.7109375" style="80" customWidth="1"/>
    <col min="10500" max="10500" width="12.85546875" style="80" customWidth="1"/>
    <col min="10501" max="10501" width="12.28515625" style="80" customWidth="1"/>
    <col min="10502" max="10502" width="10.28515625" style="80" customWidth="1"/>
    <col min="10503" max="10503" width="8.7109375" style="80" customWidth="1"/>
    <col min="10504" max="10504" width="11" style="80" customWidth="1"/>
    <col min="10505" max="10505" width="9.42578125" style="80" customWidth="1"/>
    <col min="10506" max="10506" width="10.42578125" style="80" customWidth="1"/>
    <col min="10507" max="10507" width="14.28515625" style="80" customWidth="1"/>
    <col min="10508" max="10509" width="9.5703125" style="80" customWidth="1"/>
    <col min="10510" max="10513" width="12" style="80" customWidth="1"/>
    <col min="10514" max="10514" width="12.5703125" style="80" customWidth="1"/>
    <col min="10515" max="10515" width="11" style="80" customWidth="1"/>
    <col min="10516" max="10516" width="10.85546875" style="80" customWidth="1"/>
    <col min="10517" max="10517" width="14.28515625" style="80" customWidth="1"/>
    <col min="10518" max="10518" width="10.5703125" style="80" bestFit="1" customWidth="1"/>
    <col min="10519" max="10519" width="9.28515625" style="80" bestFit="1" customWidth="1"/>
    <col min="10520" max="10752" width="9.140625" style="80"/>
    <col min="10753" max="10753" width="3" style="80" customWidth="1"/>
    <col min="10754" max="10754" width="88.42578125" style="80" customWidth="1"/>
    <col min="10755" max="10755" width="12.7109375" style="80" customWidth="1"/>
    <col min="10756" max="10756" width="12.85546875" style="80" customWidth="1"/>
    <col min="10757" max="10757" width="12.28515625" style="80" customWidth="1"/>
    <col min="10758" max="10758" width="10.28515625" style="80" customWidth="1"/>
    <col min="10759" max="10759" width="8.7109375" style="80" customWidth="1"/>
    <col min="10760" max="10760" width="11" style="80" customWidth="1"/>
    <col min="10761" max="10761" width="9.42578125" style="80" customWidth="1"/>
    <col min="10762" max="10762" width="10.42578125" style="80" customWidth="1"/>
    <col min="10763" max="10763" width="14.28515625" style="80" customWidth="1"/>
    <col min="10764" max="10765" width="9.5703125" style="80" customWidth="1"/>
    <col min="10766" max="10769" width="12" style="80" customWidth="1"/>
    <col min="10770" max="10770" width="12.5703125" style="80" customWidth="1"/>
    <col min="10771" max="10771" width="11" style="80" customWidth="1"/>
    <col min="10772" max="10772" width="10.85546875" style="80" customWidth="1"/>
    <col min="10773" max="10773" width="14.28515625" style="80" customWidth="1"/>
    <col min="10774" max="10774" width="10.5703125" style="80" bestFit="1" customWidth="1"/>
    <col min="10775" max="10775" width="9.28515625" style="80" bestFit="1" customWidth="1"/>
    <col min="10776" max="11008" width="9.140625" style="80"/>
    <col min="11009" max="11009" width="3" style="80" customWidth="1"/>
    <col min="11010" max="11010" width="88.42578125" style="80" customWidth="1"/>
    <col min="11011" max="11011" width="12.7109375" style="80" customWidth="1"/>
    <col min="11012" max="11012" width="12.85546875" style="80" customWidth="1"/>
    <col min="11013" max="11013" width="12.28515625" style="80" customWidth="1"/>
    <col min="11014" max="11014" width="10.28515625" style="80" customWidth="1"/>
    <col min="11015" max="11015" width="8.7109375" style="80" customWidth="1"/>
    <col min="11016" max="11016" width="11" style="80" customWidth="1"/>
    <col min="11017" max="11017" width="9.42578125" style="80" customWidth="1"/>
    <col min="11018" max="11018" width="10.42578125" style="80" customWidth="1"/>
    <col min="11019" max="11019" width="14.28515625" style="80" customWidth="1"/>
    <col min="11020" max="11021" width="9.5703125" style="80" customWidth="1"/>
    <col min="11022" max="11025" width="12" style="80" customWidth="1"/>
    <col min="11026" max="11026" width="12.5703125" style="80" customWidth="1"/>
    <col min="11027" max="11027" width="11" style="80" customWidth="1"/>
    <col min="11028" max="11028" width="10.85546875" style="80" customWidth="1"/>
    <col min="11029" max="11029" width="14.28515625" style="80" customWidth="1"/>
    <col min="11030" max="11030" width="10.5703125" style="80" bestFit="1" customWidth="1"/>
    <col min="11031" max="11031" width="9.28515625" style="80" bestFit="1" customWidth="1"/>
    <col min="11032" max="11264" width="9.140625" style="80"/>
    <col min="11265" max="11265" width="3" style="80" customWidth="1"/>
    <col min="11266" max="11266" width="88.42578125" style="80" customWidth="1"/>
    <col min="11267" max="11267" width="12.7109375" style="80" customWidth="1"/>
    <col min="11268" max="11268" width="12.85546875" style="80" customWidth="1"/>
    <col min="11269" max="11269" width="12.28515625" style="80" customWidth="1"/>
    <col min="11270" max="11270" width="10.28515625" style="80" customWidth="1"/>
    <col min="11271" max="11271" width="8.7109375" style="80" customWidth="1"/>
    <col min="11272" max="11272" width="11" style="80" customWidth="1"/>
    <col min="11273" max="11273" width="9.42578125" style="80" customWidth="1"/>
    <col min="11274" max="11274" width="10.42578125" style="80" customWidth="1"/>
    <col min="11275" max="11275" width="14.28515625" style="80" customWidth="1"/>
    <col min="11276" max="11277" width="9.5703125" style="80" customWidth="1"/>
    <col min="11278" max="11281" width="12" style="80" customWidth="1"/>
    <col min="11282" max="11282" width="12.5703125" style="80" customWidth="1"/>
    <col min="11283" max="11283" width="11" style="80" customWidth="1"/>
    <col min="11284" max="11284" width="10.85546875" style="80" customWidth="1"/>
    <col min="11285" max="11285" width="14.28515625" style="80" customWidth="1"/>
    <col min="11286" max="11286" width="10.5703125" style="80" bestFit="1" customWidth="1"/>
    <col min="11287" max="11287" width="9.28515625" style="80" bestFit="1" customWidth="1"/>
    <col min="11288" max="11520" width="9.140625" style="80"/>
    <col min="11521" max="11521" width="3" style="80" customWidth="1"/>
    <col min="11522" max="11522" width="88.42578125" style="80" customWidth="1"/>
    <col min="11523" max="11523" width="12.7109375" style="80" customWidth="1"/>
    <col min="11524" max="11524" width="12.85546875" style="80" customWidth="1"/>
    <col min="11525" max="11525" width="12.28515625" style="80" customWidth="1"/>
    <col min="11526" max="11526" width="10.28515625" style="80" customWidth="1"/>
    <col min="11527" max="11527" width="8.7109375" style="80" customWidth="1"/>
    <col min="11528" max="11528" width="11" style="80" customWidth="1"/>
    <col min="11529" max="11529" width="9.42578125" style="80" customWidth="1"/>
    <col min="11530" max="11530" width="10.42578125" style="80" customWidth="1"/>
    <col min="11531" max="11531" width="14.28515625" style="80" customWidth="1"/>
    <col min="11532" max="11533" width="9.5703125" style="80" customWidth="1"/>
    <col min="11534" max="11537" width="12" style="80" customWidth="1"/>
    <col min="11538" max="11538" width="12.5703125" style="80" customWidth="1"/>
    <col min="11539" max="11539" width="11" style="80" customWidth="1"/>
    <col min="11540" max="11540" width="10.85546875" style="80" customWidth="1"/>
    <col min="11541" max="11541" width="14.28515625" style="80" customWidth="1"/>
    <col min="11542" max="11542" width="10.5703125" style="80" bestFit="1" customWidth="1"/>
    <col min="11543" max="11543" width="9.28515625" style="80" bestFit="1" customWidth="1"/>
    <col min="11544" max="11776" width="9.140625" style="80"/>
    <col min="11777" max="11777" width="3" style="80" customWidth="1"/>
    <col min="11778" max="11778" width="88.42578125" style="80" customWidth="1"/>
    <col min="11779" max="11779" width="12.7109375" style="80" customWidth="1"/>
    <col min="11780" max="11780" width="12.85546875" style="80" customWidth="1"/>
    <col min="11781" max="11781" width="12.28515625" style="80" customWidth="1"/>
    <col min="11782" max="11782" width="10.28515625" style="80" customWidth="1"/>
    <col min="11783" max="11783" width="8.7109375" style="80" customWidth="1"/>
    <col min="11784" max="11784" width="11" style="80" customWidth="1"/>
    <col min="11785" max="11785" width="9.42578125" style="80" customWidth="1"/>
    <col min="11786" max="11786" width="10.42578125" style="80" customWidth="1"/>
    <col min="11787" max="11787" width="14.28515625" style="80" customWidth="1"/>
    <col min="11788" max="11789" width="9.5703125" style="80" customWidth="1"/>
    <col min="11790" max="11793" width="12" style="80" customWidth="1"/>
    <col min="11794" max="11794" width="12.5703125" style="80" customWidth="1"/>
    <col min="11795" max="11795" width="11" style="80" customWidth="1"/>
    <col min="11796" max="11796" width="10.85546875" style="80" customWidth="1"/>
    <col min="11797" max="11797" width="14.28515625" style="80" customWidth="1"/>
    <col min="11798" max="11798" width="10.5703125" style="80" bestFit="1" customWidth="1"/>
    <col min="11799" max="11799" width="9.28515625" style="80" bestFit="1" customWidth="1"/>
    <col min="11800" max="12032" width="9.140625" style="80"/>
    <col min="12033" max="12033" width="3" style="80" customWidth="1"/>
    <col min="12034" max="12034" width="88.42578125" style="80" customWidth="1"/>
    <col min="12035" max="12035" width="12.7109375" style="80" customWidth="1"/>
    <col min="12036" max="12036" width="12.85546875" style="80" customWidth="1"/>
    <col min="12037" max="12037" width="12.28515625" style="80" customWidth="1"/>
    <col min="12038" max="12038" width="10.28515625" style="80" customWidth="1"/>
    <col min="12039" max="12039" width="8.7109375" style="80" customWidth="1"/>
    <col min="12040" max="12040" width="11" style="80" customWidth="1"/>
    <col min="12041" max="12041" width="9.42578125" style="80" customWidth="1"/>
    <col min="12042" max="12042" width="10.42578125" style="80" customWidth="1"/>
    <col min="12043" max="12043" width="14.28515625" style="80" customWidth="1"/>
    <col min="12044" max="12045" width="9.5703125" style="80" customWidth="1"/>
    <col min="12046" max="12049" width="12" style="80" customWidth="1"/>
    <col min="12050" max="12050" width="12.5703125" style="80" customWidth="1"/>
    <col min="12051" max="12051" width="11" style="80" customWidth="1"/>
    <col min="12052" max="12052" width="10.85546875" style="80" customWidth="1"/>
    <col min="12053" max="12053" width="14.28515625" style="80" customWidth="1"/>
    <col min="12054" max="12054" width="10.5703125" style="80" bestFit="1" customWidth="1"/>
    <col min="12055" max="12055" width="9.28515625" style="80" bestFit="1" customWidth="1"/>
    <col min="12056" max="12288" width="9.140625" style="80"/>
    <col min="12289" max="12289" width="3" style="80" customWidth="1"/>
    <col min="12290" max="12290" width="88.42578125" style="80" customWidth="1"/>
    <col min="12291" max="12291" width="12.7109375" style="80" customWidth="1"/>
    <col min="12292" max="12292" width="12.85546875" style="80" customWidth="1"/>
    <col min="12293" max="12293" width="12.28515625" style="80" customWidth="1"/>
    <col min="12294" max="12294" width="10.28515625" style="80" customWidth="1"/>
    <col min="12295" max="12295" width="8.7109375" style="80" customWidth="1"/>
    <col min="12296" max="12296" width="11" style="80" customWidth="1"/>
    <col min="12297" max="12297" width="9.42578125" style="80" customWidth="1"/>
    <col min="12298" max="12298" width="10.42578125" style="80" customWidth="1"/>
    <col min="12299" max="12299" width="14.28515625" style="80" customWidth="1"/>
    <col min="12300" max="12301" width="9.5703125" style="80" customWidth="1"/>
    <col min="12302" max="12305" width="12" style="80" customWidth="1"/>
    <col min="12306" max="12306" width="12.5703125" style="80" customWidth="1"/>
    <col min="12307" max="12307" width="11" style="80" customWidth="1"/>
    <col min="12308" max="12308" width="10.85546875" style="80" customWidth="1"/>
    <col min="12309" max="12309" width="14.28515625" style="80" customWidth="1"/>
    <col min="12310" max="12310" width="10.5703125" style="80" bestFit="1" customWidth="1"/>
    <col min="12311" max="12311" width="9.28515625" style="80" bestFit="1" customWidth="1"/>
    <col min="12312" max="12544" width="9.140625" style="80"/>
    <col min="12545" max="12545" width="3" style="80" customWidth="1"/>
    <col min="12546" max="12546" width="88.42578125" style="80" customWidth="1"/>
    <col min="12547" max="12547" width="12.7109375" style="80" customWidth="1"/>
    <col min="12548" max="12548" width="12.85546875" style="80" customWidth="1"/>
    <col min="12549" max="12549" width="12.28515625" style="80" customWidth="1"/>
    <col min="12550" max="12550" width="10.28515625" style="80" customWidth="1"/>
    <col min="12551" max="12551" width="8.7109375" style="80" customWidth="1"/>
    <col min="12552" max="12552" width="11" style="80" customWidth="1"/>
    <col min="12553" max="12553" width="9.42578125" style="80" customWidth="1"/>
    <col min="12554" max="12554" width="10.42578125" style="80" customWidth="1"/>
    <col min="12555" max="12555" width="14.28515625" style="80" customWidth="1"/>
    <col min="12556" max="12557" width="9.5703125" style="80" customWidth="1"/>
    <col min="12558" max="12561" width="12" style="80" customWidth="1"/>
    <col min="12562" max="12562" width="12.5703125" style="80" customWidth="1"/>
    <col min="12563" max="12563" width="11" style="80" customWidth="1"/>
    <col min="12564" max="12564" width="10.85546875" style="80" customWidth="1"/>
    <col min="12565" max="12565" width="14.28515625" style="80" customWidth="1"/>
    <col min="12566" max="12566" width="10.5703125" style="80" bestFit="1" customWidth="1"/>
    <col min="12567" max="12567" width="9.28515625" style="80" bestFit="1" customWidth="1"/>
    <col min="12568" max="12800" width="9.140625" style="80"/>
    <col min="12801" max="12801" width="3" style="80" customWidth="1"/>
    <col min="12802" max="12802" width="88.42578125" style="80" customWidth="1"/>
    <col min="12803" max="12803" width="12.7109375" style="80" customWidth="1"/>
    <col min="12804" max="12804" width="12.85546875" style="80" customWidth="1"/>
    <col min="12805" max="12805" width="12.28515625" style="80" customWidth="1"/>
    <col min="12806" max="12806" width="10.28515625" style="80" customWidth="1"/>
    <col min="12807" max="12807" width="8.7109375" style="80" customWidth="1"/>
    <col min="12808" max="12808" width="11" style="80" customWidth="1"/>
    <col min="12809" max="12809" width="9.42578125" style="80" customWidth="1"/>
    <col min="12810" max="12810" width="10.42578125" style="80" customWidth="1"/>
    <col min="12811" max="12811" width="14.28515625" style="80" customWidth="1"/>
    <col min="12812" max="12813" width="9.5703125" style="80" customWidth="1"/>
    <col min="12814" max="12817" width="12" style="80" customWidth="1"/>
    <col min="12818" max="12818" width="12.5703125" style="80" customWidth="1"/>
    <col min="12819" max="12819" width="11" style="80" customWidth="1"/>
    <col min="12820" max="12820" width="10.85546875" style="80" customWidth="1"/>
    <col min="12821" max="12821" width="14.28515625" style="80" customWidth="1"/>
    <col min="12822" max="12822" width="10.5703125" style="80" bestFit="1" customWidth="1"/>
    <col min="12823" max="12823" width="9.28515625" style="80" bestFit="1" customWidth="1"/>
    <col min="12824" max="13056" width="9.140625" style="80"/>
    <col min="13057" max="13057" width="3" style="80" customWidth="1"/>
    <col min="13058" max="13058" width="88.42578125" style="80" customWidth="1"/>
    <col min="13059" max="13059" width="12.7109375" style="80" customWidth="1"/>
    <col min="13060" max="13060" width="12.85546875" style="80" customWidth="1"/>
    <col min="13061" max="13061" width="12.28515625" style="80" customWidth="1"/>
    <col min="13062" max="13062" width="10.28515625" style="80" customWidth="1"/>
    <col min="13063" max="13063" width="8.7109375" style="80" customWidth="1"/>
    <col min="13064" max="13064" width="11" style="80" customWidth="1"/>
    <col min="13065" max="13065" width="9.42578125" style="80" customWidth="1"/>
    <col min="13066" max="13066" width="10.42578125" style="80" customWidth="1"/>
    <col min="13067" max="13067" width="14.28515625" style="80" customWidth="1"/>
    <col min="13068" max="13069" width="9.5703125" style="80" customWidth="1"/>
    <col min="13070" max="13073" width="12" style="80" customWidth="1"/>
    <col min="13074" max="13074" width="12.5703125" style="80" customWidth="1"/>
    <col min="13075" max="13075" width="11" style="80" customWidth="1"/>
    <col min="13076" max="13076" width="10.85546875" style="80" customWidth="1"/>
    <col min="13077" max="13077" width="14.28515625" style="80" customWidth="1"/>
    <col min="13078" max="13078" width="10.5703125" style="80" bestFit="1" customWidth="1"/>
    <col min="13079" max="13079" width="9.28515625" style="80" bestFit="1" customWidth="1"/>
    <col min="13080" max="13312" width="9.140625" style="80"/>
    <col min="13313" max="13313" width="3" style="80" customWidth="1"/>
    <col min="13314" max="13314" width="88.42578125" style="80" customWidth="1"/>
    <col min="13315" max="13315" width="12.7109375" style="80" customWidth="1"/>
    <col min="13316" max="13316" width="12.85546875" style="80" customWidth="1"/>
    <col min="13317" max="13317" width="12.28515625" style="80" customWidth="1"/>
    <col min="13318" max="13318" width="10.28515625" style="80" customWidth="1"/>
    <col min="13319" max="13319" width="8.7109375" style="80" customWidth="1"/>
    <col min="13320" max="13320" width="11" style="80" customWidth="1"/>
    <col min="13321" max="13321" width="9.42578125" style="80" customWidth="1"/>
    <col min="13322" max="13322" width="10.42578125" style="80" customWidth="1"/>
    <col min="13323" max="13323" width="14.28515625" style="80" customWidth="1"/>
    <col min="13324" max="13325" width="9.5703125" style="80" customWidth="1"/>
    <col min="13326" max="13329" width="12" style="80" customWidth="1"/>
    <col min="13330" max="13330" width="12.5703125" style="80" customWidth="1"/>
    <col min="13331" max="13331" width="11" style="80" customWidth="1"/>
    <col min="13332" max="13332" width="10.85546875" style="80" customWidth="1"/>
    <col min="13333" max="13333" width="14.28515625" style="80" customWidth="1"/>
    <col min="13334" max="13334" width="10.5703125" style="80" bestFit="1" customWidth="1"/>
    <col min="13335" max="13335" width="9.28515625" style="80" bestFit="1" customWidth="1"/>
    <col min="13336" max="13568" width="9.140625" style="80"/>
    <col min="13569" max="13569" width="3" style="80" customWidth="1"/>
    <col min="13570" max="13570" width="88.42578125" style="80" customWidth="1"/>
    <col min="13571" max="13571" width="12.7109375" style="80" customWidth="1"/>
    <col min="13572" max="13572" width="12.85546875" style="80" customWidth="1"/>
    <col min="13573" max="13573" width="12.28515625" style="80" customWidth="1"/>
    <col min="13574" max="13574" width="10.28515625" style="80" customWidth="1"/>
    <col min="13575" max="13575" width="8.7109375" style="80" customWidth="1"/>
    <col min="13576" max="13576" width="11" style="80" customWidth="1"/>
    <col min="13577" max="13577" width="9.42578125" style="80" customWidth="1"/>
    <col min="13578" max="13578" width="10.42578125" style="80" customWidth="1"/>
    <col min="13579" max="13579" width="14.28515625" style="80" customWidth="1"/>
    <col min="13580" max="13581" width="9.5703125" style="80" customWidth="1"/>
    <col min="13582" max="13585" width="12" style="80" customWidth="1"/>
    <col min="13586" max="13586" width="12.5703125" style="80" customWidth="1"/>
    <col min="13587" max="13587" width="11" style="80" customWidth="1"/>
    <col min="13588" max="13588" width="10.85546875" style="80" customWidth="1"/>
    <col min="13589" max="13589" width="14.28515625" style="80" customWidth="1"/>
    <col min="13590" max="13590" width="10.5703125" style="80" bestFit="1" customWidth="1"/>
    <col min="13591" max="13591" width="9.28515625" style="80" bestFit="1" customWidth="1"/>
    <col min="13592" max="13824" width="9.140625" style="80"/>
    <col min="13825" max="13825" width="3" style="80" customWidth="1"/>
    <col min="13826" max="13826" width="88.42578125" style="80" customWidth="1"/>
    <col min="13827" max="13827" width="12.7109375" style="80" customWidth="1"/>
    <col min="13828" max="13828" width="12.85546875" style="80" customWidth="1"/>
    <col min="13829" max="13829" width="12.28515625" style="80" customWidth="1"/>
    <col min="13830" max="13830" width="10.28515625" style="80" customWidth="1"/>
    <col min="13831" max="13831" width="8.7109375" style="80" customWidth="1"/>
    <col min="13832" max="13832" width="11" style="80" customWidth="1"/>
    <col min="13833" max="13833" width="9.42578125" style="80" customWidth="1"/>
    <col min="13834" max="13834" width="10.42578125" style="80" customWidth="1"/>
    <col min="13835" max="13835" width="14.28515625" style="80" customWidth="1"/>
    <col min="13836" max="13837" width="9.5703125" style="80" customWidth="1"/>
    <col min="13838" max="13841" width="12" style="80" customWidth="1"/>
    <col min="13842" max="13842" width="12.5703125" style="80" customWidth="1"/>
    <col min="13843" max="13843" width="11" style="80" customWidth="1"/>
    <col min="13844" max="13844" width="10.85546875" style="80" customWidth="1"/>
    <col min="13845" max="13845" width="14.28515625" style="80" customWidth="1"/>
    <col min="13846" max="13846" width="10.5703125" style="80" bestFit="1" customWidth="1"/>
    <col min="13847" max="13847" width="9.28515625" style="80" bestFit="1" customWidth="1"/>
    <col min="13848" max="14080" width="9.140625" style="80"/>
    <col min="14081" max="14081" width="3" style="80" customWidth="1"/>
    <col min="14082" max="14082" width="88.42578125" style="80" customWidth="1"/>
    <col min="14083" max="14083" width="12.7109375" style="80" customWidth="1"/>
    <col min="14084" max="14084" width="12.85546875" style="80" customWidth="1"/>
    <col min="14085" max="14085" width="12.28515625" style="80" customWidth="1"/>
    <col min="14086" max="14086" width="10.28515625" style="80" customWidth="1"/>
    <col min="14087" max="14087" width="8.7109375" style="80" customWidth="1"/>
    <col min="14088" max="14088" width="11" style="80" customWidth="1"/>
    <col min="14089" max="14089" width="9.42578125" style="80" customWidth="1"/>
    <col min="14090" max="14090" width="10.42578125" style="80" customWidth="1"/>
    <col min="14091" max="14091" width="14.28515625" style="80" customWidth="1"/>
    <col min="14092" max="14093" width="9.5703125" style="80" customWidth="1"/>
    <col min="14094" max="14097" width="12" style="80" customWidth="1"/>
    <col min="14098" max="14098" width="12.5703125" style="80" customWidth="1"/>
    <col min="14099" max="14099" width="11" style="80" customWidth="1"/>
    <col min="14100" max="14100" width="10.85546875" style="80" customWidth="1"/>
    <col min="14101" max="14101" width="14.28515625" style="80" customWidth="1"/>
    <col min="14102" max="14102" width="10.5703125" style="80" bestFit="1" customWidth="1"/>
    <col min="14103" max="14103" width="9.28515625" style="80" bestFit="1" customWidth="1"/>
    <col min="14104" max="14336" width="9.140625" style="80"/>
    <col min="14337" max="14337" width="3" style="80" customWidth="1"/>
    <col min="14338" max="14338" width="88.42578125" style="80" customWidth="1"/>
    <col min="14339" max="14339" width="12.7109375" style="80" customWidth="1"/>
    <col min="14340" max="14340" width="12.85546875" style="80" customWidth="1"/>
    <col min="14341" max="14341" width="12.28515625" style="80" customWidth="1"/>
    <col min="14342" max="14342" width="10.28515625" style="80" customWidth="1"/>
    <col min="14343" max="14343" width="8.7109375" style="80" customWidth="1"/>
    <col min="14344" max="14344" width="11" style="80" customWidth="1"/>
    <col min="14345" max="14345" width="9.42578125" style="80" customWidth="1"/>
    <col min="14346" max="14346" width="10.42578125" style="80" customWidth="1"/>
    <col min="14347" max="14347" width="14.28515625" style="80" customWidth="1"/>
    <col min="14348" max="14349" width="9.5703125" style="80" customWidth="1"/>
    <col min="14350" max="14353" width="12" style="80" customWidth="1"/>
    <col min="14354" max="14354" width="12.5703125" style="80" customWidth="1"/>
    <col min="14355" max="14355" width="11" style="80" customWidth="1"/>
    <col min="14356" max="14356" width="10.85546875" style="80" customWidth="1"/>
    <col min="14357" max="14357" width="14.28515625" style="80" customWidth="1"/>
    <col min="14358" max="14358" width="10.5703125" style="80" bestFit="1" customWidth="1"/>
    <col min="14359" max="14359" width="9.28515625" style="80" bestFit="1" customWidth="1"/>
    <col min="14360" max="14592" width="9.140625" style="80"/>
    <col min="14593" max="14593" width="3" style="80" customWidth="1"/>
    <col min="14594" max="14594" width="88.42578125" style="80" customWidth="1"/>
    <col min="14595" max="14595" width="12.7109375" style="80" customWidth="1"/>
    <col min="14596" max="14596" width="12.85546875" style="80" customWidth="1"/>
    <col min="14597" max="14597" width="12.28515625" style="80" customWidth="1"/>
    <col min="14598" max="14598" width="10.28515625" style="80" customWidth="1"/>
    <col min="14599" max="14599" width="8.7109375" style="80" customWidth="1"/>
    <col min="14600" max="14600" width="11" style="80" customWidth="1"/>
    <col min="14601" max="14601" width="9.42578125" style="80" customWidth="1"/>
    <col min="14602" max="14602" width="10.42578125" style="80" customWidth="1"/>
    <col min="14603" max="14603" width="14.28515625" style="80" customWidth="1"/>
    <col min="14604" max="14605" width="9.5703125" style="80" customWidth="1"/>
    <col min="14606" max="14609" width="12" style="80" customWidth="1"/>
    <col min="14610" max="14610" width="12.5703125" style="80" customWidth="1"/>
    <col min="14611" max="14611" width="11" style="80" customWidth="1"/>
    <col min="14612" max="14612" width="10.85546875" style="80" customWidth="1"/>
    <col min="14613" max="14613" width="14.28515625" style="80" customWidth="1"/>
    <col min="14614" max="14614" width="10.5703125" style="80" bestFit="1" customWidth="1"/>
    <col min="14615" max="14615" width="9.28515625" style="80" bestFit="1" customWidth="1"/>
    <col min="14616" max="14848" width="9.140625" style="80"/>
    <col min="14849" max="14849" width="3" style="80" customWidth="1"/>
    <col min="14850" max="14850" width="88.42578125" style="80" customWidth="1"/>
    <col min="14851" max="14851" width="12.7109375" style="80" customWidth="1"/>
    <col min="14852" max="14852" width="12.85546875" style="80" customWidth="1"/>
    <col min="14853" max="14853" width="12.28515625" style="80" customWidth="1"/>
    <col min="14854" max="14854" width="10.28515625" style="80" customWidth="1"/>
    <col min="14855" max="14855" width="8.7109375" style="80" customWidth="1"/>
    <col min="14856" max="14856" width="11" style="80" customWidth="1"/>
    <col min="14857" max="14857" width="9.42578125" style="80" customWidth="1"/>
    <col min="14858" max="14858" width="10.42578125" style="80" customWidth="1"/>
    <col min="14859" max="14859" width="14.28515625" style="80" customWidth="1"/>
    <col min="14860" max="14861" width="9.5703125" style="80" customWidth="1"/>
    <col min="14862" max="14865" width="12" style="80" customWidth="1"/>
    <col min="14866" max="14866" width="12.5703125" style="80" customWidth="1"/>
    <col min="14867" max="14867" width="11" style="80" customWidth="1"/>
    <col min="14868" max="14868" width="10.85546875" style="80" customWidth="1"/>
    <col min="14869" max="14869" width="14.28515625" style="80" customWidth="1"/>
    <col min="14870" max="14870" width="10.5703125" style="80" bestFit="1" customWidth="1"/>
    <col min="14871" max="14871" width="9.28515625" style="80" bestFit="1" customWidth="1"/>
    <col min="14872" max="15104" width="9.140625" style="80"/>
    <col min="15105" max="15105" width="3" style="80" customWidth="1"/>
    <col min="15106" max="15106" width="88.42578125" style="80" customWidth="1"/>
    <col min="15107" max="15107" width="12.7109375" style="80" customWidth="1"/>
    <col min="15108" max="15108" width="12.85546875" style="80" customWidth="1"/>
    <col min="15109" max="15109" width="12.28515625" style="80" customWidth="1"/>
    <col min="15110" max="15110" width="10.28515625" style="80" customWidth="1"/>
    <col min="15111" max="15111" width="8.7109375" style="80" customWidth="1"/>
    <col min="15112" max="15112" width="11" style="80" customWidth="1"/>
    <col min="15113" max="15113" width="9.42578125" style="80" customWidth="1"/>
    <col min="15114" max="15114" width="10.42578125" style="80" customWidth="1"/>
    <col min="15115" max="15115" width="14.28515625" style="80" customWidth="1"/>
    <col min="15116" max="15117" width="9.5703125" style="80" customWidth="1"/>
    <col min="15118" max="15121" width="12" style="80" customWidth="1"/>
    <col min="15122" max="15122" width="12.5703125" style="80" customWidth="1"/>
    <col min="15123" max="15123" width="11" style="80" customWidth="1"/>
    <col min="15124" max="15124" width="10.85546875" style="80" customWidth="1"/>
    <col min="15125" max="15125" width="14.28515625" style="80" customWidth="1"/>
    <col min="15126" max="15126" width="10.5703125" style="80" bestFit="1" customWidth="1"/>
    <col min="15127" max="15127" width="9.28515625" style="80" bestFit="1" customWidth="1"/>
    <col min="15128" max="15360" width="9.140625" style="80"/>
    <col min="15361" max="15361" width="3" style="80" customWidth="1"/>
    <col min="15362" max="15362" width="88.42578125" style="80" customWidth="1"/>
    <col min="15363" max="15363" width="12.7109375" style="80" customWidth="1"/>
    <col min="15364" max="15364" width="12.85546875" style="80" customWidth="1"/>
    <col min="15365" max="15365" width="12.28515625" style="80" customWidth="1"/>
    <col min="15366" max="15366" width="10.28515625" style="80" customWidth="1"/>
    <col min="15367" max="15367" width="8.7109375" style="80" customWidth="1"/>
    <col min="15368" max="15368" width="11" style="80" customWidth="1"/>
    <col min="15369" max="15369" width="9.42578125" style="80" customWidth="1"/>
    <col min="15370" max="15370" width="10.42578125" style="80" customWidth="1"/>
    <col min="15371" max="15371" width="14.28515625" style="80" customWidth="1"/>
    <col min="15372" max="15373" width="9.5703125" style="80" customWidth="1"/>
    <col min="15374" max="15377" width="12" style="80" customWidth="1"/>
    <col min="15378" max="15378" width="12.5703125" style="80" customWidth="1"/>
    <col min="15379" max="15379" width="11" style="80" customWidth="1"/>
    <col min="15380" max="15380" width="10.85546875" style="80" customWidth="1"/>
    <col min="15381" max="15381" width="14.28515625" style="80" customWidth="1"/>
    <col min="15382" max="15382" width="10.5703125" style="80" bestFit="1" customWidth="1"/>
    <col min="15383" max="15383" width="9.28515625" style="80" bestFit="1" customWidth="1"/>
    <col min="15384" max="15616" width="9.140625" style="80"/>
    <col min="15617" max="15617" width="3" style="80" customWidth="1"/>
    <col min="15618" max="15618" width="88.42578125" style="80" customWidth="1"/>
    <col min="15619" max="15619" width="12.7109375" style="80" customWidth="1"/>
    <col min="15620" max="15620" width="12.85546875" style="80" customWidth="1"/>
    <col min="15621" max="15621" width="12.28515625" style="80" customWidth="1"/>
    <col min="15622" max="15622" width="10.28515625" style="80" customWidth="1"/>
    <col min="15623" max="15623" width="8.7109375" style="80" customWidth="1"/>
    <col min="15624" max="15624" width="11" style="80" customWidth="1"/>
    <col min="15625" max="15625" width="9.42578125" style="80" customWidth="1"/>
    <col min="15626" max="15626" width="10.42578125" style="80" customWidth="1"/>
    <col min="15627" max="15627" width="14.28515625" style="80" customWidth="1"/>
    <col min="15628" max="15629" width="9.5703125" style="80" customWidth="1"/>
    <col min="15630" max="15633" width="12" style="80" customWidth="1"/>
    <col min="15634" max="15634" width="12.5703125" style="80" customWidth="1"/>
    <col min="15635" max="15635" width="11" style="80" customWidth="1"/>
    <col min="15636" max="15636" width="10.85546875" style="80" customWidth="1"/>
    <col min="15637" max="15637" width="14.28515625" style="80" customWidth="1"/>
    <col min="15638" max="15638" width="10.5703125" style="80" bestFit="1" customWidth="1"/>
    <col min="15639" max="15639" width="9.28515625" style="80" bestFit="1" customWidth="1"/>
    <col min="15640" max="15872" width="9.140625" style="80"/>
    <col min="15873" max="15873" width="3" style="80" customWidth="1"/>
    <col min="15874" max="15874" width="88.42578125" style="80" customWidth="1"/>
    <col min="15875" max="15875" width="12.7109375" style="80" customWidth="1"/>
    <col min="15876" max="15876" width="12.85546875" style="80" customWidth="1"/>
    <col min="15877" max="15877" width="12.28515625" style="80" customWidth="1"/>
    <col min="15878" max="15878" width="10.28515625" style="80" customWidth="1"/>
    <col min="15879" max="15879" width="8.7109375" style="80" customWidth="1"/>
    <col min="15880" max="15880" width="11" style="80" customWidth="1"/>
    <col min="15881" max="15881" width="9.42578125" style="80" customWidth="1"/>
    <col min="15882" max="15882" width="10.42578125" style="80" customWidth="1"/>
    <col min="15883" max="15883" width="14.28515625" style="80" customWidth="1"/>
    <col min="15884" max="15885" width="9.5703125" style="80" customWidth="1"/>
    <col min="15886" max="15889" width="12" style="80" customWidth="1"/>
    <col min="15890" max="15890" width="12.5703125" style="80" customWidth="1"/>
    <col min="15891" max="15891" width="11" style="80" customWidth="1"/>
    <col min="15892" max="15892" width="10.85546875" style="80" customWidth="1"/>
    <col min="15893" max="15893" width="14.28515625" style="80" customWidth="1"/>
    <col min="15894" max="15894" width="10.5703125" style="80" bestFit="1" customWidth="1"/>
    <col min="15895" max="15895" width="9.28515625" style="80" bestFit="1" customWidth="1"/>
    <col min="15896" max="16128" width="9.140625" style="80"/>
    <col min="16129" max="16129" width="3" style="80" customWidth="1"/>
    <col min="16130" max="16130" width="88.42578125" style="80" customWidth="1"/>
    <col min="16131" max="16131" width="12.7109375" style="80" customWidth="1"/>
    <col min="16132" max="16132" width="12.85546875" style="80" customWidth="1"/>
    <col min="16133" max="16133" width="12.28515625" style="80" customWidth="1"/>
    <col min="16134" max="16134" width="10.28515625" style="80" customWidth="1"/>
    <col min="16135" max="16135" width="8.7109375" style="80" customWidth="1"/>
    <col min="16136" max="16136" width="11" style="80" customWidth="1"/>
    <col min="16137" max="16137" width="9.42578125" style="80" customWidth="1"/>
    <col min="16138" max="16138" width="10.42578125" style="80" customWidth="1"/>
    <col min="16139" max="16139" width="14.28515625" style="80" customWidth="1"/>
    <col min="16140" max="16141" width="9.5703125" style="80" customWidth="1"/>
    <col min="16142" max="16145" width="12" style="80" customWidth="1"/>
    <col min="16146" max="16146" width="12.5703125" style="80" customWidth="1"/>
    <col min="16147" max="16147" width="11" style="80" customWidth="1"/>
    <col min="16148" max="16148" width="10.85546875" style="80" customWidth="1"/>
    <col min="16149" max="16149" width="14.28515625" style="80" customWidth="1"/>
    <col min="16150" max="16150" width="10.5703125" style="80" bestFit="1" customWidth="1"/>
    <col min="16151" max="16151" width="9.28515625" style="80" bestFit="1" customWidth="1"/>
    <col min="16152" max="16384" width="9.140625" style="80"/>
  </cols>
  <sheetData>
    <row r="1" spans="1:20" ht="25.5" customHeight="1">
      <c r="A1" s="5485"/>
      <c r="B1" s="5485"/>
      <c r="C1" s="5485"/>
      <c r="D1" s="5485"/>
      <c r="E1" s="5485"/>
      <c r="F1" s="5485"/>
      <c r="G1" s="5485"/>
      <c r="H1" s="5485"/>
      <c r="I1" s="5485"/>
      <c r="J1" s="5485"/>
      <c r="K1" s="5485"/>
      <c r="L1" s="5485"/>
      <c r="M1" s="5485"/>
      <c r="N1" s="5485"/>
      <c r="O1" s="5485"/>
      <c r="P1" s="5485"/>
      <c r="Q1" s="5485"/>
      <c r="R1" s="5485"/>
      <c r="S1" s="5485"/>
      <c r="T1" s="5485"/>
    </row>
    <row r="2" spans="1:20" ht="26.25" customHeight="1">
      <c r="A2" s="5486" t="s">
        <v>21</v>
      </c>
      <c r="B2" s="5486"/>
      <c r="C2" s="5486"/>
      <c r="D2" s="5486"/>
      <c r="E2" s="5486"/>
      <c r="F2" s="5486"/>
      <c r="G2" s="5486"/>
      <c r="H2" s="5486"/>
      <c r="I2" s="5486"/>
      <c r="J2" s="5486"/>
      <c r="K2" s="5486"/>
      <c r="L2" s="5486"/>
      <c r="M2" s="5486"/>
      <c r="N2" s="5486"/>
      <c r="O2" s="5486"/>
      <c r="P2" s="5486"/>
      <c r="Q2" s="5486"/>
      <c r="R2" s="5486"/>
      <c r="S2" s="5486"/>
      <c r="T2" s="5486"/>
    </row>
    <row r="3" spans="1:20" ht="37.5" customHeight="1">
      <c r="A3" s="5485" t="s">
        <v>387</v>
      </c>
      <c r="B3" s="5485"/>
      <c r="C3" s="5485"/>
      <c r="D3" s="5485"/>
      <c r="E3" s="5485"/>
      <c r="F3" s="5485"/>
      <c r="G3" s="5485"/>
      <c r="H3" s="5485"/>
      <c r="I3" s="5485"/>
      <c r="J3" s="5485"/>
      <c r="K3" s="5485"/>
      <c r="L3" s="5485"/>
      <c r="M3" s="5485"/>
      <c r="N3" s="5485"/>
      <c r="O3" s="5485"/>
      <c r="P3" s="5485"/>
      <c r="Q3" s="5485"/>
      <c r="R3" s="5485"/>
      <c r="S3" s="5485"/>
      <c r="T3" s="5485"/>
    </row>
    <row r="4" spans="1:20" ht="33" customHeight="1">
      <c r="B4" s="612"/>
    </row>
    <row r="5" spans="1:20" ht="33" customHeight="1">
      <c r="B5" s="5388" t="s">
        <v>1</v>
      </c>
      <c r="C5" s="5488" t="s">
        <v>2</v>
      </c>
      <c r="D5" s="5489"/>
      <c r="E5" s="5489"/>
      <c r="F5" s="5488" t="s">
        <v>3</v>
      </c>
      <c r="G5" s="5489"/>
      <c r="H5" s="5492"/>
      <c r="I5" s="5496" t="s">
        <v>4</v>
      </c>
      <c r="J5" s="5489"/>
      <c r="K5" s="5489"/>
      <c r="L5" s="5488" t="s">
        <v>5</v>
      </c>
      <c r="M5" s="5489"/>
      <c r="N5" s="5492"/>
      <c r="O5" s="5488">
        <v>5</v>
      </c>
      <c r="P5" s="5489"/>
      <c r="Q5" s="5489"/>
      <c r="R5" s="5397" t="s">
        <v>22</v>
      </c>
      <c r="S5" s="5398"/>
      <c r="T5" s="5500"/>
    </row>
    <row r="6" spans="1:20" ht="33" customHeight="1">
      <c r="B6" s="5389"/>
      <c r="C6" s="5490"/>
      <c r="D6" s="5491"/>
      <c r="E6" s="5491"/>
      <c r="F6" s="5493"/>
      <c r="G6" s="5494"/>
      <c r="H6" s="5495"/>
      <c r="I6" s="5494"/>
      <c r="J6" s="5494"/>
      <c r="K6" s="5494"/>
      <c r="L6" s="5497"/>
      <c r="M6" s="5498"/>
      <c r="N6" s="5499"/>
      <c r="O6" s="5490"/>
      <c r="P6" s="5491"/>
      <c r="Q6" s="5491"/>
      <c r="R6" s="5501"/>
      <c r="S6" s="5502"/>
      <c r="T6" s="5503"/>
    </row>
    <row r="7" spans="1:20" ht="99.75" customHeight="1" thickBot="1">
      <c r="B7" s="5487"/>
      <c r="C7" s="859" t="s">
        <v>7</v>
      </c>
      <c r="D7" s="859" t="s">
        <v>8</v>
      </c>
      <c r="E7" s="860" t="s">
        <v>9</v>
      </c>
      <c r="F7" s="859" t="s">
        <v>7</v>
      </c>
      <c r="G7" s="859" t="s">
        <v>8</v>
      </c>
      <c r="H7" s="860" t="s">
        <v>9</v>
      </c>
      <c r="I7" s="859" t="s">
        <v>7</v>
      </c>
      <c r="J7" s="859" t="s">
        <v>8</v>
      </c>
      <c r="K7" s="860" t="s">
        <v>9</v>
      </c>
      <c r="L7" s="859" t="s">
        <v>7</v>
      </c>
      <c r="M7" s="859" t="s">
        <v>8</v>
      </c>
      <c r="N7" s="860" t="s">
        <v>9</v>
      </c>
      <c r="O7" s="859" t="s">
        <v>7</v>
      </c>
      <c r="P7" s="859" t="s">
        <v>8</v>
      </c>
      <c r="Q7" s="861" t="s">
        <v>9</v>
      </c>
      <c r="R7" s="859" t="s">
        <v>7</v>
      </c>
      <c r="S7" s="859" t="s">
        <v>8</v>
      </c>
      <c r="T7" s="651" t="s">
        <v>9</v>
      </c>
    </row>
    <row r="8" spans="1:20" ht="34.5" customHeight="1" thickBot="1">
      <c r="B8" s="837" t="s">
        <v>10</v>
      </c>
      <c r="C8" s="843"/>
      <c r="D8" s="844"/>
      <c r="E8" s="868"/>
      <c r="F8" s="575"/>
      <c r="G8" s="570"/>
      <c r="H8" s="870"/>
      <c r="I8" s="869"/>
      <c r="J8" s="844"/>
      <c r="K8" s="868"/>
      <c r="L8" s="575"/>
      <c r="M8" s="570"/>
      <c r="N8" s="870"/>
      <c r="O8" s="871"/>
      <c r="P8" s="846"/>
      <c r="Q8" s="845"/>
      <c r="R8" s="577"/>
      <c r="S8" s="577"/>
      <c r="T8" s="187"/>
    </row>
    <row r="9" spans="1:20" ht="31.5" customHeight="1">
      <c r="B9" s="3403" t="s">
        <v>32</v>
      </c>
      <c r="C9" s="3404">
        <f t="shared" ref="C9:T11" si="0">C23+C16</f>
        <v>0</v>
      </c>
      <c r="D9" s="3404">
        <f t="shared" si="0"/>
        <v>0</v>
      </c>
      <c r="E9" s="3405">
        <f t="shared" si="0"/>
        <v>0</v>
      </c>
      <c r="F9" s="3404">
        <f t="shared" si="0"/>
        <v>0</v>
      </c>
      <c r="G9" s="3404">
        <f t="shared" si="0"/>
        <v>34</v>
      </c>
      <c r="H9" s="3405">
        <f t="shared" si="0"/>
        <v>34</v>
      </c>
      <c r="I9" s="3404">
        <f t="shared" si="0"/>
        <v>0</v>
      </c>
      <c r="J9" s="3404">
        <f t="shared" si="0"/>
        <v>39</v>
      </c>
      <c r="K9" s="3405">
        <f t="shared" si="0"/>
        <v>39</v>
      </c>
      <c r="L9" s="3404">
        <f t="shared" si="0"/>
        <v>0</v>
      </c>
      <c r="M9" s="3404">
        <f t="shared" si="0"/>
        <v>56</v>
      </c>
      <c r="N9" s="3405">
        <f t="shared" si="0"/>
        <v>56</v>
      </c>
      <c r="O9" s="3404">
        <f t="shared" si="0"/>
        <v>0</v>
      </c>
      <c r="P9" s="3404">
        <f t="shared" si="0"/>
        <v>55</v>
      </c>
      <c r="Q9" s="3405">
        <f t="shared" si="0"/>
        <v>55</v>
      </c>
      <c r="R9" s="3405">
        <f t="shared" si="0"/>
        <v>0</v>
      </c>
      <c r="S9" s="3405">
        <f t="shared" si="0"/>
        <v>184</v>
      </c>
      <c r="T9" s="3406">
        <f t="shared" si="0"/>
        <v>184</v>
      </c>
    </row>
    <row r="10" spans="1:20" ht="27.75" hidden="1" customHeight="1">
      <c r="B10" s="3407" t="s">
        <v>33</v>
      </c>
      <c r="C10" s="3282">
        <f t="shared" si="0"/>
        <v>0</v>
      </c>
      <c r="D10" s="3282">
        <f t="shared" si="0"/>
        <v>0</v>
      </c>
      <c r="E10" s="3283">
        <f t="shared" si="0"/>
        <v>0</v>
      </c>
      <c r="F10" s="3282">
        <f t="shared" si="0"/>
        <v>0</v>
      </c>
      <c r="G10" s="3282">
        <f t="shared" si="0"/>
        <v>0</v>
      </c>
      <c r="H10" s="3283">
        <f t="shared" si="0"/>
        <v>0</v>
      </c>
      <c r="I10" s="3282">
        <f t="shared" si="0"/>
        <v>0</v>
      </c>
      <c r="J10" s="3282">
        <f t="shared" si="0"/>
        <v>0</v>
      </c>
      <c r="K10" s="3283">
        <f t="shared" si="0"/>
        <v>0</v>
      </c>
      <c r="L10" s="3282">
        <f t="shared" si="0"/>
        <v>0</v>
      </c>
      <c r="M10" s="3282">
        <f t="shared" si="0"/>
        <v>0</v>
      </c>
      <c r="N10" s="3283">
        <f t="shared" si="0"/>
        <v>0</v>
      </c>
      <c r="O10" s="3282">
        <f t="shared" si="0"/>
        <v>0</v>
      </c>
      <c r="P10" s="3282">
        <f t="shared" si="0"/>
        <v>0</v>
      </c>
      <c r="Q10" s="3283">
        <f t="shared" si="0"/>
        <v>0</v>
      </c>
      <c r="R10" s="3283">
        <f t="shared" si="0"/>
        <v>0</v>
      </c>
      <c r="S10" s="3283">
        <f t="shared" si="0"/>
        <v>0</v>
      </c>
      <c r="T10" s="3408">
        <f t="shared" si="0"/>
        <v>0</v>
      </c>
    </row>
    <row r="11" spans="1:20" ht="34.5" customHeight="1" thickBot="1">
      <c r="B11" s="3407" t="s">
        <v>26</v>
      </c>
      <c r="C11" s="3282">
        <f t="shared" si="0"/>
        <v>0</v>
      </c>
      <c r="D11" s="3282">
        <f t="shared" si="0"/>
        <v>0</v>
      </c>
      <c r="E11" s="3283">
        <f t="shared" si="0"/>
        <v>0</v>
      </c>
      <c r="F11" s="3282">
        <f t="shared" si="0"/>
        <v>0</v>
      </c>
      <c r="G11" s="3282">
        <f t="shared" si="0"/>
        <v>0</v>
      </c>
      <c r="H11" s="3283">
        <f t="shared" si="0"/>
        <v>0</v>
      </c>
      <c r="I11" s="3282">
        <f t="shared" si="0"/>
        <v>0</v>
      </c>
      <c r="J11" s="3282">
        <f t="shared" si="0"/>
        <v>0</v>
      </c>
      <c r="K11" s="3283">
        <f t="shared" si="0"/>
        <v>0</v>
      </c>
      <c r="L11" s="3282">
        <f t="shared" si="0"/>
        <v>0</v>
      </c>
      <c r="M11" s="3282">
        <f t="shared" si="0"/>
        <v>2</v>
      </c>
      <c r="N11" s="3283">
        <f t="shared" si="0"/>
        <v>2</v>
      </c>
      <c r="O11" s="3282">
        <f t="shared" si="0"/>
        <v>0</v>
      </c>
      <c r="P11" s="3282">
        <f t="shared" si="0"/>
        <v>0</v>
      </c>
      <c r="Q11" s="3283">
        <f t="shared" si="0"/>
        <v>0</v>
      </c>
      <c r="R11" s="3283">
        <f t="shared" si="0"/>
        <v>0</v>
      </c>
      <c r="S11" s="3283">
        <f t="shared" si="0"/>
        <v>2</v>
      </c>
      <c r="T11" s="3408">
        <f t="shared" si="0"/>
        <v>2</v>
      </c>
    </row>
    <row r="12" spans="1:20" ht="33" hidden="1" customHeight="1">
      <c r="B12" s="3409"/>
      <c r="C12" s="3282">
        <f t="shared" ref="C12:Q12" si="1">C27+C19</f>
        <v>0</v>
      </c>
      <c r="D12" s="3284">
        <f t="shared" si="1"/>
        <v>0</v>
      </c>
      <c r="E12" s="3410">
        <f t="shared" si="1"/>
        <v>0</v>
      </c>
      <c r="F12" s="3282">
        <f t="shared" si="1"/>
        <v>0</v>
      </c>
      <c r="G12" s="3284">
        <f t="shared" si="1"/>
        <v>0</v>
      </c>
      <c r="H12" s="3285">
        <f t="shared" si="1"/>
        <v>0</v>
      </c>
      <c r="I12" s="3282">
        <f t="shared" si="1"/>
        <v>0</v>
      </c>
      <c r="J12" s="3284">
        <f t="shared" si="1"/>
        <v>0</v>
      </c>
      <c r="K12" s="3285">
        <f t="shared" si="1"/>
        <v>0</v>
      </c>
      <c r="L12" s="3282">
        <f t="shared" si="1"/>
        <v>0</v>
      </c>
      <c r="M12" s="3284">
        <f t="shared" si="1"/>
        <v>0</v>
      </c>
      <c r="N12" s="3285">
        <f t="shared" si="1"/>
        <v>0</v>
      </c>
      <c r="O12" s="3282">
        <f t="shared" si="1"/>
        <v>0</v>
      </c>
      <c r="P12" s="3284">
        <f t="shared" si="1"/>
        <v>0</v>
      </c>
      <c r="Q12" s="3285">
        <f t="shared" si="1"/>
        <v>0</v>
      </c>
      <c r="R12" s="3411">
        <f>C12+F12+I12+L12+O12</f>
        <v>0</v>
      </c>
      <c r="S12" s="3412">
        <f>D12+G12+J12+M12+P12</f>
        <v>0</v>
      </c>
      <c r="T12" s="3413">
        <f>SUM(R12:S12)</f>
        <v>0</v>
      </c>
    </row>
    <row r="13" spans="1:20" ht="34.5" customHeight="1" thickBot="1">
      <c r="B13" s="3414" t="s">
        <v>14</v>
      </c>
      <c r="C13" s="3289">
        <f t="shared" ref="C13:H13" si="2">SUM(C9:C12)</f>
        <v>0</v>
      </c>
      <c r="D13" s="3287">
        <f t="shared" si="2"/>
        <v>0</v>
      </c>
      <c r="E13" s="3288">
        <f t="shared" si="2"/>
        <v>0</v>
      </c>
      <c r="F13" s="3286">
        <f t="shared" si="2"/>
        <v>0</v>
      </c>
      <c r="G13" s="3287">
        <f t="shared" si="2"/>
        <v>34</v>
      </c>
      <c r="H13" s="3288">
        <f t="shared" si="2"/>
        <v>34</v>
      </c>
      <c r="I13" s="3289">
        <f>SUM(I9+I11)</f>
        <v>0</v>
      </c>
      <c r="J13" s="3287">
        <f t="shared" ref="J13:Q13" si="3">SUM(J9:J12)</f>
        <v>39</v>
      </c>
      <c r="K13" s="3290">
        <f t="shared" si="3"/>
        <v>39</v>
      </c>
      <c r="L13" s="3286">
        <f t="shared" si="3"/>
        <v>0</v>
      </c>
      <c r="M13" s="3287">
        <f t="shared" si="3"/>
        <v>58</v>
      </c>
      <c r="N13" s="3288">
        <f t="shared" si="3"/>
        <v>58</v>
      </c>
      <c r="O13" s="3289">
        <f t="shared" si="3"/>
        <v>0</v>
      </c>
      <c r="P13" s="3287">
        <f t="shared" si="3"/>
        <v>55</v>
      </c>
      <c r="Q13" s="3290">
        <f t="shared" si="3"/>
        <v>55</v>
      </c>
      <c r="R13" s="3286">
        <f t="shared" ref="R13:T13" si="4">SUM(R9:R12)</f>
        <v>0</v>
      </c>
      <c r="S13" s="3287">
        <f t="shared" si="4"/>
        <v>186</v>
      </c>
      <c r="T13" s="3415">
        <f t="shared" si="4"/>
        <v>186</v>
      </c>
    </row>
    <row r="14" spans="1:20" ht="30.75" customHeight="1" thickBot="1">
      <c r="B14" s="3333" t="s">
        <v>15</v>
      </c>
      <c r="C14" s="3294"/>
      <c r="D14" s="3292"/>
      <c r="E14" s="3293"/>
      <c r="F14" s="3291"/>
      <c r="G14" s="3292"/>
      <c r="H14" s="3293"/>
      <c r="I14" s="3291"/>
      <c r="J14" s="3292"/>
      <c r="K14" s="3293"/>
      <c r="L14" s="3291"/>
      <c r="M14" s="3292"/>
      <c r="N14" s="3293"/>
      <c r="O14" s="3294"/>
      <c r="P14" s="3292"/>
      <c r="Q14" s="3293"/>
      <c r="R14" s="3289"/>
      <c r="S14" s="3291"/>
      <c r="T14" s="3416"/>
    </row>
    <row r="15" spans="1:20" ht="30.75" customHeight="1" thickBot="1">
      <c r="B15" s="3417" t="s">
        <v>16</v>
      </c>
      <c r="C15" s="3295"/>
      <c r="D15" s="3296"/>
      <c r="E15" s="3288"/>
      <c r="F15" s="3295"/>
      <c r="G15" s="3296"/>
      <c r="H15" s="3290"/>
      <c r="I15" s="3297"/>
      <c r="J15" s="3296" t="s">
        <v>28</v>
      </c>
      <c r="K15" s="3288"/>
      <c r="L15" s="3295"/>
      <c r="M15" s="3296"/>
      <c r="N15" s="3288"/>
      <c r="O15" s="3289"/>
      <c r="P15" s="3287"/>
      <c r="Q15" s="3288"/>
      <c r="R15" s="3289"/>
      <c r="S15" s="3289"/>
      <c r="T15" s="3418"/>
    </row>
    <row r="16" spans="1:20" ht="30" customHeight="1">
      <c r="B16" s="3407" t="s">
        <v>32</v>
      </c>
      <c r="C16" s="3298">
        <v>0</v>
      </c>
      <c r="D16" s="3303">
        <v>0</v>
      </c>
      <c r="E16" s="3302">
        <f>SUM(C16:D16)</f>
        <v>0</v>
      </c>
      <c r="F16" s="3298">
        <v>0</v>
      </c>
      <c r="G16" s="3299">
        <v>28</v>
      </c>
      <c r="H16" s="3300">
        <f>SUM(F16:G16)</f>
        <v>28</v>
      </c>
      <c r="I16" s="3301">
        <v>0</v>
      </c>
      <c r="J16" s="3299">
        <v>38</v>
      </c>
      <c r="K16" s="3302">
        <f>SUM(I16:J16)</f>
        <v>38</v>
      </c>
      <c r="L16" s="3298">
        <v>0</v>
      </c>
      <c r="M16" s="3303">
        <v>55</v>
      </c>
      <c r="N16" s="3302">
        <f>SUM(L16:M16)</f>
        <v>55</v>
      </c>
      <c r="O16" s="3298">
        <v>0</v>
      </c>
      <c r="P16" s="3303">
        <v>54</v>
      </c>
      <c r="Q16" s="3302">
        <f>SUM(O16:P16)</f>
        <v>54</v>
      </c>
      <c r="R16" s="3419">
        <f t="shared" ref="R16:S20" si="5">C16+F16+I16+L16+O16</f>
        <v>0</v>
      </c>
      <c r="S16" s="579">
        <f t="shared" si="5"/>
        <v>175</v>
      </c>
      <c r="T16" s="580">
        <f>SUM(R16:S16)</f>
        <v>175</v>
      </c>
    </row>
    <row r="17" spans="2:21" ht="25.5" hidden="1" customHeight="1">
      <c r="B17" s="3407" t="s">
        <v>33</v>
      </c>
      <c r="C17" s="3304"/>
      <c r="D17" s="572"/>
      <c r="E17" s="573">
        <f>SUM(C17:D17)</f>
        <v>0</v>
      </c>
      <c r="F17" s="3304"/>
      <c r="G17" s="572"/>
      <c r="H17" s="573">
        <f>SUM(F17:G17)</f>
        <v>0</v>
      </c>
      <c r="I17" s="3304"/>
      <c r="J17" s="572"/>
      <c r="K17" s="573">
        <f>SUM(I17:J17)</f>
        <v>0</v>
      </c>
      <c r="L17" s="3304"/>
      <c r="M17" s="572"/>
      <c r="N17" s="573">
        <f>SUM(L17:M17)</f>
        <v>0</v>
      </c>
      <c r="O17" s="3304"/>
      <c r="P17" s="572"/>
      <c r="Q17" s="573">
        <f>SUM(O17:P17)</f>
        <v>0</v>
      </c>
      <c r="R17" s="3420">
        <f t="shared" si="5"/>
        <v>0</v>
      </c>
      <c r="S17" s="3421">
        <f t="shared" si="5"/>
        <v>0</v>
      </c>
      <c r="T17" s="3422">
        <f>SUM(R17:S17)</f>
        <v>0</v>
      </c>
    </row>
    <row r="18" spans="2:21" ht="31.5" customHeight="1" thickBot="1">
      <c r="B18" s="3407" t="s">
        <v>26</v>
      </c>
      <c r="C18" s="3305">
        <v>0</v>
      </c>
      <c r="D18" s="3306">
        <v>0</v>
      </c>
      <c r="E18" s="3307">
        <f>SUM(C18:D18)</f>
        <v>0</v>
      </c>
      <c r="F18" s="3305">
        <v>0</v>
      </c>
      <c r="G18" s="3306">
        <v>0</v>
      </c>
      <c r="H18" s="3307">
        <f>SUM(F18:G18)</f>
        <v>0</v>
      </c>
      <c r="I18" s="3305">
        <v>0</v>
      </c>
      <c r="J18" s="3306">
        <v>0</v>
      </c>
      <c r="K18" s="3307">
        <f>SUM(I18:J18)</f>
        <v>0</v>
      </c>
      <c r="L18" s="3305">
        <v>0</v>
      </c>
      <c r="M18" s="3306">
        <v>2</v>
      </c>
      <c r="N18" s="3307">
        <f>SUM(L18:M18)</f>
        <v>2</v>
      </c>
      <c r="O18" s="3305">
        <v>0</v>
      </c>
      <c r="P18" s="3306">
        <v>0</v>
      </c>
      <c r="Q18" s="3307">
        <f>SUM(O18:P18)</f>
        <v>0</v>
      </c>
      <c r="R18" s="3420">
        <f t="shared" si="5"/>
        <v>0</v>
      </c>
      <c r="S18" s="3421">
        <f t="shared" si="5"/>
        <v>2</v>
      </c>
      <c r="T18" s="3422">
        <f>SUM(R18:S18)</f>
        <v>2</v>
      </c>
    </row>
    <row r="19" spans="2:21" ht="30" hidden="1" customHeight="1">
      <c r="B19" s="3409"/>
      <c r="C19" s="3305">
        <v>0</v>
      </c>
      <c r="D19" s="3306">
        <v>0</v>
      </c>
      <c r="E19" s="3307">
        <f>SUM(C19:D19)</f>
        <v>0</v>
      </c>
      <c r="F19" s="3305">
        <v>0</v>
      </c>
      <c r="G19" s="3306">
        <v>0</v>
      </c>
      <c r="H19" s="3307">
        <f>SUM(F19:G19)</f>
        <v>0</v>
      </c>
      <c r="I19" s="3305">
        <v>0</v>
      </c>
      <c r="J19" s="3306">
        <v>0</v>
      </c>
      <c r="K19" s="3307">
        <f>SUM(I19:J19)</f>
        <v>0</v>
      </c>
      <c r="L19" s="3305">
        <v>0</v>
      </c>
      <c r="M19" s="3306">
        <v>0</v>
      </c>
      <c r="N19" s="3307">
        <f>SUM(L19:M19)</f>
        <v>0</v>
      </c>
      <c r="O19" s="3305">
        <v>0</v>
      </c>
      <c r="P19" s="3306">
        <v>0</v>
      </c>
      <c r="Q19" s="3307">
        <f>SUM(O19:P19)</f>
        <v>0</v>
      </c>
      <c r="R19" s="3420">
        <f t="shared" si="5"/>
        <v>0</v>
      </c>
      <c r="S19" s="3421">
        <f t="shared" si="5"/>
        <v>0</v>
      </c>
      <c r="T19" s="3422">
        <f>SUM(R19:S19)</f>
        <v>0</v>
      </c>
    </row>
    <row r="20" spans="2:21" ht="36" hidden="1" customHeight="1">
      <c r="B20" s="3409"/>
      <c r="C20" s="3305">
        <v>0</v>
      </c>
      <c r="D20" s="3306">
        <v>0</v>
      </c>
      <c r="E20" s="3307">
        <f>SUM(C20:D20)</f>
        <v>0</v>
      </c>
      <c r="F20" s="3305">
        <v>0</v>
      </c>
      <c r="G20" s="3306">
        <v>0</v>
      </c>
      <c r="H20" s="3307">
        <f>SUM(F20:G20)</f>
        <v>0</v>
      </c>
      <c r="I20" s="3305">
        <v>0</v>
      </c>
      <c r="J20" s="3306">
        <v>0</v>
      </c>
      <c r="K20" s="3307">
        <f>SUM(I20:J20)</f>
        <v>0</v>
      </c>
      <c r="L20" s="3305">
        <v>0</v>
      </c>
      <c r="M20" s="3306">
        <v>0</v>
      </c>
      <c r="N20" s="3307">
        <f>SUM(L20:M20)</f>
        <v>0</v>
      </c>
      <c r="O20" s="3305">
        <v>0</v>
      </c>
      <c r="P20" s="3306">
        <v>0</v>
      </c>
      <c r="Q20" s="3307">
        <f>SUM(O20:P20)</f>
        <v>0</v>
      </c>
      <c r="R20" s="3420">
        <f t="shared" si="5"/>
        <v>0</v>
      </c>
      <c r="S20" s="3421">
        <f t="shared" si="5"/>
        <v>0</v>
      </c>
      <c r="T20" s="3422">
        <f>SUM(R20:S20)</f>
        <v>0</v>
      </c>
    </row>
    <row r="21" spans="2:21" ht="24.95" customHeight="1" thickBot="1">
      <c r="B21" s="3423" t="s">
        <v>17</v>
      </c>
      <c r="C21" s="3294">
        <f t="shared" ref="C21:T21" si="6">SUM(C16:C20)</f>
        <v>0</v>
      </c>
      <c r="D21" s="3294">
        <f t="shared" si="6"/>
        <v>0</v>
      </c>
      <c r="E21" s="3424">
        <f t="shared" si="6"/>
        <v>0</v>
      </c>
      <c r="F21" s="3294">
        <f t="shared" si="6"/>
        <v>0</v>
      </c>
      <c r="G21" s="3294">
        <f t="shared" si="6"/>
        <v>28</v>
      </c>
      <c r="H21" s="3294">
        <f t="shared" si="6"/>
        <v>28</v>
      </c>
      <c r="I21" s="3294">
        <f t="shared" si="6"/>
        <v>0</v>
      </c>
      <c r="J21" s="3294">
        <f t="shared" si="6"/>
        <v>38</v>
      </c>
      <c r="K21" s="3294">
        <f t="shared" si="6"/>
        <v>38</v>
      </c>
      <c r="L21" s="3294">
        <f t="shared" si="6"/>
        <v>0</v>
      </c>
      <c r="M21" s="3294">
        <f t="shared" si="6"/>
        <v>57</v>
      </c>
      <c r="N21" s="3294">
        <f t="shared" si="6"/>
        <v>57</v>
      </c>
      <c r="O21" s="3294">
        <f t="shared" si="6"/>
        <v>0</v>
      </c>
      <c r="P21" s="3294">
        <f t="shared" si="6"/>
        <v>54</v>
      </c>
      <c r="Q21" s="3294">
        <f t="shared" si="6"/>
        <v>54</v>
      </c>
      <c r="R21" s="3294">
        <f t="shared" si="6"/>
        <v>0</v>
      </c>
      <c r="S21" s="3294">
        <f t="shared" si="6"/>
        <v>177</v>
      </c>
      <c r="T21" s="3418">
        <f t="shared" si="6"/>
        <v>177</v>
      </c>
    </row>
    <row r="22" spans="2:21" ht="30.75" customHeight="1" thickBot="1">
      <c r="B22" s="3425" t="s">
        <v>18</v>
      </c>
      <c r="C22" s="3426"/>
      <c r="D22" s="3427"/>
      <c r="E22" s="3428"/>
      <c r="F22" s="3426"/>
      <c r="G22" s="3427"/>
      <c r="H22" s="3429"/>
      <c r="I22" s="3427"/>
      <c r="J22" s="3427"/>
      <c r="K22" s="3428"/>
      <c r="L22" s="3426"/>
      <c r="M22" s="3427"/>
      <c r="N22" s="3429"/>
      <c r="O22" s="3427"/>
      <c r="P22" s="3427"/>
      <c r="Q22" s="3428"/>
      <c r="R22" s="3426"/>
      <c r="S22" s="3427"/>
      <c r="T22" s="3430"/>
    </row>
    <row r="23" spans="2:21" ht="24.95" customHeight="1">
      <c r="B23" s="3398" t="s">
        <v>32</v>
      </c>
      <c r="C23" s="3298">
        <v>0</v>
      </c>
      <c r="D23" s="3303">
        <v>0</v>
      </c>
      <c r="E23" s="3302">
        <f>SUM(C23:D23)</f>
        <v>0</v>
      </c>
      <c r="F23" s="3298">
        <v>0</v>
      </c>
      <c r="G23" s="3303">
        <v>6</v>
      </c>
      <c r="H23" s="574">
        <f>SUM(F23:G23)</f>
        <v>6</v>
      </c>
      <c r="I23" s="3308">
        <v>0</v>
      </c>
      <c r="J23" s="3303">
        <v>1</v>
      </c>
      <c r="K23" s="3302">
        <f>SUM(I23:J23)</f>
        <v>1</v>
      </c>
      <c r="L23" s="3298">
        <v>0</v>
      </c>
      <c r="M23" s="3303">
        <v>1</v>
      </c>
      <c r="N23" s="3399">
        <f>SUM(L23:M23)</f>
        <v>1</v>
      </c>
      <c r="O23" s="3310">
        <v>0</v>
      </c>
      <c r="P23" s="3311">
        <v>1</v>
      </c>
      <c r="Q23" s="3302">
        <f>SUM(O23:P23)</f>
        <v>1</v>
      </c>
      <c r="R23" s="3400">
        <f t="shared" ref="R23:S27" si="7">C23+F23+I23+L23+O23</f>
        <v>0</v>
      </c>
      <c r="S23" s="3401">
        <f t="shared" si="7"/>
        <v>9</v>
      </c>
      <c r="T23" s="3402">
        <f>SUM(R23:S23)</f>
        <v>9</v>
      </c>
    </row>
    <row r="24" spans="2:21" ht="24.95" hidden="1" customHeight="1">
      <c r="B24" s="847" t="s">
        <v>33</v>
      </c>
      <c r="C24" s="571">
        <v>0</v>
      </c>
      <c r="D24" s="572">
        <v>0</v>
      </c>
      <c r="E24" s="573">
        <f>SUM(C24:D24)</f>
        <v>0</v>
      </c>
      <c r="F24" s="3304">
        <v>0</v>
      </c>
      <c r="G24" s="572">
        <v>0</v>
      </c>
      <c r="H24" s="3309">
        <f>SUM(F24:G24)</f>
        <v>0</v>
      </c>
      <c r="I24" s="576">
        <v>0</v>
      </c>
      <c r="J24" s="572">
        <v>0</v>
      </c>
      <c r="K24" s="573">
        <f>SUM(I24:J24)</f>
        <v>0</v>
      </c>
      <c r="L24" s="3304">
        <v>0</v>
      </c>
      <c r="M24" s="572">
        <v>0</v>
      </c>
      <c r="N24" s="574">
        <f>SUM(L24:M24)</f>
        <v>0</v>
      </c>
      <c r="O24" s="854">
        <v>0</v>
      </c>
      <c r="P24" s="855">
        <v>0</v>
      </c>
      <c r="Q24" s="573">
        <f>SUM(O24:P24)</f>
        <v>0</v>
      </c>
      <c r="R24" s="578">
        <f t="shared" si="7"/>
        <v>0</v>
      </c>
      <c r="S24" s="579">
        <f t="shared" si="7"/>
        <v>0</v>
      </c>
      <c r="T24" s="580">
        <f>SUM(R24:S24)</f>
        <v>0</v>
      </c>
    </row>
    <row r="25" spans="2:21" ht="27.75" customHeight="1" thickBot="1">
      <c r="B25" s="847" t="s">
        <v>26</v>
      </c>
      <c r="C25" s="851">
        <v>0</v>
      </c>
      <c r="D25" s="852">
        <v>0</v>
      </c>
      <c r="E25" s="853">
        <f>SUM(C25:D25)</f>
        <v>0</v>
      </c>
      <c r="F25" s="3305">
        <v>0</v>
      </c>
      <c r="G25" s="3306">
        <v>0</v>
      </c>
      <c r="H25" s="3309">
        <f>SUM(F25:G25)</f>
        <v>0</v>
      </c>
      <c r="I25" s="3312">
        <v>0</v>
      </c>
      <c r="J25" s="3306">
        <v>0</v>
      </c>
      <c r="K25" s="3307">
        <f>SUM(I25:J25)</f>
        <v>0</v>
      </c>
      <c r="L25" s="3305">
        <v>0</v>
      </c>
      <c r="M25" s="3306">
        <v>0</v>
      </c>
      <c r="N25" s="3309">
        <f>SUM(L25:M25)</f>
        <v>0</v>
      </c>
      <c r="O25" s="3313">
        <v>0</v>
      </c>
      <c r="P25" s="3314">
        <v>0</v>
      </c>
      <c r="Q25" s="3307">
        <f>SUM(O25:P25)</f>
        <v>0</v>
      </c>
      <c r="R25" s="849">
        <f t="shared" si="7"/>
        <v>0</v>
      </c>
      <c r="S25" s="850">
        <f t="shared" si="7"/>
        <v>0</v>
      </c>
      <c r="T25" s="858">
        <f>SUM(R25:S25)</f>
        <v>0</v>
      </c>
    </row>
    <row r="26" spans="2:21" ht="29.25" hidden="1" customHeight="1">
      <c r="B26" s="848"/>
      <c r="C26" s="851">
        <v>0</v>
      </c>
      <c r="D26" s="852">
        <v>0</v>
      </c>
      <c r="E26" s="853">
        <f>SUM(C26:D26)</f>
        <v>0</v>
      </c>
      <c r="F26" s="3305">
        <v>0</v>
      </c>
      <c r="G26" s="3306">
        <v>0</v>
      </c>
      <c r="H26" s="3309">
        <f>SUM(F26:G26)</f>
        <v>0</v>
      </c>
      <c r="I26" s="3312">
        <v>0</v>
      </c>
      <c r="J26" s="3306">
        <v>0</v>
      </c>
      <c r="K26" s="3307">
        <f>SUM(I26:J26)</f>
        <v>0</v>
      </c>
      <c r="L26" s="3305">
        <v>0</v>
      </c>
      <c r="M26" s="3306">
        <v>0</v>
      </c>
      <c r="N26" s="3309">
        <f>SUM(L26:M26)</f>
        <v>0</v>
      </c>
      <c r="O26" s="3313">
        <v>0</v>
      </c>
      <c r="P26" s="3314">
        <v>0</v>
      </c>
      <c r="Q26" s="3307">
        <f>SUM(O26:P26)</f>
        <v>0</v>
      </c>
      <c r="R26" s="849">
        <f t="shared" si="7"/>
        <v>0</v>
      </c>
      <c r="S26" s="850">
        <f t="shared" si="7"/>
        <v>0</v>
      </c>
      <c r="T26" s="858">
        <f>SUM(R26:S26)</f>
        <v>0</v>
      </c>
    </row>
    <row r="27" spans="2:21" ht="31.5" hidden="1" customHeight="1">
      <c r="B27" s="848"/>
      <c r="C27" s="851">
        <v>0</v>
      </c>
      <c r="D27" s="852">
        <v>0</v>
      </c>
      <c r="E27" s="853">
        <f>SUM(C27:D27)</f>
        <v>0</v>
      </c>
      <c r="F27" s="3305">
        <v>0</v>
      </c>
      <c r="G27" s="3306">
        <v>0</v>
      </c>
      <c r="H27" s="3309">
        <f>SUM(F27:G27)</f>
        <v>0</v>
      </c>
      <c r="I27" s="3312">
        <v>0</v>
      </c>
      <c r="J27" s="3306">
        <v>0</v>
      </c>
      <c r="K27" s="3307">
        <f>SUM(I27:J27)</f>
        <v>0</v>
      </c>
      <c r="L27" s="3305">
        <v>0</v>
      </c>
      <c r="M27" s="3306">
        <v>0</v>
      </c>
      <c r="N27" s="3309">
        <f>SUM(L27:M27)</f>
        <v>0</v>
      </c>
      <c r="O27" s="3313">
        <v>0</v>
      </c>
      <c r="P27" s="3314">
        <v>0</v>
      </c>
      <c r="Q27" s="3307">
        <f>SUM(O27:P27)</f>
        <v>0</v>
      </c>
      <c r="R27" s="849">
        <f t="shared" si="7"/>
        <v>0</v>
      </c>
      <c r="S27" s="850">
        <f t="shared" si="7"/>
        <v>0</v>
      </c>
      <c r="T27" s="858">
        <f>SUM(R27:S27)</f>
        <v>0</v>
      </c>
    </row>
    <row r="28" spans="2:21" ht="27" customHeight="1" thickBot="1">
      <c r="B28" s="865" t="s">
        <v>19</v>
      </c>
      <c r="C28" s="864">
        <f t="shared" ref="C28:T28" si="8">SUM(C23:C27)</f>
        <v>0</v>
      </c>
      <c r="D28" s="863">
        <f t="shared" si="8"/>
        <v>0</v>
      </c>
      <c r="E28" s="866">
        <f t="shared" si="8"/>
        <v>0</v>
      </c>
      <c r="F28" s="3289">
        <f t="shared" si="8"/>
        <v>0</v>
      </c>
      <c r="G28" s="3289">
        <f t="shared" si="8"/>
        <v>6</v>
      </c>
      <c r="H28" s="3315">
        <f t="shared" si="8"/>
        <v>6</v>
      </c>
      <c r="I28" s="3286">
        <f t="shared" si="8"/>
        <v>0</v>
      </c>
      <c r="J28" s="3289">
        <f t="shared" si="8"/>
        <v>1</v>
      </c>
      <c r="K28" s="3289">
        <f t="shared" si="8"/>
        <v>1</v>
      </c>
      <c r="L28" s="3289">
        <f t="shared" si="8"/>
        <v>0</v>
      </c>
      <c r="M28" s="3289">
        <f t="shared" si="8"/>
        <v>1</v>
      </c>
      <c r="N28" s="3289">
        <f t="shared" si="8"/>
        <v>1</v>
      </c>
      <c r="O28" s="3289">
        <f t="shared" si="8"/>
        <v>0</v>
      </c>
      <c r="P28" s="3289">
        <f t="shared" si="8"/>
        <v>1</v>
      </c>
      <c r="Q28" s="3316">
        <f t="shared" si="8"/>
        <v>1</v>
      </c>
      <c r="R28" s="863">
        <f t="shared" si="8"/>
        <v>0</v>
      </c>
      <c r="S28" s="863">
        <f t="shared" si="8"/>
        <v>9</v>
      </c>
      <c r="T28" s="857">
        <f t="shared" si="8"/>
        <v>9</v>
      </c>
    </row>
    <row r="29" spans="2:21" ht="30.75" customHeight="1" thickBot="1">
      <c r="B29" s="856" t="s">
        <v>29</v>
      </c>
      <c r="C29" s="3392">
        <f t="shared" ref="C29:T29" si="9">C21</f>
        <v>0</v>
      </c>
      <c r="D29" s="3393">
        <f t="shared" si="9"/>
        <v>0</v>
      </c>
      <c r="E29" s="3394">
        <f t="shared" si="9"/>
        <v>0</v>
      </c>
      <c r="F29" s="3395">
        <f t="shared" si="9"/>
        <v>0</v>
      </c>
      <c r="G29" s="3393">
        <f t="shared" si="9"/>
        <v>28</v>
      </c>
      <c r="H29" s="3396">
        <f t="shared" si="9"/>
        <v>28</v>
      </c>
      <c r="I29" s="3392">
        <f t="shared" si="9"/>
        <v>0</v>
      </c>
      <c r="J29" s="3393">
        <f t="shared" si="9"/>
        <v>38</v>
      </c>
      <c r="K29" s="3394">
        <f t="shared" si="9"/>
        <v>38</v>
      </c>
      <c r="L29" s="3395">
        <f t="shared" si="9"/>
        <v>0</v>
      </c>
      <c r="M29" s="3393">
        <f t="shared" si="9"/>
        <v>57</v>
      </c>
      <c r="N29" s="3396">
        <f t="shared" si="9"/>
        <v>57</v>
      </c>
      <c r="O29" s="3392">
        <f t="shared" si="9"/>
        <v>0</v>
      </c>
      <c r="P29" s="3393">
        <f t="shared" si="9"/>
        <v>54</v>
      </c>
      <c r="Q29" s="3394">
        <f t="shared" si="9"/>
        <v>54</v>
      </c>
      <c r="R29" s="3395">
        <f t="shared" si="9"/>
        <v>0</v>
      </c>
      <c r="S29" s="3393">
        <f t="shared" si="9"/>
        <v>177</v>
      </c>
      <c r="T29" s="3397">
        <f t="shared" si="9"/>
        <v>177</v>
      </c>
      <c r="U29" s="110"/>
    </row>
    <row r="30" spans="2:21" ht="37.5" customHeight="1" thickBot="1">
      <c r="B30" s="867" t="s">
        <v>34</v>
      </c>
      <c r="C30" s="3392">
        <f t="shared" ref="C30:T30" si="10">C28</f>
        <v>0</v>
      </c>
      <c r="D30" s="3393">
        <f t="shared" si="10"/>
        <v>0</v>
      </c>
      <c r="E30" s="3394">
        <f t="shared" si="10"/>
        <v>0</v>
      </c>
      <c r="F30" s="3395">
        <f t="shared" si="10"/>
        <v>0</v>
      </c>
      <c r="G30" s="3393">
        <f t="shared" si="10"/>
        <v>6</v>
      </c>
      <c r="H30" s="3396">
        <f t="shared" si="10"/>
        <v>6</v>
      </c>
      <c r="I30" s="3392">
        <f t="shared" si="10"/>
        <v>0</v>
      </c>
      <c r="J30" s="3393">
        <f t="shared" si="10"/>
        <v>1</v>
      </c>
      <c r="K30" s="3394">
        <f t="shared" si="10"/>
        <v>1</v>
      </c>
      <c r="L30" s="3395">
        <f t="shared" si="10"/>
        <v>0</v>
      </c>
      <c r="M30" s="3393">
        <f t="shared" si="10"/>
        <v>1</v>
      </c>
      <c r="N30" s="3396">
        <f t="shared" si="10"/>
        <v>1</v>
      </c>
      <c r="O30" s="3392">
        <f t="shared" si="10"/>
        <v>0</v>
      </c>
      <c r="P30" s="3393">
        <f t="shared" si="10"/>
        <v>1</v>
      </c>
      <c r="Q30" s="3394">
        <f t="shared" si="10"/>
        <v>1</v>
      </c>
      <c r="R30" s="3395">
        <f t="shared" si="10"/>
        <v>0</v>
      </c>
      <c r="S30" s="3393">
        <f t="shared" si="10"/>
        <v>9</v>
      </c>
      <c r="T30" s="3397">
        <f t="shared" si="10"/>
        <v>9</v>
      </c>
    </row>
    <row r="31" spans="2:21" ht="36" customHeight="1" thickBot="1">
      <c r="B31" s="862" t="s">
        <v>35</v>
      </c>
      <c r="C31" s="3383">
        <f t="shared" ref="C31:T31" si="11">SUM(C29:C30)</f>
        <v>0</v>
      </c>
      <c r="D31" s="3384">
        <f t="shared" si="11"/>
        <v>0</v>
      </c>
      <c r="E31" s="3385">
        <f t="shared" si="11"/>
        <v>0</v>
      </c>
      <c r="F31" s="3386">
        <f t="shared" si="11"/>
        <v>0</v>
      </c>
      <c r="G31" s="3387">
        <f t="shared" si="11"/>
        <v>34</v>
      </c>
      <c r="H31" s="3388">
        <f t="shared" si="11"/>
        <v>34</v>
      </c>
      <c r="I31" s="3389">
        <f t="shared" si="11"/>
        <v>0</v>
      </c>
      <c r="J31" s="3387">
        <f t="shared" si="11"/>
        <v>39</v>
      </c>
      <c r="K31" s="3390">
        <f t="shared" si="11"/>
        <v>39</v>
      </c>
      <c r="L31" s="3386">
        <f t="shared" si="11"/>
        <v>0</v>
      </c>
      <c r="M31" s="3387">
        <f t="shared" si="11"/>
        <v>58</v>
      </c>
      <c r="N31" s="3388">
        <f t="shared" si="11"/>
        <v>58</v>
      </c>
      <c r="O31" s="3389">
        <f t="shared" si="11"/>
        <v>0</v>
      </c>
      <c r="P31" s="3387">
        <f t="shared" si="11"/>
        <v>55</v>
      </c>
      <c r="Q31" s="3390">
        <f t="shared" si="11"/>
        <v>55</v>
      </c>
      <c r="R31" s="3391">
        <f t="shared" si="11"/>
        <v>0</v>
      </c>
      <c r="S31" s="3384">
        <f t="shared" si="11"/>
        <v>186</v>
      </c>
      <c r="T31" s="3385">
        <f t="shared" si="11"/>
        <v>186</v>
      </c>
    </row>
    <row r="32" spans="2:21" ht="25.5">
      <c r="B32" s="637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</row>
    <row r="33" spans="2:20" ht="25.5">
      <c r="B33" s="637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2:20" ht="25.5">
      <c r="B34" s="5387"/>
      <c r="C34" s="5387"/>
      <c r="D34" s="5387"/>
      <c r="E34" s="5387"/>
      <c r="F34" s="5387"/>
      <c r="G34" s="5387"/>
      <c r="H34" s="5387"/>
      <c r="I34" s="5387"/>
      <c r="J34" s="5387"/>
      <c r="K34" s="5387"/>
      <c r="L34" s="5387"/>
      <c r="M34" s="5387"/>
      <c r="N34" s="5387"/>
      <c r="O34" s="5387"/>
      <c r="P34" s="5387"/>
      <c r="Q34" s="5387"/>
      <c r="R34" s="5387"/>
      <c r="S34" s="5387"/>
      <c r="T34" s="5387"/>
    </row>
    <row r="35" spans="2:20" ht="25.5">
      <c r="B35" s="637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</row>
    <row r="36" spans="2:20" ht="25.5"/>
    <row r="37" spans="2:20" ht="25.5">
      <c r="B37" s="110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2:20" ht="25.5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</row>
    <row r="39" spans="2:20" ht="25.5"/>
    <row r="40" spans="2:20" ht="25.5"/>
    <row r="41" spans="2:20" ht="25.5"/>
    <row r="42" spans="2:20" ht="25.5"/>
    <row r="43" spans="2:20" ht="25.5"/>
    <row r="44" spans="2:20" ht="25.5"/>
    <row r="45" spans="2:20" ht="25.5"/>
    <row r="46" spans="2:20" ht="25.5"/>
    <row r="47" spans="2:20" ht="25.5"/>
    <row r="48" spans="2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1">
    <mergeCell ref="A1:T1"/>
    <mergeCell ref="A2:T2"/>
    <mergeCell ref="A3:T3"/>
    <mergeCell ref="B34:T34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996"/>
  <sheetViews>
    <sheetView zoomScale="50" zoomScaleNormal="50" workbookViewId="0">
      <selection activeCell="G36" sqref="G36"/>
    </sheetView>
  </sheetViews>
  <sheetFormatPr defaultRowHeight="15" customHeight="1"/>
  <cols>
    <col min="1" max="1" width="98.42578125" style="80" customWidth="1"/>
    <col min="2" max="2" width="19.42578125" style="80" customWidth="1"/>
    <col min="3" max="3" width="15.7109375" style="80" customWidth="1"/>
    <col min="4" max="4" width="13.140625" style="80" customWidth="1"/>
    <col min="5" max="5" width="14.42578125" style="80" customWidth="1"/>
    <col min="6" max="6" width="13.85546875" style="80" customWidth="1"/>
    <col min="7" max="7" width="16.7109375" style="80" customWidth="1"/>
    <col min="8" max="8" width="18.28515625" style="80" customWidth="1"/>
    <col min="9" max="9" width="18.85546875" style="80" customWidth="1"/>
    <col min="10" max="10" width="16.42578125" style="80" customWidth="1"/>
    <col min="11" max="12" width="10.7109375" style="80" customWidth="1"/>
    <col min="13" max="13" width="9.140625" style="80"/>
    <col min="14" max="14" width="12.85546875" style="80" customWidth="1"/>
    <col min="15" max="15" width="23.42578125" style="80" customWidth="1"/>
    <col min="16" max="17" width="9.140625" style="80"/>
    <col min="18" max="18" width="10.5703125" style="80" bestFit="1" customWidth="1"/>
    <col min="19" max="19" width="11.28515625" style="80" customWidth="1"/>
    <col min="20" max="256" width="9.140625" style="80"/>
    <col min="257" max="257" width="89.5703125" style="80" customWidth="1"/>
    <col min="258" max="258" width="19.42578125" style="80" customWidth="1"/>
    <col min="259" max="259" width="15.7109375" style="80" customWidth="1"/>
    <col min="260" max="260" width="13.140625" style="80" customWidth="1"/>
    <col min="261" max="261" width="14.42578125" style="80" customWidth="1"/>
    <col min="262" max="262" width="13.85546875" style="80" customWidth="1"/>
    <col min="263" max="263" width="16.7109375" style="80" customWidth="1"/>
    <col min="264" max="264" width="18.28515625" style="80" customWidth="1"/>
    <col min="265" max="265" width="18.85546875" style="80" customWidth="1"/>
    <col min="266" max="266" width="16.42578125" style="80" customWidth="1"/>
    <col min="267" max="268" width="10.7109375" style="80" customWidth="1"/>
    <col min="269" max="269" width="9.140625" style="80"/>
    <col min="270" max="270" width="12.85546875" style="80" customWidth="1"/>
    <col min="271" max="271" width="23.42578125" style="80" customWidth="1"/>
    <col min="272" max="273" width="9.140625" style="80"/>
    <col min="274" max="274" width="10.5703125" style="80" bestFit="1" customWidth="1"/>
    <col min="275" max="275" width="11.28515625" style="80" customWidth="1"/>
    <col min="276" max="512" width="9.140625" style="80"/>
    <col min="513" max="513" width="89.5703125" style="80" customWidth="1"/>
    <col min="514" max="514" width="19.42578125" style="80" customWidth="1"/>
    <col min="515" max="515" width="15.7109375" style="80" customWidth="1"/>
    <col min="516" max="516" width="13.140625" style="80" customWidth="1"/>
    <col min="517" max="517" width="14.42578125" style="80" customWidth="1"/>
    <col min="518" max="518" width="13.85546875" style="80" customWidth="1"/>
    <col min="519" max="519" width="16.7109375" style="80" customWidth="1"/>
    <col min="520" max="520" width="18.28515625" style="80" customWidth="1"/>
    <col min="521" max="521" width="18.85546875" style="80" customWidth="1"/>
    <col min="522" max="522" width="16.42578125" style="80" customWidth="1"/>
    <col min="523" max="524" width="10.7109375" style="80" customWidth="1"/>
    <col min="525" max="525" width="9.140625" style="80"/>
    <col min="526" max="526" width="12.85546875" style="80" customWidth="1"/>
    <col min="527" max="527" width="23.42578125" style="80" customWidth="1"/>
    <col min="528" max="529" width="9.140625" style="80"/>
    <col min="530" max="530" width="10.5703125" style="80" bestFit="1" customWidth="1"/>
    <col min="531" max="531" width="11.28515625" style="80" customWidth="1"/>
    <col min="532" max="768" width="9.140625" style="80"/>
    <col min="769" max="769" width="89.5703125" style="80" customWidth="1"/>
    <col min="770" max="770" width="19.42578125" style="80" customWidth="1"/>
    <col min="771" max="771" width="15.7109375" style="80" customWidth="1"/>
    <col min="772" max="772" width="13.140625" style="80" customWidth="1"/>
    <col min="773" max="773" width="14.42578125" style="80" customWidth="1"/>
    <col min="774" max="774" width="13.85546875" style="80" customWidth="1"/>
    <col min="775" max="775" width="16.7109375" style="80" customWidth="1"/>
    <col min="776" max="776" width="18.28515625" style="80" customWidth="1"/>
    <col min="777" max="777" width="18.85546875" style="80" customWidth="1"/>
    <col min="778" max="778" width="16.42578125" style="80" customWidth="1"/>
    <col min="779" max="780" width="10.7109375" style="80" customWidth="1"/>
    <col min="781" max="781" width="9.140625" style="80"/>
    <col min="782" max="782" width="12.85546875" style="80" customWidth="1"/>
    <col min="783" max="783" width="23.42578125" style="80" customWidth="1"/>
    <col min="784" max="785" width="9.140625" style="80"/>
    <col min="786" max="786" width="10.5703125" style="80" bestFit="1" customWidth="1"/>
    <col min="787" max="787" width="11.28515625" style="80" customWidth="1"/>
    <col min="788" max="1024" width="9.140625" style="80"/>
    <col min="1025" max="1025" width="89.5703125" style="80" customWidth="1"/>
    <col min="1026" max="1026" width="19.42578125" style="80" customWidth="1"/>
    <col min="1027" max="1027" width="15.7109375" style="80" customWidth="1"/>
    <col min="1028" max="1028" width="13.140625" style="80" customWidth="1"/>
    <col min="1029" max="1029" width="14.42578125" style="80" customWidth="1"/>
    <col min="1030" max="1030" width="13.85546875" style="80" customWidth="1"/>
    <col min="1031" max="1031" width="16.7109375" style="80" customWidth="1"/>
    <col min="1032" max="1032" width="18.28515625" style="80" customWidth="1"/>
    <col min="1033" max="1033" width="18.85546875" style="80" customWidth="1"/>
    <col min="1034" max="1034" width="16.42578125" style="80" customWidth="1"/>
    <col min="1035" max="1036" width="10.7109375" style="80" customWidth="1"/>
    <col min="1037" max="1037" width="9.140625" style="80"/>
    <col min="1038" max="1038" width="12.85546875" style="80" customWidth="1"/>
    <col min="1039" max="1039" width="23.42578125" style="80" customWidth="1"/>
    <col min="1040" max="1041" width="9.140625" style="80"/>
    <col min="1042" max="1042" width="10.5703125" style="80" bestFit="1" customWidth="1"/>
    <col min="1043" max="1043" width="11.28515625" style="80" customWidth="1"/>
    <col min="1044" max="1280" width="9.140625" style="80"/>
    <col min="1281" max="1281" width="89.5703125" style="80" customWidth="1"/>
    <col min="1282" max="1282" width="19.42578125" style="80" customWidth="1"/>
    <col min="1283" max="1283" width="15.7109375" style="80" customWidth="1"/>
    <col min="1284" max="1284" width="13.140625" style="80" customWidth="1"/>
    <col min="1285" max="1285" width="14.42578125" style="80" customWidth="1"/>
    <col min="1286" max="1286" width="13.85546875" style="80" customWidth="1"/>
    <col min="1287" max="1287" width="16.7109375" style="80" customWidth="1"/>
    <col min="1288" max="1288" width="18.28515625" style="80" customWidth="1"/>
    <col min="1289" max="1289" width="18.85546875" style="80" customWidth="1"/>
    <col min="1290" max="1290" width="16.42578125" style="80" customWidth="1"/>
    <col min="1291" max="1292" width="10.7109375" style="80" customWidth="1"/>
    <col min="1293" max="1293" width="9.140625" style="80"/>
    <col min="1294" max="1294" width="12.85546875" style="80" customWidth="1"/>
    <col min="1295" max="1295" width="23.42578125" style="80" customWidth="1"/>
    <col min="1296" max="1297" width="9.140625" style="80"/>
    <col min="1298" max="1298" width="10.5703125" style="80" bestFit="1" customWidth="1"/>
    <col min="1299" max="1299" width="11.28515625" style="80" customWidth="1"/>
    <col min="1300" max="1536" width="9.140625" style="80"/>
    <col min="1537" max="1537" width="89.5703125" style="80" customWidth="1"/>
    <col min="1538" max="1538" width="19.42578125" style="80" customWidth="1"/>
    <col min="1539" max="1539" width="15.7109375" style="80" customWidth="1"/>
    <col min="1540" max="1540" width="13.140625" style="80" customWidth="1"/>
    <col min="1541" max="1541" width="14.42578125" style="80" customWidth="1"/>
    <col min="1542" max="1542" width="13.85546875" style="80" customWidth="1"/>
    <col min="1543" max="1543" width="16.7109375" style="80" customWidth="1"/>
    <col min="1544" max="1544" width="18.28515625" style="80" customWidth="1"/>
    <col min="1545" max="1545" width="18.85546875" style="80" customWidth="1"/>
    <col min="1546" max="1546" width="16.42578125" style="80" customWidth="1"/>
    <col min="1547" max="1548" width="10.7109375" style="80" customWidth="1"/>
    <col min="1549" max="1549" width="9.140625" style="80"/>
    <col min="1550" max="1550" width="12.85546875" style="80" customWidth="1"/>
    <col min="1551" max="1551" width="23.42578125" style="80" customWidth="1"/>
    <col min="1552" max="1553" width="9.140625" style="80"/>
    <col min="1554" max="1554" width="10.5703125" style="80" bestFit="1" customWidth="1"/>
    <col min="1555" max="1555" width="11.28515625" style="80" customWidth="1"/>
    <col min="1556" max="1792" width="9.140625" style="80"/>
    <col min="1793" max="1793" width="89.5703125" style="80" customWidth="1"/>
    <col min="1794" max="1794" width="19.42578125" style="80" customWidth="1"/>
    <col min="1795" max="1795" width="15.7109375" style="80" customWidth="1"/>
    <col min="1796" max="1796" width="13.140625" style="80" customWidth="1"/>
    <col min="1797" max="1797" width="14.42578125" style="80" customWidth="1"/>
    <col min="1798" max="1798" width="13.85546875" style="80" customWidth="1"/>
    <col min="1799" max="1799" width="16.7109375" style="80" customWidth="1"/>
    <col min="1800" max="1800" width="18.28515625" style="80" customWidth="1"/>
    <col min="1801" max="1801" width="18.85546875" style="80" customWidth="1"/>
    <col min="1802" max="1802" width="16.42578125" style="80" customWidth="1"/>
    <col min="1803" max="1804" width="10.7109375" style="80" customWidth="1"/>
    <col min="1805" max="1805" width="9.140625" style="80"/>
    <col min="1806" max="1806" width="12.85546875" style="80" customWidth="1"/>
    <col min="1807" max="1807" width="23.42578125" style="80" customWidth="1"/>
    <col min="1808" max="1809" width="9.140625" style="80"/>
    <col min="1810" max="1810" width="10.5703125" style="80" bestFit="1" customWidth="1"/>
    <col min="1811" max="1811" width="11.28515625" style="80" customWidth="1"/>
    <col min="1812" max="2048" width="9.140625" style="80"/>
    <col min="2049" max="2049" width="89.5703125" style="80" customWidth="1"/>
    <col min="2050" max="2050" width="19.42578125" style="80" customWidth="1"/>
    <col min="2051" max="2051" width="15.7109375" style="80" customWidth="1"/>
    <col min="2052" max="2052" width="13.140625" style="80" customWidth="1"/>
    <col min="2053" max="2053" width="14.42578125" style="80" customWidth="1"/>
    <col min="2054" max="2054" width="13.85546875" style="80" customWidth="1"/>
    <col min="2055" max="2055" width="16.7109375" style="80" customWidth="1"/>
    <col min="2056" max="2056" width="18.28515625" style="80" customWidth="1"/>
    <col min="2057" max="2057" width="18.85546875" style="80" customWidth="1"/>
    <col min="2058" max="2058" width="16.42578125" style="80" customWidth="1"/>
    <col min="2059" max="2060" width="10.7109375" style="80" customWidth="1"/>
    <col min="2061" max="2061" width="9.140625" style="80"/>
    <col min="2062" max="2062" width="12.85546875" style="80" customWidth="1"/>
    <col min="2063" max="2063" width="23.42578125" style="80" customWidth="1"/>
    <col min="2064" max="2065" width="9.140625" style="80"/>
    <col min="2066" max="2066" width="10.5703125" style="80" bestFit="1" customWidth="1"/>
    <col min="2067" max="2067" width="11.28515625" style="80" customWidth="1"/>
    <col min="2068" max="2304" width="9.140625" style="80"/>
    <col min="2305" max="2305" width="89.5703125" style="80" customWidth="1"/>
    <col min="2306" max="2306" width="19.42578125" style="80" customWidth="1"/>
    <col min="2307" max="2307" width="15.7109375" style="80" customWidth="1"/>
    <col min="2308" max="2308" width="13.140625" style="80" customWidth="1"/>
    <col min="2309" max="2309" width="14.42578125" style="80" customWidth="1"/>
    <col min="2310" max="2310" width="13.85546875" style="80" customWidth="1"/>
    <col min="2311" max="2311" width="16.7109375" style="80" customWidth="1"/>
    <col min="2312" max="2312" width="18.28515625" style="80" customWidth="1"/>
    <col min="2313" max="2313" width="18.85546875" style="80" customWidth="1"/>
    <col min="2314" max="2314" width="16.42578125" style="80" customWidth="1"/>
    <col min="2315" max="2316" width="10.7109375" style="80" customWidth="1"/>
    <col min="2317" max="2317" width="9.140625" style="80"/>
    <col min="2318" max="2318" width="12.85546875" style="80" customWidth="1"/>
    <col min="2319" max="2319" width="23.42578125" style="80" customWidth="1"/>
    <col min="2320" max="2321" width="9.140625" style="80"/>
    <col min="2322" max="2322" width="10.5703125" style="80" bestFit="1" customWidth="1"/>
    <col min="2323" max="2323" width="11.28515625" style="80" customWidth="1"/>
    <col min="2324" max="2560" width="9.140625" style="80"/>
    <col min="2561" max="2561" width="89.5703125" style="80" customWidth="1"/>
    <col min="2562" max="2562" width="19.42578125" style="80" customWidth="1"/>
    <col min="2563" max="2563" width="15.7109375" style="80" customWidth="1"/>
    <col min="2564" max="2564" width="13.140625" style="80" customWidth="1"/>
    <col min="2565" max="2565" width="14.42578125" style="80" customWidth="1"/>
    <col min="2566" max="2566" width="13.85546875" style="80" customWidth="1"/>
    <col min="2567" max="2567" width="16.7109375" style="80" customWidth="1"/>
    <col min="2568" max="2568" width="18.28515625" style="80" customWidth="1"/>
    <col min="2569" max="2569" width="18.85546875" style="80" customWidth="1"/>
    <col min="2570" max="2570" width="16.42578125" style="80" customWidth="1"/>
    <col min="2571" max="2572" width="10.7109375" style="80" customWidth="1"/>
    <col min="2573" max="2573" width="9.140625" style="80"/>
    <col min="2574" max="2574" width="12.85546875" style="80" customWidth="1"/>
    <col min="2575" max="2575" width="23.42578125" style="80" customWidth="1"/>
    <col min="2576" max="2577" width="9.140625" style="80"/>
    <col min="2578" max="2578" width="10.5703125" style="80" bestFit="1" customWidth="1"/>
    <col min="2579" max="2579" width="11.28515625" style="80" customWidth="1"/>
    <col min="2580" max="2816" width="9.140625" style="80"/>
    <col min="2817" max="2817" width="89.5703125" style="80" customWidth="1"/>
    <col min="2818" max="2818" width="19.42578125" style="80" customWidth="1"/>
    <col min="2819" max="2819" width="15.7109375" style="80" customWidth="1"/>
    <col min="2820" max="2820" width="13.140625" style="80" customWidth="1"/>
    <col min="2821" max="2821" width="14.42578125" style="80" customWidth="1"/>
    <col min="2822" max="2822" width="13.85546875" style="80" customWidth="1"/>
    <col min="2823" max="2823" width="16.7109375" style="80" customWidth="1"/>
    <col min="2824" max="2824" width="18.28515625" style="80" customWidth="1"/>
    <col min="2825" max="2825" width="18.85546875" style="80" customWidth="1"/>
    <col min="2826" max="2826" width="16.42578125" style="80" customWidth="1"/>
    <col min="2827" max="2828" width="10.7109375" style="80" customWidth="1"/>
    <col min="2829" max="2829" width="9.140625" style="80"/>
    <col min="2830" max="2830" width="12.85546875" style="80" customWidth="1"/>
    <col min="2831" max="2831" width="23.42578125" style="80" customWidth="1"/>
    <col min="2832" max="2833" width="9.140625" style="80"/>
    <col min="2834" max="2834" width="10.5703125" style="80" bestFit="1" customWidth="1"/>
    <col min="2835" max="2835" width="11.28515625" style="80" customWidth="1"/>
    <col min="2836" max="3072" width="9.140625" style="80"/>
    <col min="3073" max="3073" width="89.5703125" style="80" customWidth="1"/>
    <col min="3074" max="3074" width="19.42578125" style="80" customWidth="1"/>
    <col min="3075" max="3075" width="15.7109375" style="80" customWidth="1"/>
    <col min="3076" max="3076" width="13.140625" style="80" customWidth="1"/>
    <col min="3077" max="3077" width="14.42578125" style="80" customWidth="1"/>
    <col min="3078" max="3078" width="13.85546875" style="80" customWidth="1"/>
    <col min="3079" max="3079" width="16.7109375" style="80" customWidth="1"/>
    <col min="3080" max="3080" width="18.28515625" style="80" customWidth="1"/>
    <col min="3081" max="3081" width="18.85546875" style="80" customWidth="1"/>
    <col min="3082" max="3082" width="16.42578125" style="80" customWidth="1"/>
    <col min="3083" max="3084" width="10.7109375" style="80" customWidth="1"/>
    <col min="3085" max="3085" width="9.140625" style="80"/>
    <col min="3086" max="3086" width="12.85546875" style="80" customWidth="1"/>
    <col min="3087" max="3087" width="23.42578125" style="80" customWidth="1"/>
    <col min="3088" max="3089" width="9.140625" style="80"/>
    <col min="3090" max="3090" width="10.5703125" style="80" bestFit="1" customWidth="1"/>
    <col min="3091" max="3091" width="11.28515625" style="80" customWidth="1"/>
    <col min="3092" max="3328" width="9.140625" style="80"/>
    <col min="3329" max="3329" width="89.5703125" style="80" customWidth="1"/>
    <col min="3330" max="3330" width="19.42578125" style="80" customWidth="1"/>
    <col min="3331" max="3331" width="15.7109375" style="80" customWidth="1"/>
    <col min="3332" max="3332" width="13.140625" style="80" customWidth="1"/>
    <col min="3333" max="3333" width="14.42578125" style="80" customWidth="1"/>
    <col min="3334" max="3334" width="13.85546875" style="80" customWidth="1"/>
    <col min="3335" max="3335" width="16.7109375" style="80" customWidth="1"/>
    <col min="3336" max="3336" width="18.28515625" style="80" customWidth="1"/>
    <col min="3337" max="3337" width="18.85546875" style="80" customWidth="1"/>
    <col min="3338" max="3338" width="16.42578125" style="80" customWidth="1"/>
    <col min="3339" max="3340" width="10.7109375" style="80" customWidth="1"/>
    <col min="3341" max="3341" width="9.140625" style="80"/>
    <col min="3342" max="3342" width="12.85546875" style="80" customWidth="1"/>
    <col min="3343" max="3343" width="23.42578125" style="80" customWidth="1"/>
    <col min="3344" max="3345" width="9.140625" style="80"/>
    <col min="3346" max="3346" width="10.5703125" style="80" bestFit="1" customWidth="1"/>
    <col min="3347" max="3347" width="11.28515625" style="80" customWidth="1"/>
    <col min="3348" max="3584" width="9.140625" style="80"/>
    <col min="3585" max="3585" width="89.5703125" style="80" customWidth="1"/>
    <col min="3586" max="3586" width="19.42578125" style="80" customWidth="1"/>
    <col min="3587" max="3587" width="15.7109375" style="80" customWidth="1"/>
    <col min="3588" max="3588" width="13.140625" style="80" customWidth="1"/>
    <col min="3589" max="3589" width="14.42578125" style="80" customWidth="1"/>
    <col min="3590" max="3590" width="13.85546875" style="80" customWidth="1"/>
    <col min="3591" max="3591" width="16.7109375" style="80" customWidth="1"/>
    <col min="3592" max="3592" width="18.28515625" style="80" customWidth="1"/>
    <col min="3593" max="3593" width="18.85546875" style="80" customWidth="1"/>
    <col min="3594" max="3594" width="16.42578125" style="80" customWidth="1"/>
    <col min="3595" max="3596" width="10.7109375" style="80" customWidth="1"/>
    <col min="3597" max="3597" width="9.140625" style="80"/>
    <col min="3598" max="3598" width="12.85546875" style="80" customWidth="1"/>
    <col min="3599" max="3599" width="23.42578125" style="80" customWidth="1"/>
    <col min="3600" max="3601" width="9.140625" style="80"/>
    <col min="3602" max="3602" width="10.5703125" style="80" bestFit="1" customWidth="1"/>
    <col min="3603" max="3603" width="11.28515625" style="80" customWidth="1"/>
    <col min="3604" max="3840" width="9.140625" style="80"/>
    <col min="3841" max="3841" width="89.5703125" style="80" customWidth="1"/>
    <col min="3842" max="3842" width="19.42578125" style="80" customWidth="1"/>
    <col min="3843" max="3843" width="15.7109375" style="80" customWidth="1"/>
    <col min="3844" max="3844" width="13.140625" style="80" customWidth="1"/>
    <col min="3845" max="3845" width="14.42578125" style="80" customWidth="1"/>
    <col min="3846" max="3846" width="13.85546875" style="80" customWidth="1"/>
    <col min="3847" max="3847" width="16.7109375" style="80" customWidth="1"/>
    <col min="3848" max="3848" width="18.28515625" style="80" customWidth="1"/>
    <col min="3849" max="3849" width="18.85546875" style="80" customWidth="1"/>
    <col min="3850" max="3850" width="16.42578125" style="80" customWidth="1"/>
    <col min="3851" max="3852" width="10.7109375" style="80" customWidth="1"/>
    <col min="3853" max="3853" width="9.140625" style="80"/>
    <col min="3854" max="3854" width="12.85546875" style="80" customWidth="1"/>
    <col min="3855" max="3855" width="23.42578125" style="80" customWidth="1"/>
    <col min="3856" max="3857" width="9.140625" style="80"/>
    <col min="3858" max="3858" width="10.5703125" style="80" bestFit="1" customWidth="1"/>
    <col min="3859" max="3859" width="11.28515625" style="80" customWidth="1"/>
    <col min="3860" max="4096" width="9.140625" style="80"/>
    <col min="4097" max="4097" width="89.5703125" style="80" customWidth="1"/>
    <col min="4098" max="4098" width="19.42578125" style="80" customWidth="1"/>
    <col min="4099" max="4099" width="15.7109375" style="80" customWidth="1"/>
    <col min="4100" max="4100" width="13.140625" style="80" customWidth="1"/>
    <col min="4101" max="4101" width="14.42578125" style="80" customWidth="1"/>
    <col min="4102" max="4102" width="13.85546875" style="80" customWidth="1"/>
    <col min="4103" max="4103" width="16.7109375" style="80" customWidth="1"/>
    <col min="4104" max="4104" width="18.28515625" style="80" customWidth="1"/>
    <col min="4105" max="4105" width="18.85546875" style="80" customWidth="1"/>
    <col min="4106" max="4106" width="16.42578125" style="80" customWidth="1"/>
    <col min="4107" max="4108" width="10.7109375" style="80" customWidth="1"/>
    <col min="4109" max="4109" width="9.140625" style="80"/>
    <col min="4110" max="4110" width="12.85546875" style="80" customWidth="1"/>
    <col min="4111" max="4111" width="23.42578125" style="80" customWidth="1"/>
    <col min="4112" max="4113" width="9.140625" style="80"/>
    <col min="4114" max="4114" width="10.5703125" style="80" bestFit="1" customWidth="1"/>
    <col min="4115" max="4115" width="11.28515625" style="80" customWidth="1"/>
    <col min="4116" max="4352" width="9.140625" style="80"/>
    <col min="4353" max="4353" width="89.5703125" style="80" customWidth="1"/>
    <col min="4354" max="4354" width="19.42578125" style="80" customWidth="1"/>
    <col min="4355" max="4355" width="15.7109375" style="80" customWidth="1"/>
    <col min="4356" max="4356" width="13.140625" style="80" customWidth="1"/>
    <col min="4357" max="4357" width="14.42578125" style="80" customWidth="1"/>
    <col min="4358" max="4358" width="13.85546875" style="80" customWidth="1"/>
    <col min="4359" max="4359" width="16.7109375" style="80" customWidth="1"/>
    <col min="4360" max="4360" width="18.28515625" style="80" customWidth="1"/>
    <col min="4361" max="4361" width="18.85546875" style="80" customWidth="1"/>
    <col min="4362" max="4362" width="16.42578125" style="80" customWidth="1"/>
    <col min="4363" max="4364" width="10.7109375" style="80" customWidth="1"/>
    <col min="4365" max="4365" width="9.140625" style="80"/>
    <col min="4366" max="4366" width="12.85546875" style="80" customWidth="1"/>
    <col min="4367" max="4367" width="23.42578125" style="80" customWidth="1"/>
    <col min="4368" max="4369" width="9.140625" style="80"/>
    <col min="4370" max="4370" width="10.5703125" style="80" bestFit="1" customWidth="1"/>
    <col min="4371" max="4371" width="11.28515625" style="80" customWidth="1"/>
    <col min="4372" max="4608" width="9.140625" style="80"/>
    <col min="4609" max="4609" width="89.5703125" style="80" customWidth="1"/>
    <col min="4610" max="4610" width="19.42578125" style="80" customWidth="1"/>
    <col min="4611" max="4611" width="15.7109375" style="80" customWidth="1"/>
    <col min="4612" max="4612" width="13.140625" style="80" customWidth="1"/>
    <col min="4613" max="4613" width="14.42578125" style="80" customWidth="1"/>
    <col min="4614" max="4614" width="13.85546875" style="80" customWidth="1"/>
    <col min="4615" max="4615" width="16.7109375" style="80" customWidth="1"/>
    <col min="4616" max="4616" width="18.28515625" style="80" customWidth="1"/>
    <col min="4617" max="4617" width="18.85546875" style="80" customWidth="1"/>
    <col min="4618" max="4618" width="16.42578125" style="80" customWidth="1"/>
    <col min="4619" max="4620" width="10.7109375" style="80" customWidth="1"/>
    <col min="4621" max="4621" width="9.140625" style="80"/>
    <col min="4622" max="4622" width="12.85546875" style="80" customWidth="1"/>
    <col min="4623" max="4623" width="23.42578125" style="80" customWidth="1"/>
    <col min="4624" max="4625" width="9.140625" style="80"/>
    <col min="4626" max="4626" width="10.5703125" style="80" bestFit="1" customWidth="1"/>
    <col min="4627" max="4627" width="11.28515625" style="80" customWidth="1"/>
    <col min="4628" max="4864" width="9.140625" style="80"/>
    <col min="4865" max="4865" width="89.5703125" style="80" customWidth="1"/>
    <col min="4866" max="4866" width="19.42578125" style="80" customWidth="1"/>
    <col min="4867" max="4867" width="15.7109375" style="80" customWidth="1"/>
    <col min="4868" max="4868" width="13.140625" style="80" customWidth="1"/>
    <col min="4869" max="4869" width="14.42578125" style="80" customWidth="1"/>
    <col min="4870" max="4870" width="13.85546875" style="80" customWidth="1"/>
    <col min="4871" max="4871" width="16.7109375" style="80" customWidth="1"/>
    <col min="4872" max="4872" width="18.28515625" style="80" customWidth="1"/>
    <col min="4873" max="4873" width="18.85546875" style="80" customWidth="1"/>
    <col min="4874" max="4874" width="16.42578125" style="80" customWidth="1"/>
    <col min="4875" max="4876" width="10.7109375" style="80" customWidth="1"/>
    <col min="4877" max="4877" width="9.140625" style="80"/>
    <col min="4878" max="4878" width="12.85546875" style="80" customWidth="1"/>
    <col min="4879" max="4879" width="23.42578125" style="80" customWidth="1"/>
    <col min="4880" max="4881" width="9.140625" style="80"/>
    <col min="4882" max="4882" width="10.5703125" style="80" bestFit="1" customWidth="1"/>
    <col min="4883" max="4883" width="11.28515625" style="80" customWidth="1"/>
    <col min="4884" max="5120" width="9.140625" style="80"/>
    <col min="5121" max="5121" width="89.5703125" style="80" customWidth="1"/>
    <col min="5122" max="5122" width="19.42578125" style="80" customWidth="1"/>
    <col min="5123" max="5123" width="15.7109375" style="80" customWidth="1"/>
    <col min="5124" max="5124" width="13.140625" style="80" customWidth="1"/>
    <col min="5125" max="5125" width="14.42578125" style="80" customWidth="1"/>
    <col min="5126" max="5126" width="13.85546875" style="80" customWidth="1"/>
    <col min="5127" max="5127" width="16.7109375" style="80" customWidth="1"/>
    <col min="5128" max="5128" width="18.28515625" style="80" customWidth="1"/>
    <col min="5129" max="5129" width="18.85546875" style="80" customWidth="1"/>
    <col min="5130" max="5130" width="16.42578125" style="80" customWidth="1"/>
    <col min="5131" max="5132" width="10.7109375" style="80" customWidth="1"/>
    <col min="5133" max="5133" width="9.140625" style="80"/>
    <col min="5134" max="5134" width="12.85546875" style="80" customWidth="1"/>
    <col min="5135" max="5135" width="23.42578125" style="80" customWidth="1"/>
    <col min="5136" max="5137" width="9.140625" style="80"/>
    <col min="5138" max="5138" width="10.5703125" style="80" bestFit="1" customWidth="1"/>
    <col min="5139" max="5139" width="11.28515625" style="80" customWidth="1"/>
    <col min="5140" max="5376" width="9.140625" style="80"/>
    <col min="5377" max="5377" width="89.5703125" style="80" customWidth="1"/>
    <col min="5378" max="5378" width="19.42578125" style="80" customWidth="1"/>
    <col min="5379" max="5379" width="15.7109375" style="80" customWidth="1"/>
    <col min="5380" max="5380" width="13.140625" style="80" customWidth="1"/>
    <col min="5381" max="5381" width="14.42578125" style="80" customWidth="1"/>
    <col min="5382" max="5382" width="13.85546875" style="80" customWidth="1"/>
    <col min="5383" max="5383" width="16.7109375" style="80" customWidth="1"/>
    <col min="5384" max="5384" width="18.28515625" style="80" customWidth="1"/>
    <col min="5385" max="5385" width="18.85546875" style="80" customWidth="1"/>
    <col min="5386" max="5386" width="16.42578125" style="80" customWidth="1"/>
    <col min="5387" max="5388" width="10.7109375" style="80" customWidth="1"/>
    <col min="5389" max="5389" width="9.140625" style="80"/>
    <col min="5390" max="5390" width="12.85546875" style="80" customWidth="1"/>
    <col min="5391" max="5391" width="23.42578125" style="80" customWidth="1"/>
    <col min="5392" max="5393" width="9.140625" style="80"/>
    <col min="5394" max="5394" width="10.5703125" style="80" bestFit="1" customWidth="1"/>
    <col min="5395" max="5395" width="11.28515625" style="80" customWidth="1"/>
    <col min="5396" max="5632" width="9.140625" style="80"/>
    <col min="5633" max="5633" width="89.5703125" style="80" customWidth="1"/>
    <col min="5634" max="5634" width="19.42578125" style="80" customWidth="1"/>
    <col min="5635" max="5635" width="15.7109375" style="80" customWidth="1"/>
    <col min="5636" max="5636" width="13.140625" style="80" customWidth="1"/>
    <col min="5637" max="5637" width="14.42578125" style="80" customWidth="1"/>
    <col min="5638" max="5638" width="13.85546875" style="80" customWidth="1"/>
    <col min="5639" max="5639" width="16.7109375" style="80" customWidth="1"/>
    <col min="5640" max="5640" width="18.28515625" style="80" customWidth="1"/>
    <col min="5641" max="5641" width="18.85546875" style="80" customWidth="1"/>
    <col min="5642" max="5642" width="16.42578125" style="80" customWidth="1"/>
    <col min="5643" max="5644" width="10.7109375" style="80" customWidth="1"/>
    <col min="5645" max="5645" width="9.140625" style="80"/>
    <col min="5646" max="5646" width="12.85546875" style="80" customWidth="1"/>
    <col min="5647" max="5647" width="23.42578125" style="80" customWidth="1"/>
    <col min="5648" max="5649" width="9.140625" style="80"/>
    <col min="5650" max="5650" width="10.5703125" style="80" bestFit="1" customWidth="1"/>
    <col min="5651" max="5651" width="11.28515625" style="80" customWidth="1"/>
    <col min="5652" max="5888" width="9.140625" style="80"/>
    <col min="5889" max="5889" width="89.5703125" style="80" customWidth="1"/>
    <col min="5890" max="5890" width="19.42578125" style="80" customWidth="1"/>
    <col min="5891" max="5891" width="15.7109375" style="80" customWidth="1"/>
    <col min="5892" max="5892" width="13.140625" style="80" customWidth="1"/>
    <col min="5893" max="5893" width="14.42578125" style="80" customWidth="1"/>
    <col min="5894" max="5894" width="13.85546875" style="80" customWidth="1"/>
    <col min="5895" max="5895" width="16.7109375" style="80" customWidth="1"/>
    <col min="5896" max="5896" width="18.28515625" style="80" customWidth="1"/>
    <col min="5897" max="5897" width="18.85546875" style="80" customWidth="1"/>
    <col min="5898" max="5898" width="16.42578125" style="80" customWidth="1"/>
    <col min="5899" max="5900" width="10.7109375" style="80" customWidth="1"/>
    <col min="5901" max="5901" width="9.140625" style="80"/>
    <col min="5902" max="5902" width="12.85546875" style="80" customWidth="1"/>
    <col min="5903" max="5903" width="23.42578125" style="80" customWidth="1"/>
    <col min="5904" max="5905" width="9.140625" style="80"/>
    <col min="5906" max="5906" width="10.5703125" style="80" bestFit="1" customWidth="1"/>
    <col min="5907" max="5907" width="11.28515625" style="80" customWidth="1"/>
    <col min="5908" max="6144" width="9.140625" style="80"/>
    <col min="6145" max="6145" width="89.5703125" style="80" customWidth="1"/>
    <col min="6146" max="6146" width="19.42578125" style="80" customWidth="1"/>
    <col min="6147" max="6147" width="15.7109375" style="80" customWidth="1"/>
    <col min="6148" max="6148" width="13.140625" style="80" customWidth="1"/>
    <col min="6149" max="6149" width="14.42578125" style="80" customWidth="1"/>
    <col min="6150" max="6150" width="13.85546875" style="80" customWidth="1"/>
    <col min="6151" max="6151" width="16.7109375" style="80" customWidth="1"/>
    <col min="6152" max="6152" width="18.28515625" style="80" customWidth="1"/>
    <col min="6153" max="6153" width="18.85546875" style="80" customWidth="1"/>
    <col min="6154" max="6154" width="16.42578125" style="80" customWidth="1"/>
    <col min="6155" max="6156" width="10.7109375" style="80" customWidth="1"/>
    <col min="6157" max="6157" width="9.140625" style="80"/>
    <col min="6158" max="6158" width="12.85546875" style="80" customWidth="1"/>
    <col min="6159" max="6159" width="23.42578125" style="80" customWidth="1"/>
    <col min="6160" max="6161" width="9.140625" style="80"/>
    <col min="6162" max="6162" width="10.5703125" style="80" bestFit="1" customWidth="1"/>
    <col min="6163" max="6163" width="11.28515625" style="80" customWidth="1"/>
    <col min="6164" max="6400" width="9.140625" style="80"/>
    <col min="6401" max="6401" width="89.5703125" style="80" customWidth="1"/>
    <col min="6402" max="6402" width="19.42578125" style="80" customWidth="1"/>
    <col min="6403" max="6403" width="15.7109375" style="80" customWidth="1"/>
    <col min="6404" max="6404" width="13.140625" style="80" customWidth="1"/>
    <col min="6405" max="6405" width="14.42578125" style="80" customWidth="1"/>
    <col min="6406" max="6406" width="13.85546875" style="80" customWidth="1"/>
    <col min="6407" max="6407" width="16.7109375" style="80" customWidth="1"/>
    <col min="6408" max="6408" width="18.28515625" style="80" customWidth="1"/>
    <col min="6409" max="6409" width="18.85546875" style="80" customWidth="1"/>
    <col min="6410" max="6410" width="16.42578125" style="80" customWidth="1"/>
    <col min="6411" max="6412" width="10.7109375" style="80" customWidth="1"/>
    <col min="6413" max="6413" width="9.140625" style="80"/>
    <col min="6414" max="6414" width="12.85546875" style="80" customWidth="1"/>
    <col min="6415" max="6415" width="23.42578125" style="80" customWidth="1"/>
    <col min="6416" max="6417" width="9.140625" style="80"/>
    <col min="6418" max="6418" width="10.5703125" style="80" bestFit="1" customWidth="1"/>
    <col min="6419" max="6419" width="11.28515625" style="80" customWidth="1"/>
    <col min="6420" max="6656" width="9.140625" style="80"/>
    <col min="6657" max="6657" width="89.5703125" style="80" customWidth="1"/>
    <col min="6658" max="6658" width="19.42578125" style="80" customWidth="1"/>
    <col min="6659" max="6659" width="15.7109375" style="80" customWidth="1"/>
    <col min="6660" max="6660" width="13.140625" style="80" customWidth="1"/>
    <col min="6661" max="6661" width="14.42578125" style="80" customWidth="1"/>
    <col min="6662" max="6662" width="13.85546875" style="80" customWidth="1"/>
    <col min="6663" max="6663" width="16.7109375" style="80" customWidth="1"/>
    <col min="6664" max="6664" width="18.28515625" style="80" customWidth="1"/>
    <col min="6665" max="6665" width="18.85546875" style="80" customWidth="1"/>
    <col min="6666" max="6666" width="16.42578125" style="80" customWidth="1"/>
    <col min="6667" max="6668" width="10.7109375" style="80" customWidth="1"/>
    <col min="6669" max="6669" width="9.140625" style="80"/>
    <col min="6670" max="6670" width="12.85546875" style="80" customWidth="1"/>
    <col min="6671" max="6671" width="23.42578125" style="80" customWidth="1"/>
    <col min="6672" max="6673" width="9.140625" style="80"/>
    <col min="6674" max="6674" width="10.5703125" style="80" bestFit="1" customWidth="1"/>
    <col min="6675" max="6675" width="11.28515625" style="80" customWidth="1"/>
    <col min="6676" max="6912" width="9.140625" style="80"/>
    <col min="6913" max="6913" width="89.5703125" style="80" customWidth="1"/>
    <col min="6914" max="6914" width="19.42578125" style="80" customWidth="1"/>
    <col min="6915" max="6915" width="15.7109375" style="80" customWidth="1"/>
    <col min="6916" max="6916" width="13.140625" style="80" customWidth="1"/>
    <col min="6917" max="6917" width="14.42578125" style="80" customWidth="1"/>
    <col min="6918" max="6918" width="13.85546875" style="80" customWidth="1"/>
    <col min="6919" max="6919" width="16.7109375" style="80" customWidth="1"/>
    <col min="6920" max="6920" width="18.28515625" style="80" customWidth="1"/>
    <col min="6921" max="6921" width="18.85546875" style="80" customWidth="1"/>
    <col min="6922" max="6922" width="16.42578125" style="80" customWidth="1"/>
    <col min="6923" max="6924" width="10.7109375" style="80" customWidth="1"/>
    <col min="6925" max="6925" width="9.140625" style="80"/>
    <col min="6926" max="6926" width="12.85546875" style="80" customWidth="1"/>
    <col min="6927" max="6927" width="23.42578125" style="80" customWidth="1"/>
    <col min="6928" max="6929" width="9.140625" style="80"/>
    <col min="6930" max="6930" width="10.5703125" style="80" bestFit="1" customWidth="1"/>
    <col min="6931" max="6931" width="11.28515625" style="80" customWidth="1"/>
    <col min="6932" max="7168" width="9.140625" style="80"/>
    <col min="7169" max="7169" width="89.5703125" style="80" customWidth="1"/>
    <col min="7170" max="7170" width="19.42578125" style="80" customWidth="1"/>
    <col min="7171" max="7171" width="15.7109375" style="80" customWidth="1"/>
    <col min="7172" max="7172" width="13.140625" style="80" customWidth="1"/>
    <col min="7173" max="7173" width="14.42578125" style="80" customWidth="1"/>
    <col min="7174" max="7174" width="13.85546875" style="80" customWidth="1"/>
    <col min="7175" max="7175" width="16.7109375" style="80" customWidth="1"/>
    <col min="7176" max="7176" width="18.28515625" style="80" customWidth="1"/>
    <col min="7177" max="7177" width="18.85546875" style="80" customWidth="1"/>
    <col min="7178" max="7178" width="16.42578125" style="80" customWidth="1"/>
    <col min="7179" max="7180" width="10.7109375" style="80" customWidth="1"/>
    <col min="7181" max="7181" width="9.140625" style="80"/>
    <col min="7182" max="7182" width="12.85546875" style="80" customWidth="1"/>
    <col min="7183" max="7183" width="23.42578125" style="80" customWidth="1"/>
    <col min="7184" max="7185" width="9.140625" style="80"/>
    <col min="7186" max="7186" width="10.5703125" style="80" bestFit="1" customWidth="1"/>
    <col min="7187" max="7187" width="11.28515625" style="80" customWidth="1"/>
    <col min="7188" max="7424" width="9.140625" style="80"/>
    <col min="7425" max="7425" width="89.5703125" style="80" customWidth="1"/>
    <col min="7426" max="7426" width="19.42578125" style="80" customWidth="1"/>
    <col min="7427" max="7427" width="15.7109375" style="80" customWidth="1"/>
    <col min="7428" max="7428" width="13.140625" style="80" customWidth="1"/>
    <col min="7429" max="7429" width="14.42578125" style="80" customWidth="1"/>
    <col min="7430" max="7430" width="13.85546875" style="80" customWidth="1"/>
    <col min="7431" max="7431" width="16.7109375" style="80" customWidth="1"/>
    <col min="7432" max="7432" width="18.28515625" style="80" customWidth="1"/>
    <col min="7433" max="7433" width="18.85546875" style="80" customWidth="1"/>
    <col min="7434" max="7434" width="16.42578125" style="80" customWidth="1"/>
    <col min="7435" max="7436" width="10.7109375" style="80" customWidth="1"/>
    <col min="7437" max="7437" width="9.140625" style="80"/>
    <col min="7438" max="7438" width="12.85546875" style="80" customWidth="1"/>
    <col min="7439" max="7439" width="23.42578125" style="80" customWidth="1"/>
    <col min="7440" max="7441" width="9.140625" style="80"/>
    <col min="7442" max="7442" width="10.5703125" style="80" bestFit="1" customWidth="1"/>
    <col min="7443" max="7443" width="11.28515625" style="80" customWidth="1"/>
    <col min="7444" max="7680" width="9.140625" style="80"/>
    <col min="7681" max="7681" width="89.5703125" style="80" customWidth="1"/>
    <col min="7682" max="7682" width="19.42578125" style="80" customWidth="1"/>
    <col min="7683" max="7683" width="15.7109375" style="80" customWidth="1"/>
    <col min="7684" max="7684" width="13.140625" style="80" customWidth="1"/>
    <col min="7685" max="7685" width="14.42578125" style="80" customWidth="1"/>
    <col min="7686" max="7686" width="13.85546875" style="80" customWidth="1"/>
    <col min="7687" max="7687" width="16.7109375" style="80" customWidth="1"/>
    <col min="7688" max="7688" width="18.28515625" style="80" customWidth="1"/>
    <col min="7689" max="7689" width="18.85546875" style="80" customWidth="1"/>
    <col min="7690" max="7690" width="16.42578125" style="80" customWidth="1"/>
    <col min="7691" max="7692" width="10.7109375" style="80" customWidth="1"/>
    <col min="7693" max="7693" width="9.140625" style="80"/>
    <col min="7694" max="7694" width="12.85546875" style="80" customWidth="1"/>
    <col min="7695" max="7695" width="23.42578125" style="80" customWidth="1"/>
    <col min="7696" max="7697" width="9.140625" style="80"/>
    <col min="7698" max="7698" width="10.5703125" style="80" bestFit="1" customWidth="1"/>
    <col min="7699" max="7699" width="11.28515625" style="80" customWidth="1"/>
    <col min="7700" max="7936" width="9.140625" style="80"/>
    <col min="7937" max="7937" width="89.5703125" style="80" customWidth="1"/>
    <col min="7938" max="7938" width="19.42578125" style="80" customWidth="1"/>
    <col min="7939" max="7939" width="15.7109375" style="80" customWidth="1"/>
    <col min="7940" max="7940" width="13.140625" style="80" customWidth="1"/>
    <col min="7941" max="7941" width="14.42578125" style="80" customWidth="1"/>
    <col min="7942" max="7942" width="13.85546875" style="80" customWidth="1"/>
    <col min="7943" max="7943" width="16.7109375" style="80" customWidth="1"/>
    <col min="7944" max="7944" width="18.28515625" style="80" customWidth="1"/>
    <col min="7945" max="7945" width="18.85546875" style="80" customWidth="1"/>
    <col min="7946" max="7946" width="16.42578125" style="80" customWidth="1"/>
    <col min="7947" max="7948" width="10.7109375" style="80" customWidth="1"/>
    <col min="7949" max="7949" width="9.140625" style="80"/>
    <col min="7950" max="7950" width="12.85546875" style="80" customWidth="1"/>
    <col min="7951" max="7951" width="23.42578125" style="80" customWidth="1"/>
    <col min="7952" max="7953" width="9.140625" style="80"/>
    <col min="7954" max="7954" width="10.5703125" style="80" bestFit="1" customWidth="1"/>
    <col min="7955" max="7955" width="11.28515625" style="80" customWidth="1"/>
    <col min="7956" max="8192" width="9.140625" style="80"/>
    <col min="8193" max="8193" width="89.5703125" style="80" customWidth="1"/>
    <col min="8194" max="8194" width="19.42578125" style="80" customWidth="1"/>
    <col min="8195" max="8195" width="15.7109375" style="80" customWidth="1"/>
    <col min="8196" max="8196" width="13.140625" style="80" customWidth="1"/>
    <col min="8197" max="8197" width="14.42578125" style="80" customWidth="1"/>
    <col min="8198" max="8198" width="13.85546875" style="80" customWidth="1"/>
    <col min="8199" max="8199" width="16.7109375" style="80" customWidth="1"/>
    <col min="8200" max="8200" width="18.28515625" style="80" customWidth="1"/>
    <col min="8201" max="8201" width="18.85546875" style="80" customWidth="1"/>
    <col min="8202" max="8202" width="16.42578125" style="80" customWidth="1"/>
    <col min="8203" max="8204" width="10.7109375" style="80" customWidth="1"/>
    <col min="8205" max="8205" width="9.140625" style="80"/>
    <col min="8206" max="8206" width="12.85546875" style="80" customWidth="1"/>
    <col min="8207" max="8207" width="23.42578125" style="80" customWidth="1"/>
    <col min="8208" max="8209" width="9.140625" style="80"/>
    <col min="8210" max="8210" width="10.5703125" style="80" bestFit="1" customWidth="1"/>
    <col min="8211" max="8211" width="11.28515625" style="80" customWidth="1"/>
    <col min="8212" max="8448" width="9.140625" style="80"/>
    <col min="8449" max="8449" width="89.5703125" style="80" customWidth="1"/>
    <col min="8450" max="8450" width="19.42578125" style="80" customWidth="1"/>
    <col min="8451" max="8451" width="15.7109375" style="80" customWidth="1"/>
    <col min="8452" max="8452" width="13.140625" style="80" customWidth="1"/>
    <col min="8453" max="8453" width="14.42578125" style="80" customWidth="1"/>
    <col min="8454" max="8454" width="13.85546875" style="80" customWidth="1"/>
    <col min="8455" max="8455" width="16.7109375" style="80" customWidth="1"/>
    <col min="8456" max="8456" width="18.28515625" style="80" customWidth="1"/>
    <col min="8457" max="8457" width="18.85546875" style="80" customWidth="1"/>
    <col min="8458" max="8458" width="16.42578125" style="80" customWidth="1"/>
    <col min="8459" max="8460" width="10.7109375" style="80" customWidth="1"/>
    <col min="8461" max="8461" width="9.140625" style="80"/>
    <col min="8462" max="8462" width="12.85546875" style="80" customWidth="1"/>
    <col min="8463" max="8463" width="23.42578125" style="80" customWidth="1"/>
    <col min="8464" max="8465" width="9.140625" style="80"/>
    <col min="8466" max="8466" width="10.5703125" style="80" bestFit="1" customWidth="1"/>
    <col min="8467" max="8467" width="11.28515625" style="80" customWidth="1"/>
    <col min="8468" max="8704" width="9.140625" style="80"/>
    <col min="8705" max="8705" width="89.5703125" style="80" customWidth="1"/>
    <col min="8706" max="8706" width="19.42578125" style="80" customWidth="1"/>
    <col min="8707" max="8707" width="15.7109375" style="80" customWidth="1"/>
    <col min="8708" max="8708" width="13.140625" style="80" customWidth="1"/>
    <col min="8709" max="8709" width="14.42578125" style="80" customWidth="1"/>
    <col min="8710" max="8710" width="13.85546875" style="80" customWidth="1"/>
    <col min="8711" max="8711" width="16.7109375" style="80" customWidth="1"/>
    <col min="8712" max="8712" width="18.28515625" style="80" customWidth="1"/>
    <col min="8713" max="8713" width="18.85546875" style="80" customWidth="1"/>
    <col min="8714" max="8714" width="16.42578125" style="80" customWidth="1"/>
    <col min="8715" max="8716" width="10.7109375" style="80" customWidth="1"/>
    <col min="8717" max="8717" width="9.140625" style="80"/>
    <col min="8718" max="8718" width="12.85546875" style="80" customWidth="1"/>
    <col min="8719" max="8719" width="23.42578125" style="80" customWidth="1"/>
    <col min="8720" max="8721" width="9.140625" style="80"/>
    <col min="8722" max="8722" width="10.5703125" style="80" bestFit="1" customWidth="1"/>
    <col min="8723" max="8723" width="11.28515625" style="80" customWidth="1"/>
    <col min="8724" max="8960" width="9.140625" style="80"/>
    <col min="8961" max="8961" width="89.5703125" style="80" customWidth="1"/>
    <col min="8962" max="8962" width="19.42578125" style="80" customWidth="1"/>
    <col min="8963" max="8963" width="15.7109375" style="80" customWidth="1"/>
    <col min="8964" max="8964" width="13.140625" style="80" customWidth="1"/>
    <col min="8965" max="8965" width="14.42578125" style="80" customWidth="1"/>
    <col min="8966" max="8966" width="13.85546875" style="80" customWidth="1"/>
    <col min="8967" max="8967" width="16.7109375" style="80" customWidth="1"/>
    <col min="8968" max="8968" width="18.28515625" style="80" customWidth="1"/>
    <col min="8969" max="8969" width="18.85546875" style="80" customWidth="1"/>
    <col min="8970" max="8970" width="16.42578125" style="80" customWidth="1"/>
    <col min="8971" max="8972" width="10.7109375" style="80" customWidth="1"/>
    <col min="8973" max="8973" width="9.140625" style="80"/>
    <col min="8974" max="8974" width="12.85546875" style="80" customWidth="1"/>
    <col min="8975" max="8975" width="23.42578125" style="80" customWidth="1"/>
    <col min="8976" max="8977" width="9.140625" style="80"/>
    <col min="8978" max="8978" width="10.5703125" style="80" bestFit="1" customWidth="1"/>
    <col min="8979" max="8979" width="11.28515625" style="80" customWidth="1"/>
    <col min="8980" max="9216" width="9.140625" style="80"/>
    <col min="9217" max="9217" width="89.5703125" style="80" customWidth="1"/>
    <col min="9218" max="9218" width="19.42578125" style="80" customWidth="1"/>
    <col min="9219" max="9219" width="15.7109375" style="80" customWidth="1"/>
    <col min="9220" max="9220" width="13.140625" style="80" customWidth="1"/>
    <col min="9221" max="9221" width="14.42578125" style="80" customWidth="1"/>
    <col min="9222" max="9222" width="13.85546875" style="80" customWidth="1"/>
    <col min="9223" max="9223" width="16.7109375" style="80" customWidth="1"/>
    <col min="9224" max="9224" width="18.28515625" style="80" customWidth="1"/>
    <col min="9225" max="9225" width="18.85546875" style="80" customWidth="1"/>
    <col min="9226" max="9226" width="16.42578125" style="80" customWidth="1"/>
    <col min="9227" max="9228" width="10.7109375" style="80" customWidth="1"/>
    <col min="9229" max="9229" width="9.140625" style="80"/>
    <col min="9230" max="9230" width="12.85546875" style="80" customWidth="1"/>
    <col min="9231" max="9231" width="23.42578125" style="80" customWidth="1"/>
    <col min="9232" max="9233" width="9.140625" style="80"/>
    <col min="9234" max="9234" width="10.5703125" style="80" bestFit="1" customWidth="1"/>
    <col min="9235" max="9235" width="11.28515625" style="80" customWidth="1"/>
    <col min="9236" max="9472" width="9.140625" style="80"/>
    <col min="9473" max="9473" width="89.5703125" style="80" customWidth="1"/>
    <col min="9474" max="9474" width="19.42578125" style="80" customWidth="1"/>
    <col min="9475" max="9475" width="15.7109375" style="80" customWidth="1"/>
    <col min="9476" max="9476" width="13.140625" style="80" customWidth="1"/>
    <col min="9477" max="9477" width="14.42578125" style="80" customWidth="1"/>
    <col min="9478" max="9478" width="13.85546875" style="80" customWidth="1"/>
    <col min="9479" max="9479" width="16.7109375" style="80" customWidth="1"/>
    <col min="9480" max="9480" width="18.28515625" style="80" customWidth="1"/>
    <col min="9481" max="9481" width="18.85546875" style="80" customWidth="1"/>
    <col min="9482" max="9482" width="16.42578125" style="80" customWidth="1"/>
    <col min="9483" max="9484" width="10.7109375" style="80" customWidth="1"/>
    <col min="9485" max="9485" width="9.140625" style="80"/>
    <col min="9486" max="9486" width="12.85546875" style="80" customWidth="1"/>
    <col min="9487" max="9487" width="23.42578125" style="80" customWidth="1"/>
    <col min="9488" max="9489" width="9.140625" style="80"/>
    <col min="9490" max="9490" width="10.5703125" style="80" bestFit="1" customWidth="1"/>
    <col min="9491" max="9491" width="11.28515625" style="80" customWidth="1"/>
    <col min="9492" max="9728" width="9.140625" style="80"/>
    <col min="9729" max="9729" width="89.5703125" style="80" customWidth="1"/>
    <col min="9730" max="9730" width="19.42578125" style="80" customWidth="1"/>
    <col min="9731" max="9731" width="15.7109375" style="80" customWidth="1"/>
    <col min="9732" max="9732" width="13.140625" style="80" customWidth="1"/>
    <col min="9733" max="9733" width="14.42578125" style="80" customWidth="1"/>
    <col min="9734" max="9734" width="13.85546875" style="80" customWidth="1"/>
    <col min="9735" max="9735" width="16.7109375" style="80" customWidth="1"/>
    <col min="9736" max="9736" width="18.28515625" style="80" customWidth="1"/>
    <col min="9737" max="9737" width="18.85546875" style="80" customWidth="1"/>
    <col min="9738" max="9738" width="16.42578125" style="80" customWidth="1"/>
    <col min="9739" max="9740" width="10.7109375" style="80" customWidth="1"/>
    <col min="9741" max="9741" width="9.140625" style="80"/>
    <col min="9742" max="9742" width="12.85546875" style="80" customWidth="1"/>
    <col min="9743" max="9743" width="23.42578125" style="80" customWidth="1"/>
    <col min="9744" max="9745" width="9.140625" style="80"/>
    <col min="9746" max="9746" width="10.5703125" style="80" bestFit="1" customWidth="1"/>
    <col min="9747" max="9747" width="11.28515625" style="80" customWidth="1"/>
    <col min="9748" max="9984" width="9.140625" style="80"/>
    <col min="9985" max="9985" width="89.5703125" style="80" customWidth="1"/>
    <col min="9986" max="9986" width="19.42578125" style="80" customWidth="1"/>
    <col min="9987" max="9987" width="15.7109375" style="80" customWidth="1"/>
    <col min="9988" max="9988" width="13.140625" style="80" customWidth="1"/>
    <col min="9989" max="9989" width="14.42578125" style="80" customWidth="1"/>
    <col min="9990" max="9990" width="13.85546875" style="80" customWidth="1"/>
    <col min="9991" max="9991" width="16.7109375" style="80" customWidth="1"/>
    <col min="9992" max="9992" width="18.28515625" style="80" customWidth="1"/>
    <col min="9993" max="9993" width="18.85546875" style="80" customWidth="1"/>
    <col min="9994" max="9994" width="16.42578125" style="80" customWidth="1"/>
    <col min="9995" max="9996" width="10.7109375" style="80" customWidth="1"/>
    <col min="9997" max="9997" width="9.140625" style="80"/>
    <col min="9998" max="9998" width="12.85546875" style="80" customWidth="1"/>
    <col min="9999" max="9999" width="23.42578125" style="80" customWidth="1"/>
    <col min="10000" max="10001" width="9.140625" style="80"/>
    <col min="10002" max="10002" width="10.5703125" style="80" bestFit="1" customWidth="1"/>
    <col min="10003" max="10003" width="11.28515625" style="80" customWidth="1"/>
    <col min="10004" max="10240" width="9.140625" style="80"/>
    <col min="10241" max="10241" width="89.5703125" style="80" customWidth="1"/>
    <col min="10242" max="10242" width="19.42578125" style="80" customWidth="1"/>
    <col min="10243" max="10243" width="15.7109375" style="80" customWidth="1"/>
    <col min="10244" max="10244" width="13.140625" style="80" customWidth="1"/>
    <col min="10245" max="10245" width="14.42578125" style="80" customWidth="1"/>
    <col min="10246" max="10246" width="13.85546875" style="80" customWidth="1"/>
    <col min="10247" max="10247" width="16.7109375" style="80" customWidth="1"/>
    <col min="10248" max="10248" width="18.28515625" style="80" customWidth="1"/>
    <col min="10249" max="10249" width="18.85546875" style="80" customWidth="1"/>
    <col min="10250" max="10250" width="16.42578125" style="80" customWidth="1"/>
    <col min="10251" max="10252" width="10.7109375" style="80" customWidth="1"/>
    <col min="10253" max="10253" width="9.140625" style="80"/>
    <col min="10254" max="10254" width="12.85546875" style="80" customWidth="1"/>
    <col min="10255" max="10255" width="23.42578125" style="80" customWidth="1"/>
    <col min="10256" max="10257" width="9.140625" style="80"/>
    <col min="10258" max="10258" width="10.5703125" style="80" bestFit="1" customWidth="1"/>
    <col min="10259" max="10259" width="11.28515625" style="80" customWidth="1"/>
    <col min="10260" max="10496" width="9.140625" style="80"/>
    <col min="10497" max="10497" width="89.5703125" style="80" customWidth="1"/>
    <col min="10498" max="10498" width="19.42578125" style="80" customWidth="1"/>
    <col min="10499" max="10499" width="15.7109375" style="80" customWidth="1"/>
    <col min="10500" max="10500" width="13.140625" style="80" customWidth="1"/>
    <col min="10501" max="10501" width="14.42578125" style="80" customWidth="1"/>
    <col min="10502" max="10502" width="13.85546875" style="80" customWidth="1"/>
    <col min="10503" max="10503" width="16.7109375" style="80" customWidth="1"/>
    <col min="10504" max="10504" width="18.28515625" style="80" customWidth="1"/>
    <col min="10505" max="10505" width="18.85546875" style="80" customWidth="1"/>
    <col min="10506" max="10506" width="16.42578125" style="80" customWidth="1"/>
    <col min="10507" max="10508" width="10.7109375" style="80" customWidth="1"/>
    <col min="10509" max="10509" width="9.140625" style="80"/>
    <col min="10510" max="10510" width="12.85546875" style="80" customWidth="1"/>
    <col min="10511" max="10511" width="23.42578125" style="80" customWidth="1"/>
    <col min="10512" max="10513" width="9.140625" style="80"/>
    <col min="10514" max="10514" width="10.5703125" style="80" bestFit="1" customWidth="1"/>
    <col min="10515" max="10515" width="11.28515625" style="80" customWidth="1"/>
    <col min="10516" max="10752" width="9.140625" style="80"/>
    <col min="10753" max="10753" width="89.5703125" style="80" customWidth="1"/>
    <col min="10754" max="10754" width="19.42578125" style="80" customWidth="1"/>
    <col min="10755" max="10755" width="15.7109375" style="80" customWidth="1"/>
    <col min="10756" max="10756" width="13.140625" style="80" customWidth="1"/>
    <col min="10757" max="10757" width="14.42578125" style="80" customWidth="1"/>
    <col min="10758" max="10758" width="13.85546875" style="80" customWidth="1"/>
    <col min="10759" max="10759" width="16.7109375" style="80" customWidth="1"/>
    <col min="10760" max="10760" width="18.28515625" style="80" customWidth="1"/>
    <col min="10761" max="10761" width="18.85546875" style="80" customWidth="1"/>
    <col min="10762" max="10762" width="16.42578125" style="80" customWidth="1"/>
    <col min="10763" max="10764" width="10.7109375" style="80" customWidth="1"/>
    <col min="10765" max="10765" width="9.140625" style="80"/>
    <col min="10766" max="10766" width="12.85546875" style="80" customWidth="1"/>
    <col min="10767" max="10767" width="23.42578125" style="80" customWidth="1"/>
    <col min="10768" max="10769" width="9.140625" style="80"/>
    <col min="10770" max="10770" width="10.5703125" style="80" bestFit="1" customWidth="1"/>
    <col min="10771" max="10771" width="11.28515625" style="80" customWidth="1"/>
    <col min="10772" max="11008" width="9.140625" style="80"/>
    <col min="11009" max="11009" width="89.5703125" style="80" customWidth="1"/>
    <col min="11010" max="11010" width="19.42578125" style="80" customWidth="1"/>
    <col min="11011" max="11011" width="15.7109375" style="80" customWidth="1"/>
    <col min="11012" max="11012" width="13.140625" style="80" customWidth="1"/>
    <col min="11013" max="11013" width="14.42578125" style="80" customWidth="1"/>
    <col min="11014" max="11014" width="13.85546875" style="80" customWidth="1"/>
    <col min="11015" max="11015" width="16.7109375" style="80" customWidth="1"/>
    <col min="11016" max="11016" width="18.28515625" style="80" customWidth="1"/>
    <col min="11017" max="11017" width="18.85546875" style="80" customWidth="1"/>
    <col min="11018" max="11018" width="16.42578125" style="80" customWidth="1"/>
    <col min="11019" max="11020" width="10.7109375" style="80" customWidth="1"/>
    <col min="11021" max="11021" width="9.140625" style="80"/>
    <col min="11022" max="11022" width="12.85546875" style="80" customWidth="1"/>
    <col min="11023" max="11023" width="23.42578125" style="80" customWidth="1"/>
    <col min="11024" max="11025" width="9.140625" style="80"/>
    <col min="11026" max="11026" width="10.5703125" style="80" bestFit="1" customWidth="1"/>
    <col min="11027" max="11027" width="11.28515625" style="80" customWidth="1"/>
    <col min="11028" max="11264" width="9.140625" style="80"/>
    <col min="11265" max="11265" width="89.5703125" style="80" customWidth="1"/>
    <col min="11266" max="11266" width="19.42578125" style="80" customWidth="1"/>
    <col min="11267" max="11267" width="15.7109375" style="80" customWidth="1"/>
    <col min="11268" max="11268" width="13.140625" style="80" customWidth="1"/>
    <col min="11269" max="11269" width="14.42578125" style="80" customWidth="1"/>
    <col min="11270" max="11270" width="13.85546875" style="80" customWidth="1"/>
    <col min="11271" max="11271" width="16.7109375" style="80" customWidth="1"/>
    <col min="11272" max="11272" width="18.28515625" style="80" customWidth="1"/>
    <col min="11273" max="11273" width="18.85546875" style="80" customWidth="1"/>
    <col min="11274" max="11274" width="16.42578125" style="80" customWidth="1"/>
    <col min="11275" max="11276" width="10.7109375" style="80" customWidth="1"/>
    <col min="11277" max="11277" width="9.140625" style="80"/>
    <col min="11278" max="11278" width="12.85546875" style="80" customWidth="1"/>
    <col min="11279" max="11279" width="23.42578125" style="80" customWidth="1"/>
    <col min="11280" max="11281" width="9.140625" style="80"/>
    <col min="11282" max="11282" width="10.5703125" style="80" bestFit="1" customWidth="1"/>
    <col min="11283" max="11283" width="11.28515625" style="80" customWidth="1"/>
    <col min="11284" max="11520" width="9.140625" style="80"/>
    <col min="11521" max="11521" width="89.5703125" style="80" customWidth="1"/>
    <col min="11522" max="11522" width="19.42578125" style="80" customWidth="1"/>
    <col min="11523" max="11523" width="15.7109375" style="80" customWidth="1"/>
    <col min="11524" max="11524" width="13.140625" style="80" customWidth="1"/>
    <col min="11525" max="11525" width="14.42578125" style="80" customWidth="1"/>
    <col min="11526" max="11526" width="13.85546875" style="80" customWidth="1"/>
    <col min="11527" max="11527" width="16.7109375" style="80" customWidth="1"/>
    <col min="11528" max="11528" width="18.28515625" style="80" customWidth="1"/>
    <col min="11529" max="11529" width="18.85546875" style="80" customWidth="1"/>
    <col min="11530" max="11530" width="16.42578125" style="80" customWidth="1"/>
    <col min="11531" max="11532" width="10.7109375" style="80" customWidth="1"/>
    <col min="11533" max="11533" width="9.140625" style="80"/>
    <col min="11534" max="11534" width="12.85546875" style="80" customWidth="1"/>
    <col min="11535" max="11535" width="23.42578125" style="80" customWidth="1"/>
    <col min="11536" max="11537" width="9.140625" style="80"/>
    <col min="11538" max="11538" width="10.5703125" style="80" bestFit="1" customWidth="1"/>
    <col min="11539" max="11539" width="11.28515625" style="80" customWidth="1"/>
    <col min="11540" max="11776" width="9.140625" style="80"/>
    <col min="11777" max="11777" width="89.5703125" style="80" customWidth="1"/>
    <col min="11778" max="11778" width="19.42578125" style="80" customWidth="1"/>
    <col min="11779" max="11779" width="15.7109375" style="80" customWidth="1"/>
    <col min="11780" max="11780" width="13.140625" style="80" customWidth="1"/>
    <col min="11781" max="11781" width="14.42578125" style="80" customWidth="1"/>
    <col min="11782" max="11782" width="13.85546875" style="80" customWidth="1"/>
    <col min="11783" max="11783" width="16.7109375" style="80" customWidth="1"/>
    <col min="11784" max="11784" width="18.28515625" style="80" customWidth="1"/>
    <col min="11785" max="11785" width="18.85546875" style="80" customWidth="1"/>
    <col min="11786" max="11786" width="16.42578125" style="80" customWidth="1"/>
    <col min="11787" max="11788" width="10.7109375" style="80" customWidth="1"/>
    <col min="11789" max="11789" width="9.140625" style="80"/>
    <col min="11790" max="11790" width="12.85546875" style="80" customWidth="1"/>
    <col min="11791" max="11791" width="23.42578125" style="80" customWidth="1"/>
    <col min="11792" max="11793" width="9.140625" style="80"/>
    <col min="11794" max="11794" width="10.5703125" style="80" bestFit="1" customWidth="1"/>
    <col min="11795" max="11795" width="11.28515625" style="80" customWidth="1"/>
    <col min="11796" max="12032" width="9.140625" style="80"/>
    <col min="12033" max="12033" width="89.5703125" style="80" customWidth="1"/>
    <col min="12034" max="12034" width="19.42578125" style="80" customWidth="1"/>
    <col min="12035" max="12035" width="15.7109375" style="80" customWidth="1"/>
    <col min="12036" max="12036" width="13.140625" style="80" customWidth="1"/>
    <col min="12037" max="12037" width="14.42578125" style="80" customWidth="1"/>
    <col min="12038" max="12038" width="13.85546875" style="80" customWidth="1"/>
    <col min="12039" max="12039" width="16.7109375" style="80" customWidth="1"/>
    <col min="12040" max="12040" width="18.28515625" style="80" customWidth="1"/>
    <col min="12041" max="12041" width="18.85546875" style="80" customWidth="1"/>
    <col min="12042" max="12042" width="16.42578125" style="80" customWidth="1"/>
    <col min="12043" max="12044" width="10.7109375" style="80" customWidth="1"/>
    <col min="12045" max="12045" width="9.140625" style="80"/>
    <col min="12046" max="12046" width="12.85546875" style="80" customWidth="1"/>
    <col min="12047" max="12047" width="23.42578125" style="80" customWidth="1"/>
    <col min="12048" max="12049" width="9.140625" style="80"/>
    <col min="12050" max="12050" width="10.5703125" style="80" bestFit="1" customWidth="1"/>
    <col min="12051" max="12051" width="11.28515625" style="80" customWidth="1"/>
    <col min="12052" max="12288" width="9.140625" style="80"/>
    <col min="12289" max="12289" width="89.5703125" style="80" customWidth="1"/>
    <col min="12290" max="12290" width="19.42578125" style="80" customWidth="1"/>
    <col min="12291" max="12291" width="15.7109375" style="80" customWidth="1"/>
    <col min="12292" max="12292" width="13.140625" style="80" customWidth="1"/>
    <col min="12293" max="12293" width="14.42578125" style="80" customWidth="1"/>
    <col min="12294" max="12294" width="13.85546875" style="80" customWidth="1"/>
    <col min="12295" max="12295" width="16.7109375" style="80" customWidth="1"/>
    <col min="12296" max="12296" width="18.28515625" style="80" customWidth="1"/>
    <col min="12297" max="12297" width="18.85546875" style="80" customWidth="1"/>
    <col min="12298" max="12298" width="16.42578125" style="80" customWidth="1"/>
    <col min="12299" max="12300" width="10.7109375" style="80" customWidth="1"/>
    <col min="12301" max="12301" width="9.140625" style="80"/>
    <col min="12302" max="12302" width="12.85546875" style="80" customWidth="1"/>
    <col min="12303" max="12303" width="23.42578125" style="80" customWidth="1"/>
    <col min="12304" max="12305" width="9.140625" style="80"/>
    <col min="12306" max="12306" width="10.5703125" style="80" bestFit="1" customWidth="1"/>
    <col min="12307" max="12307" width="11.28515625" style="80" customWidth="1"/>
    <col min="12308" max="12544" width="9.140625" style="80"/>
    <col min="12545" max="12545" width="89.5703125" style="80" customWidth="1"/>
    <col min="12546" max="12546" width="19.42578125" style="80" customWidth="1"/>
    <col min="12547" max="12547" width="15.7109375" style="80" customWidth="1"/>
    <col min="12548" max="12548" width="13.140625" style="80" customWidth="1"/>
    <col min="12549" max="12549" width="14.42578125" style="80" customWidth="1"/>
    <col min="12550" max="12550" width="13.85546875" style="80" customWidth="1"/>
    <col min="12551" max="12551" width="16.7109375" style="80" customWidth="1"/>
    <col min="12552" max="12552" width="18.28515625" style="80" customWidth="1"/>
    <col min="12553" max="12553" width="18.85546875" style="80" customWidth="1"/>
    <col min="12554" max="12554" width="16.42578125" style="80" customWidth="1"/>
    <col min="12555" max="12556" width="10.7109375" style="80" customWidth="1"/>
    <col min="12557" max="12557" width="9.140625" style="80"/>
    <col min="12558" max="12558" width="12.85546875" style="80" customWidth="1"/>
    <col min="12559" max="12559" width="23.42578125" style="80" customWidth="1"/>
    <col min="12560" max="12561" width="9.140625" style="80"/>
    <col min="12562" max="12562" width="10.5703125" style="80" bestFit="1" customWidth="1"/>
    <col min="12563" max="12563" width="11.28515625" style="80" customWidth="1"/>
    <col min="12564" max="12800" width="9.140625" style="80"/>
    <col min="12801" max="12801" width="89.5703125" style="80" customWidth="1"/>
    <col min="12802" max="12802" width="19.42578125" style="80" customWidth="1"/>
    <col min="12803" max="12803" width="15.7109375" style="80" customWidth="1"/>
    <col min="12804" max="12804" width="13.140625" style="80" customWidth="1"/>
    <col min="12805" max="12805" width="14.42578125" style="80" customWidth="1"/>
    <col min="12806" max="12806" width="13.85546875" style="80" customWidth="1"/>
    <col min="12807" max="12807" width="16.7109375" style="80" customWidth="1"/>
    <col min="12808" max="12808" width="18.28515625" style="80" customWidth="1"/>
    <col min="12809" max="12809" width="18.85546875" style="80" customWidth="1"/>
    <col min="12810" max="12810" width="16.42578125" style="80" customWidth="1"/>
    <col min="12811" max="12812" width="10.7109375" style="80" customWidth="1"/>
    <col min="12813" max="12813" width="9.140625" style="80"/>
    <col min="12814" max="12814" width="12.85546875" style="80" customWidth="1"/>
    <col min="12815" max="12815" width="23.42578125" style="80" customWidth="1"/>
    <col min="12816" max="12817" width="9.140625" style="80"/>
    <col min="12818" max="12818" width="10.5703125" style="80" bestFit="1" customWidth="1"/>
    <col min="12819" max="12819" width="11.28515625" style="80" customWidth="1"/>
    <col min="12820" max="13056" width="9.140625" style="80"/>
    <col min="13057" max="13057" width="89.5703125" style="80" customWidth="1"/>
    <col min="13058" max="13058" width="19.42578125" style="80" customWidth="1"/>
    <col min="13059" max="13059" width="15.7109375" style="80" customWidth="1"/>
    <col min="13060" max="13060" width="13.140625" style="80" customWidth="1"/>
    <col min="13061" max="13061" width="14.42578125" style="80" customWidth="1"/>
    <col min="13062" max="13062" width="13.85546875" style="80" customWidth="1"/>
    <col min="13063" max="13063" width="16.7109375" style="80" customWidth="1"/>
    <col min="13064" max="13064" width="18.28515625" style="80" customWidth="1"/>
    <col min="13065" max="13065" width="18.85546875" style="80" customWidth="1"/>
    <col min="13066" max="13066" width="16.42578125" style="80" customWidth="1"/>
    <col min="13067" max="13068" width="10.7109375" style="80" customWidth="1"/>
    <col min="13069" max="13069" width="9.140625" style="80"/>
    <col min="13070" max="13070" width="12.85546875" style="80" customWidth="1"/>
    <col min="13071" max="13071" width="23.42578125" style="80" customWidth="1"/>
    <col min="13072" max="13073" width="9.140625" style="80"/>
    <col min="13074" max="13074" width="10.5703125" style="80" bestFit="1" customWidth="1"/>
    <col min="13075" max="13075" width="11.28515625" style="80" customWidth="1"/>
    <col min="13076" max="13312" width="9.140625" style="80"/>
    <col min="13313" max="13313" width="89.5703125" style="80" customWidth="1"/>
    <col min="13314" max="13314" width="19.42578125" style="80" customWidth="1"/>
    <col min="13315" max="13315" width="15.7109375" style="80" customWidth="1"/>
    <col min="13316" max="13316" width="13.140625" style="80" customWidth="1"/>
    <col min="13317" max="13317" width="14.42578125" style="80" customWidth="1"/>
    <col min="13318" max="13318" width="13.85546875" style="80" customWidth="1"/>
    <col min="13319" max="13319" width="16.7109375" style="80" customWidth="1"/>
    <col min="13320" max="13320" width="18.28515625" style="80" customWidth="1"/>
    <col min="13321" max="13321" width="18.85546875" style="80" customWidth="1"/>
    <col min="13322" max="13322" width="16.42578125" style="80" customWidth="1"/>
    <col min="13323" max="13324" width="10.7109375" style="80" customWidth="1"/>
    <col min="13325" max="13325" width="9.140625" style="80"/>
    <col min="13326" max="13326" width="12.85546875" style="80" customWidth="1"/>
    <col min="13327" max="13327" width="23.42578125" style="80" customWidth="1"/>
    <col min="13328" max="13329" width="9.140625" style="80"/>
    <col min="13330" max="13330" width="10.5703125" style="80" bestFit="1" customWidth="1"/>
    <col min="13331" max="13331" width="11.28515625" style="80" customWidth="1"/>
    <col min="13332" max="13568" width="9.140625" style="80"/>
    <col min="13569" max="13569" width="89.5703125" style="80" customWidth="1"/>
    <col min="13570" max="13570" width="19.42578125" style="80" customWidth="1"/>
    <col min="13571" max="13571" width="15.7109375" style="80" customWidth="1"/>
    <col min="13572" max="13572" width="13.140625" style="80" customWidth="1"/>
    <col min="13573" max="13573" width="14.42578125" style="80" customWidth="1"/>
    <col min="13574" max="13574" width="13.85546875" style="80" customWidth="1"/>
    <col min="13575" max="13575" width="16.7109375" style="80" customWidth="1"/>
    <col min="13576" max="13576" width="18.28515625" style="80" customWidth="1"/>
    <col min="13577" max="13577" width="18.85546875" style="80" customWidth="1"/>
    <col min="13578" max="13578" width="16.42578125" style="80" customWidth="1"/>
    <col min="13579" max="13580" width="10.7109375" style="80" customWidth="1"/>
    <col min="13581" max="13581" width="9.140625" style="80"/>
    <col min="13582" max="13582" width="12.85546875" style="80" customWidth="1"/>
    <col min="13583" max="13583" width="23.42578125" style="80" customWidth="1"/>
    <col min="13584" max="13585" width="9.140625" style="80"/>
    <col min="13586" max="13586" width="10.5703125" style="80" bestFit="1" customWidth="1"/>
    <col min="13587" max="13587" width="11.28515625" style="80" customWidth="1"/>
    <col min="13588" max="13824" width="9.140625" style="80"/>
    <col min="13825" max="13825" width="89.5703125" style="80" customWidth="1"/>
    <col min="13826" max="13826" width="19.42578125" style="80" customWidth="1"/>
    <col min="13827" max="13827" width="15.7109375" style="80" customWidth="1"/>
    <col min="13828" max="13828" width="13.140625" style="80" customWidth="1"/>
    <col min="13829" max="13829" width="14.42578125" style="80" customWidth="1"/>
    <col min="13830" max="13830" width="13.85546875" style="80" customWidth="1"/>
    <col min="13831" max="13831" width="16.7109375" style="80" customWidth="1"/>
    <col min="13832" max="13832" width="18.28515625" style="80" customWidth="1"/>
    <col min="13833" max="13833" width="18.85546875" style="80" customWidth="1"/>
    <col min="13834" max="13834" width="16.42578125" style="80" customWidth="1"/>
    <col min="13835" max="13836" width="10.7109375" style="80" customWidth="1"/>
    <col min="13837" max="13837" width="9.140625" style="80"/>
    <col min="13838" max="13838" width="12.85546875" style="80" customWidth="1"/>
    <col min="13839" max="13839" width="23.42578125" style="80" customWidth="1"/>
    <col min="13840" max="13841" width="9.140625" style="80"/>
    <col min="13842" max="13842" width="10.5703125" style="80" bestFit="1" customWidth="1"/>
    <col min="13843" max="13843" width="11.28515625" style="80" customWidth="1"/>
    <col min="13844" max="14080" width="9.140625" style="80"/>
    <col min="14081" max="14081" width="89.5703125" style="80" customWidth="1"/>
    <col min="14082" max="14082" width="19.42578125" style="80" customWidth="1"/>
    <col min="14083" max="14083" width="15.7109375" style="80" customWidth="1"/>
    <col min="14084" max="14084" width="13.140625" style="80" customWidth="1"/>
    <col min="14085" max="14085" width="14.42578125" style="80" customWidth="1"/>
    <col min="14086" max="14086" width="13.85546875" style="80" customWidth="1"/>
    <col min="14087" max="14087" width="16.7109375" style="80" customWidth="1"/>
    <col min="14088" max="14088" width="18.28515625" style="80" customWidth="1"/>
    <col min="14089" max="14089" width="18.85546875" style="80" customWidth="1"/>
    <col min="14090" max="14090" width="16.42578125" style="80" customWidth="1"/>
    <col min="14091" max="14092" width="10.7109375" style="80" customWidth="1"/>
    <col min="14093" max="14093" width="9.140625" style="80"/>
    <col min="14094" max="14094" width="12.85546875" style="80" customWidth="1"/>
    <col min="14095" max="14095" width="23.42578125" style="80" customWidth="1"/>
    <col min="14096" max="14097" width="9.140625" style="80"/>
    <col min="14098" max="14098" width="10.5703125" style="80" bestFit="1" customWidth="1"/>
    <col min="14099" max="14099" width="11.28515625" style="80" customWidth="1"/>
    <col min="14100" max="14336" width="9.140625" style="80"/>
    <col min="14337" max="14337" width="89.5703125" style="80" customWidth="1"/>
    <col min="14338" max="14338" width="19.42578125" style="80" customWidth="1"/>
    <col min="14339" max="14339" width="15.7109375" style="80" customWidth="1"/>
    <col min="14340" max="14340" width="13.140625" style="80" customWidth="1"/>
    <col min="14341" max="14341" width="14.42578125" style="80" customWidth="1"/>
    <col min="14342" max="14342" width="13.85546875" style="80" customWidth="1"/>
    <col min="14343" max="14343" width="16.7109375" style="80" customWidth="1"/>
    <col min="14344" max="14344" width="18.28515625" style="80" customWidth="1"/>
    <col min="14345" max="14345" width="18.85546875" style="80" customWidth="1"/>
    <col min="14346" max="14346" width="16.42578125" style="80" customWidth="1"/>
    <col min="14347" max="14348" width="10.7109375" style="80" customWidth="1"/>
    <col min="14349" max="14349" width="9.140625" style="80"/>
    <col min="14350" max="14350" width="12.85546875" style="80" customWidth="1"/>
    <col min="14351" max="14351" width="23.42578125" style="80" customWidth="1"/>
    <col min="14352" max="14353" width="9.140625" style="80"/>
    <col min="14354" max="14354" width="10.5703125" style="80" bestFit="1" customWidth="1"/>
    <col min="14355" max="14355" width="11.28515625" style="80" customWidth="1"/>
    <col min="14356" max="14592" width="9.140625" style="80"/>
    <col min="14593" max="14593" width="89.5703125" style="80" customWidth="1"/>
    <col min="14594" max="14594" width="19.42578125" style="80" customWidth="1"/>
    <col min="14595" max="14595" width="15.7109375" style="80" customWidth="1"/>
    <col min="14596" max="14596" width="13.140625" style="80" customWidth="1"/>
    <col min="14597" max="14597" width="14.42578125" style="80" customWidth="1"/>
    <col min="14598" max="14598" width="13.85546875" style="80" customWidth="1"/>
    <col min="14599" max="14599" width="16.7109375" style="80" customWidth="1"/>
    <col min="14600" max="14600" width="18.28515625" style="80" customWidth="1"/>
    <col min="14601" max="14601" width="18.85546875" style="80" customWidth="1"/>
    <col min="14602" max="14602" width="16.42578125" style="80" customWidth="1"/>
    <col min="14603" max="14604" width="10.7109375" style="80" customWidth="1"/>
    <col min="14605" max="14605" width="9.140625" style="80"/>
    <col min="14606" max="14606" width="12.85546875" style="80" customWidth="1"/>
    <col min="14607" max="14607" width="23.42578125" style="80" customWidth="1"/>
    <col min="14608" max="14609" width="9.140625" style="80"/>
    <col min="14610" max="14610" width="10.5703125" style="80" bestFit="1" customWidth="1"/>
    <col min="14611" max="14611" width="11.28515625" style="80" customWidth="1"/>
    <col min="14612" max="14848" width="9.140625" style="80"/>
    <col min="14849" max="14849" width="89.5703125" style="80" customWidth="1"/>
    <col min="14850" max="14850" width="19.42578125" style="80" customWidth="1"/>
    <col min="14851" max="14851" width="15.7109375" style="80" customWidth="1"/>
    <col min="14852" max="14852" width="13.140625" style="80" customWidth="1"/>
    <col min="14853" max="14853" width="14.42578125" style="80" customWidth="1"/>
    <col min="14854" max="14854" width="13.85546875" style="80" customWidth="1"/>
    <col min="14855" max="14855" width="16.7109375" style="80" customWidth="1"/>
    <col min="14856" max="14856" width="18.28515625" style="80" customWidth="1"/>
    <col min="14857" max="14857" width="18.85546875" style="80" customWidth="1"/>
    <col min="14858" max="14858" width="16.42578125" style="80" customWidth="1"/>
    <col min="14859" max="14860" width="10.7109375" style="80" customWidth="1"/>
    <col min="14861" max="14861" width="9.140625" style="80"/>
    <col min="14862" max="14862" width="12.85546875" style="80" customWidth="1"/>
    <col min="14863" max="14863" width="23.42578125" style="80" customWidth="1"/>
    <col min="14864" max="14865" width="9.140625" style="80"/>
    <col min="14866" max="14866" width="10.5703125" style="80" bestFit="1" customWidth="1"/>
    <col min="14867" max="14867" width="11.28515625" style="80" customWidth="1"/>
    <col min="14868" max="15104" width="9.140625" style="80"/>
    <col min="15105" max="15105" width="89.5703125" style="80" customWidth="1"/>
    <col min="15106" max="15106" width="19.42578125" style="80" customWidth="1"/>
    <col min="15107" max="15107" width="15.7109375" style="80" customWidth="1"/>
    <col min="15108" max="15108" width="13.140625" style="80" customWidth="1"/>
    <col min="15109" max="15109" width="14.42578125" style="80" customWidth="1"/>
    <col min="15110" max="15110" width="13.85546875" style="80" customWidth="1"/>
    <col min="15111" max="15111" width="16.7109375" style="80" customWidth="1"/>
    <col min="15112" max="15112" width="18.28515625" style="80" customWidth="1"/>
    <col min="15113" max="15113" width="18.85546875" style="80" customWidth="1"/>
    <col min="15114" max="15114" width="16.42578125" style="80" customWidth="1"/>
    <col min="15115" max="15116" width="10.7109375" style="80" customWidth="1"/>
    <col min="15117" max="15117" width="9.140625" style="80"/>
    <col min="15118" max="15118" width="12.85546875" style="80" customWidth="1"/>
    <col min="15119" max="15119" width="23.42578125" style="80" customWidth="1"/>
    <col min="15120" max="15121" width="9.140625" style="80"/>
    <col min="15122" max="15122" width="10.5703125" style="80" bestFit="1" customWidth="1"/>
    <col min="15123" max="15123" width="11.28515625" style="80" customWidth="1"/>
    <col min="15124" max="15360" width="9.140625" style="80"/>
    <col min="15361" max="15361" width="89.5703125" style="80" customWidth="1"/>
    <col min="15362" max="15362" width="19.42578125" style="80" customWidth="1"/>
    <col min="15363" max="15363" width="15.7109375" style="80" customWidth="1"/>
    <col min="15364" max="15364" width="13.140625" style="80" customWidth="1"/>
    <col min="15365" max="15365" width="14.42578125" style="80" customWidth="1"/>
    <col min="15366" max="15366" width="13.85546875" style="80" customWidth="1"/>
    <col min="15367" max="15367" width="16.7109375" style="80" customWidth="1"/>
    <col min="15368" max="15368" width="18.28515625" style="80" customWidth="1"/>
    <col min="15369" max="15369" width="18.85546875" style="80" customWidth="1"/>
    <col min="15370" max="15370" width="16.42578125" style="80" customWidth="1"/>
    <col min="15371" max="15372" width="10.7109375" style="80" customWidth="1"/>
    <col min="15373" max="15373" width="9.140625" style="80"/>
    <col min="15374" max="15374" width="12.85546875" style="80" customWidth="1"/>
    <col min="15375" max="15375" width="23.42578125" style="80" customWidth="1"/>
    <col min="15376" max="15377" width="9.140625" style="80"/>
    <col min="15378" max="15378" width="10.5703125" style="80" bestFit="1" customWidth="1"/>
    <col min="15379" max="15379" width="11.28515625" style="80" customWidth="1"/>
    <col min="15380" max="15616" width="9.140625" style="80"/>
    <col min="15617" max="15617" width="89.5703125" style="80" customWidth="1"/>
    <col min="15618" max="15618" width="19.42578125" style="80" customWidth="1"/>
    <col min="15619" max="15619" width="15.7109375" style="80" customWidth="1"/>
    <col min="15620" max="15620" width="13.140625" style="80" customWidth="1"/>
    <col min="15621" max="15621" width="14.42578125" style="80" customWidth="1"/>
    <col min="15622" max="15622" width="13.85546875" style="80" customWidth="1"/>
    <col min="15623" max="15623" width="16.7109375" style="80" customWidth="1"/>
    <col min="15624" max="15624" width="18.28515625" style="80" customWidth="1"/>
    <col min="15625" max="15625" width="18.85546875" style="80" customWidth="1"/>
    <col min="15626" max="15626" width="16.42578125" style="80" customWidth="1"/>
    <col min="15627" max="15628" width="10.7109375" style="80" customWidth="1"/>
    <col min="15629" max="15629" width="9.140625" style="80"/>
    <col min="15630" max="15630" width="12.85546875" style="80" customWidth="1"/>
    <col min="15631" max="15631" width="23.42578125" style="80" customWidth="1"/>
    <col min="15632" max="15633" width="9.140625" style="80"/>
    <col min="15634" max="15634" width="10.5703125" style="80" bestFit="1" customWidth="1"/>
    <col min="15635" max="15635" width="11.28515625" style="80" customWidth="1"/>
    <col min="15636" max="15872" width="9.140625" style="80"/>
    <col min="15873" max="15873" width="89.5703125" style="80" customWidth="1"/>
    <col min="15874" max="15874" width="19.42578125" style="80" customWidth="1"/>
    <col min="15875" max="15875" width="15.7109375" style="80" customWidth="1"/>
    <col min="15876" max="15876" width="13.140625" style="80" customWidth="1"/>
    <col min="15877" max="15877" width="14.42578125" style="80" customWidth="1"/>
    <col min="15878" max="15878" width="13.85546875" style="80" customWidth="1"/>
    <col min="15879" max="15879" width="16.7109375" style="80" customWidth="1"/>
    <col min="15880" max="15880" width="18.28515625" style="80" customWidth="1"/>
    <col min="15881" max="15881" width="18.85546875" style="80" customWidth="1"/>
    <col min="15882" max="15882" width="16.42578125" style="80" customWidth="1"/>
    <col min="15883" max="15884" width="10.7109375" style="80" customWidth="1"/>
    <col min="15885" max="15885" width="9.140625" style="80"/>
    <col min="15886" max="15886" width="12.85546875" style="80" customWidth="1"/>
    <col min="15887" max="15887" width="23.42578125" style="80" customWidth="1"/>
    <col min="15888" max="15889" width="9.140625" style="80"/>
    <col min="15890" max="15890" width="10.5703125" style="80" bestFit="1" customWidth="1"/>
    <col min="15891" max="15891" width="11.28515625" style="80" customWidth="1"/>
    <col min="15892" max="16128" width="9.140625" style="80"/>
    <col min="16129" max="16129" width="89.5703125" style="80" customWidth="1"/>
    <col min="16130" max="16130" width="19.42578125" style="80" customWidth="1"/>
    <col min="16131" max="16131" width="15.7109375" style="80" customWidth="1"/>
    <col min="16132" max="16132" width="13.140625" style="80" customWidth="1"/>
    <col min="16133" max="16133" width="14.42578125" style="80" customWidth="1"/>
    <col min="16134" max="16134" width="13.85546875" style="80" customWidth="1"/>
    <col min="16135" max="16135" width="16.7109375" style="80" customWidth="1"/>
    <col min="16136" max="16136" width="18.28515625" style="80" customWidth="1"/>
    <col min="16137" max="16137" width="18.85546875" style="80" customWidth="1"/>
    <col min="16138" max="16138" width="16.42578125" style="80" customWidth="1"/>
    <col min="16139" max="16140" width="10.7109375" style="80" customWidth="1"/>
    <col min="16141" max="16141" width="9.140625" style="80"/>
    <col min="16142" max="16142" width="12.85546875" style="80" customWidth="1"/>
    <col min="16143" max="16143" width="23.42578125" style="80" customWidth="1"/>
    <col min="16144" max="16145" width="9.140625" style="80"/>
    <col min="16146" max="16146" width="10.5703125" style="80" bestFit="1" customWidth="1"/>
    <col min="16147" max="16147" width="11.28515625" style="80" customWidth="1"/>
    <col min="16148" max="16384" width="9.140625" style="80"/>
  </cols>
  <sheetData>
    <row r="1" spans="1:17" ht="25.5" customHeight="1">
      <c r="A1" s="5485"/>
      <c r="B1" s="5485"/>
      <c r="C1" s="5485"/>
      <c r="D1" s="5485"/>
      <c r="E1" s="5485"/>
      <c r="F1" s="5485"/>
      <c r="G1" s="5485"/>
      <c r="H1" s="5485"/>
      <c r="I1" s="5485"/>
      <c r="J1" s="5485"/>
      <c r="K1" s="5485"/>
      <c r="L1" s="5485"/>
      <c r="M1" s="5485"/>
      <c r="N1" s="5485"/>
      <c r="O1" s="5485"/>
      <c r="P1" s="5485"/>
      <c r="Q1" s="5485"/>
    </row>
    <row r="2" spans="1:17" ht="27.75" customHeight="1">
      <c r="A2" s="5485" t="s">
        <v>21</v>
      </c>
      <c r="B2" s="5485"/>
      <c r="C2" s="5485"/>
      <c r="D2" s="5485"/>
      <c r="E2" s="5485"/>
      <c r="F2" s="5485"/>
      <c r="G2" s="5485"/>
      <c r="H2" s="5485"/>
      <c r="I2" s="5485"/>
      <c r="J2" s="5485"/>
      <c r="K2" s="5485"/>
      <c r="L2" s="5485"/>
      <c r="M2" s="5485"/>
    </row>
    <row r="3" spans="1:17" ht="24.75" customHeight="1">
      <c r="A3" s="5485" t="s">
        <v>389</v>
      </c>
      <c r="B3" s="5485"/>
      <c r="C3" s="5485"/>
      <c r="D3" s="5485"/>
      <c r="E3" s="5485"/>
      <c r="F3" s="5485"/>
      <c r="G3" s="5485"/>
      <c r="H3" s="5485"/>
      <c r="I3" s="5485"/>
      <c r="J3" s="5485"/>
      <c r="K3" s="3213"/>
      <c r="L3" s="3213"/>
    </row>
    <row r="4" spans="1:17" ht="33" customHeight="1" thickBot="1">
      <c r="A4" s="612"/>
    </row>
    <row r="5" spans="1:17" ht="33" customHeight="1" thickBot="1">
      <c r="A5" s="5508" t="s">
        <v>1</v>
      </c>
      <c r="B5" s="5517" t="s">
        <v>36</v>
      </c>
      <c r="C5" s="5518"/>
      <c r="D5" s="5519"/>
      <c r="E5" s="5517" t="s">
        <v>37</v>
      </c>
      <c r="F5" s="5518"/>
      <c r="G5" s="5519"/>
      <c r="H5" s="5511" t="s">
        <v>38</v>
      </c>
      <c r="I5" s="5512"/>
      <c r="J5" s="5513"/>
      <c r="K5" s="756"/>
      <c r="L5" s="756"/>
    </row>
    <row r="6" spans="1:17" ht="33" customHeight="1" thickBot="1">
      <c r="A6" s="5509"/>
      <c r="B6" s="5504" t="s">
        <v>39</v>
      </c>
      <c r="C6" s="5505"/>
      <c r="D6" s="5506"/>
      <c r="E6" s="5504" t="s">
        <v>39</v>
      </c>
      <c r="F6" s="5505"/>
      <c r="G6" s="5506"/>
      <c r="H6" s="5514"/>
      <c r="I6" s="5515"/>
      <c r="J6" s="5516"/>
      <c r="K6" s="756"/>
      <c r="L6" s="756"/>
    </row>
    <row r="7" spans="1:17" ht="99.75" customHeight="1" thickBot="1">
      <c r="A7" s="5510"/>
      <c r="B7" s="3317" t="s">
        <v>7</v>
      </c>
      <c r="C7" s="3318" t="s">
        <v>8</v>
      </c>
      <c r="D7" s="3319" t="s">
        <v>9</v>
      </c>
      <c r="E7" s="3317" t="s">
        <v>7</v>
      </c>
      <c r="F7" s="3318" t="s">
        <v>8</v>
      </c>
      <c r="G7" s="3319" t="s">
        <v>9</v>
      </c>
      <c r="H7" s="3317" t="s">
        <v>7</v>
      </c>
      <c r="I7" s="3318" t="s">
        <v>8</v>
      </c>
      <c r="J7" s="3319" t="s">
        <v>9</v>
      </c>
      <c r="K7" s="756"/>
      <c r="L7" s="756"/>
    </row>
    <row r="8" spans="1:17" ht="36.75" customHeight="1" thickBot="1">
      <c r="A8" s="3320" t="s">
        <v>10</v>
      </c>
      <c r="B8" s="3321"/>
      <c r="C8" s="774"/>
      <c r="D8" s="775"/>
      <c r="E8" s="3321"/>
      <c r="F8" s="774"/>
      <c r="G8" s="776"/>
      <c r="H8" s="3322"/>
      <c r="I8" s="778"/>
      <c r="J8" s="779"/>
      <c r="K8" s="756"/>
      <c r="L8" s="756"/>
    </row>
    <row r="9" spans="1:17" ht="29.25" customHeight="1">
      <c r="A9" s="3323" t="s">
        <v>40</v>
      </c>
      <c r="B9" s="3241">
        <f>B16+B23</f>
        <v>28</v>
      </c>
      <c r="C9" s="3242">
        <f>C23+C16</f>
        <v>1</v>
      </c>
      <c r="D9" s="3324">
        <f>D23+D16</f>
        <v>29</v>
      </c>
      <c r="E9" s="3241">
        <f>E16+E23</f>
        <v>28</v>
      </c>
      <c r="F9" s="3242">
        <f t="shared" ref="E9:G12" si="0">F24+F16</f>
        <v>1</v>
      </c>
      <c r="G9" s="3325">
        <f>G23+G16</f>
        <v>29</v>
      </c>
      <c r="H9" s="3326">
        <f>B9+E9</f>
        <v>56</v>
      </c>
      <c r="I9" s="3326">
        <f>C9+F9</f>
        <v>2</v>
      </c>
      <c r="J9" s="3327">
        <f t="shared" ref="H9:J12" si="1">D9+G9</f>
        <v>58</v>
      </c>
      <c r="K9" s="756"/>
      <c r="L9" s="756"/>
    </row>
    <row r="10" spans="1:17" ht="29.25" customHeight="1">
      <c r="A10" s="3323" t="s">
        <v>41</v>
      </c>
      <c r="B10" s="3236">
        <f>B25+B17</f>
        <v>68</v>
      </c>
      <c r="C10" s="3237">
        <f>C24+C17</f>
        <v>2</v>
      </c>
      <c r="D10" s="3252">
        <f>D24+D17</f>
        <v>70</v>
      </c>
      <c r="E10" s="3236">
        <f t="shared" si="0"/>
        <v>79</v>
      </c>
      <c r="F10" s="3237">
        <f t="shared" si="0"/>
        <v>1</v>
      </c>
      <c r="G10" s="3238">
        <f t="shared" si="0"/>
        <v>80</v>
      </c>
      <c r="H10" s="3328">
        <f>B10+E10</f>
        <v>147</v>
      </c>
      <c r="I10" s="3328">
        <f t="shared" si="1"/>
        <v>3</v>
      </c>
      <c r="J10" s="3329">
        <f t="shared" si="1"/>
        <v>150</v>
      </c>
      <c r="K10" s="756"/>
      <c r="L10" s="756"/>
    </row>
    <row r="11" spans="1:17" ht="27.75" customHeight="1">
      <c r="A11" s="3323" t="s">
        <v>25</v>
      </c>
      <c r="B11" s="3330">
        <f>B26+B18</f>
        <v>0</v>
      </c>
      <c r="C11" s="3331">
        <f>C26+C18</f>
        <v>0</v>
      </c>
      <c r="D11" s="3332">
        <f>D26+D18</f>
        <v>0</v>
      </c>
      <c r="E11" s="3330">
        <f t="shared" si="0"/>
        <v>0</v>
      </c>
      <c r="F11" s="3331">
        <f t="shared" si="0"/>
        <v>0</v>
      </c>
      <c r="G11" s="3332">
        <f t="shared" si="0"/>
        <v>0</v>
      </c>
      <c r="H11" s="3328">
        <f t="shared" si="1"/>
        <v>0</v>
      </c>
      <c r="I11" s="3328">
        <f t="shared" si="1"/>
        <v>0</v>
      </c>
      <c r="J11" s="3329">
        <f t="shared" si="1"/>
        <v>0</v>
      </c>
      <c r="K11" s="756"/>
      <c r="L11" s="756"/>
    </row>
    <row r="12" spans="1:17" ht="30.75" customHeight="1" thickBot="1">
      <c r="A12" s="3323" t="s">
        <v>42</v>
      </c>
      <c r="B12" s="3330">
        <f>B26+B19</f>
        <v>7</v>
      </c>
      <c r="C12" s="3331">
        <f>C26+C18</f>
        <v>0</v>
      </c>
      <c r="D12" s="3332">
        <f>D26+D19</f>
        <v>8</v>
      </c>
      <c r="E12" s="3330">
        <f t="shared" si="0"/>
        <v>14</v>
      </c>
      <c r="F12" s="3331">
        <f t="shared" si="0"/>
        <v>0</v>
      </c>
      <c r="G12" s="3332">
        <f t="shared" si="0"/>
        <v>14</v>
      </c>
      <c r="H12" s="3328">
        <f t="shared" si="1"/>
        <v>21</v>
      </c>
      <c r="I12" s="3328">
        <f t="shared" si="1"/>
        <v>0</v>
      </c>
      <c r="J12" s="3329">
        <f t="shared" si="1"/>
        <v>22</v>
      </c>
      <c r="K12" s="756"/>
      <c r="L12" s="756"/>
    </row>
    <row r="13" spans="1:17" ht="36.75" customHeight="1" thickBot="1">
      <c r="A13" s="3333" t="s">
        <v>27</v>
      </c>
      <c r="B13" s="3229">
        <f t="shared" ref="B13:G13" si="2">SUM(B8:B12)</f>
        <v>103</v>
      </c>
      <c r="C13" s="3229">
        <f t="shared" si="2"/>
        <v>3</v>
      </c>
      <c r="D13" s="3229">
        <f t="shared" si="2"/>
        <v>107</v>
      </c>
      <c r="E13" s="3229">
        <f t="shared" si="2"/>
        <v>121</v>
      </c>
      <c r="F13" s="3229">
        <f t="shared" si="2"/>
        <v>2</v>
      </c>
      <c r="G13" s="3229">
        <f t="shared" si="2"/>
        <v>123</v>
      </c>
      <c r="H13" s="3229">
        <f>SUM(H9:H12)</f>
        <v>224</v>
      </c>
      <c r="I13" s="3229">
        <f>SUM(I9:I12)</f>
        <v>5</v>
      </c>
      <c r="J13" s="3231">
        <f>SUM(J9:J12)</f>
        <v>230</v>
      </c>
      <c r="K13" s="756"/>
      <c r="L13" s="756"/>
    </row>
    <row r="14" spans="1:17" ht="27" customHeight="1" thickBot="1">
      <c r="A14" s="3333" t="s">
        <v>15</v>
      </c>
      <c r="B14" s="3334"/>
      <c r="C14" s="3335"/>
      <c r="D14" s="3336"/>
      <c r="E14" s="3334"/>
      <c r="F14" s="3335"/>
      <c r="G14" s="3336"/>
      <c r="H14" s="3337"/>
      <c r="I14" s="3335"/>
      <c r="J14" s="3338"/>
      <c r="K14" s="756"/>
      <c r="L14" s="756"/>
    </row>
    <row r="15" spans="1:17" ht="31.5" customHeight="1" thickBot="1">
      <c r="A15" s="3339" t="s">
        <v>16</v>
      </c>
      <c r="B15" s="3340"/>
      <c r="C15" s="3341"/>
      <c r="D15" s="3342"/>
      <c r="E15" s="3340"/>
      <c r="F15" s="3341"/>
      <c r="G15" s="3342"/>
      <c r="H15" s="3337"/>
      <c r="I15" s="3343"/>
      <c r="J15" s="3344"/>
      <c r="K15" s="758"/>
      <c r="L15" s="758"/>
    </row>
    <row r="16" spans="1:17" ht="24.95" customHeight="1">
      <c r="A16" s="3432" t="s">
        <v>40</v>
      </c>
      <c r="B16" s="3373">
        <v>28</v>
      </c>
      <c r="C16" s="3373">
        <v>1</v>
      </c>
      <c r="D16" s="3435">
        <f>SUM(B16:C16)</f>
        <v>29</v>
      </c>
      <c r="E16" s="3373">
        <v>27</v>
      </c>
      <c r="F16" s="3436">
        <v>1</v>
      </c>
      <c r="G16" s="3435">
        <f>SUM(E16:F16)</f>
        <v>28</v>
      </c>
      <c r="H16" s="3326">
        <f t="shared" ref="H16:J20" si="3">B16+E16</f>
        <v>55</v>
      </c>
      <c r="I16" s="3326">
        <f t="shared" si="3"/>
        <v>2</v>
      </c>
      <c r="J16" s="3327">
        <f t="shared" si="3"/>
        <v>57</v>
      </c>
      <c r="K16" s="637"/>
      <c r="L16" s="637"/>
    </row>
    <row r="17" spans="1:12" ht="24.75" customHeight="1">
      <c r="A17" s="3433" t="s">
        <v>41</v>
      </c>
      <c r="B17" s="3253">
        <v>68</v>
      </c>
      <c r="C17" s="3253">
        <v>1</v>
      </c>
      <c r="D17" s="3251">
        <f>SUM(B17:C17)</f>
        <v>69</v>
      </c>
      <c r="E17" s="3437">
        <v>79</v>
      </c>
      <c r="F17" s="3253">
        <v>1</v>
      </c>
      <c r="G17" s="3251">
        <f>SUM(E17:F17)</f>
        <v>80</v>
      </c>
      <c r="H17" s="3328">
        <f t="shared" si="3"/>
        <v>147</v>
      </c>
      <c r="I17" s="3328">
        <f t="shared" si="3"/>
        <v>2</v>
      </c>
      <c r="J17" s="3329">
        <f t="shared" si="3"/>
        <v>149</v>
      </c>
      <c r="K17" s="637"/>
      <c r="L17" s="637"/>
    </row>
    <row r="18" spans="1:12" ht="30.75" customHeight="1">
      <c r="A18" s="3433" t="s">
        <v>25</v>
      </c>
      <c r="B18" s="3253">
        <v>0</v>
      </c>
      <c r="C18" s="3253">
        <v>0</v>
      </c>
      <c r="D18" s="3251">
        <f>SUM(B18:C18)</f>
        <v>0</v>
      </c>
      <c r="E18" s="3253">
        <v>0</v>
      </c>
      <c r="F18" s="3253">
        <v>0</v>
      </c>
      <c r="G18" s="3251">
        <f>SUM(E18:F18)</f>
        <v>0</v>
      </c>
      <c r="H18" s="3328">
        <f t="shared" si="3"/>
        <v>0</v>
      </c>
      <c r="I18" s="3328">
        <f t="shared" si="3"/>
        <v>0</v>
      </c>
      <c r="J18" s="3329">
        <f t="shared" si="3"/>
        <v>0</v>
      </c>
      <c r="K18" s="637"/>
      <c r="L18" s="637"/>
    </row>
    <row r="19" spans="1:12" ht="29.25" customHeight="1" thickBot="1">
      <c r="A19" s="3433" t="s">
        <v>42</v>
      </c>
      <c r="B19" s="3253">
        <v>7</v>
      </c>
      <c r="C19" s="3253">
        <v>1</v>
      </c>
      <c r="D19" s="3251">
        <f>SUM(B19:C19)</f>
        <v>8</v>
      </c>
      <c r="E19" s="3253">
        <v>14</v>
      </c>
      <c r="F19" s="3253">
        <v>0</v>
      </c>
      <c r="G19" s="3251">
        <f>SUM(E19:F19)</f>
        <v>14</v>
      </c>
      <c r="H19" s="3328">
        <f t="shared" si="3"/>
        <v>21</v>
      </c>
      <c r="I19" s="3328">
        <f t="shared" si="3"/>
        <v>1</v>
      </c>
      <c r="J19" s="3329">
        <f t="shared" si="3"/>
        <v>22</v>
      </c>
      <c r="K19" s="637"/>
      <c r="L19" s="637"/>
    </row>
    <row r="20" spans="1:12" ht="43.5" hidden="1" customHeight="1">
      <c r="A20" s="3345"/>
      <c r="B20" s="3438">
        <v>0</v>
      </c>
      <c r="C20" s="3439">
        <v>0</v>
      </c>
      <c r="D20" s="3440">
        <f>SUM(B20:C20)</f>
        <v>0</v>
      </c>
      <c r="E20" s="3438">
        <v>0</v>
      </c>
      <c r="F20" s="3439">
        <v>0</v>
      </c>
      <c r="G20" s="3440">
        <f>SUM(E20:F20)</f>
        <v>0</v>
      </c>
      <c r="H20" s="3328">
        <f t="shared" si="3"/>
        <v>0</v>
      </c>
      <c r="I20" s="3328">
        <f t="shared" si="3"/>
        <v>0</v>
      </c>
      <c r="J20" s="3329">
        <f t="shared" si="3"/>
        <v>0</v>
      </c>
      <c r="K20" s="759"/>
      <c r="L20" s="759"/>
    </row>
    <row r="21" spans="1:12" ht="24.95" customHeight="1" thickBot="1">
      <c r="A21" s="3434" t="s">
        <v>17</v>
      </c>
      <c r="B21" s="3263">
        <f>SUM(B16:B20)</f>
        <v>103</v>
      </c>
      <c r="C21" s="3263">
        <f t="shared" ref="C21:J21" si="4">SUM(C16:C20)</f>
        <v>3</v>
      </c>
      <c r="D21" s="3263">
        <f t="shared" si="4"/>
        <v>106</v>
      </c>
      <c r="E21" s="3263">
        <f t="shared" si="4"/>
        <v>120</v>
      </c>
      <c r="F21" s="3263">
        <f t="shared" si="4"/>
        <v>2</v>
      </c>
      <c r="G21" s="3264">
        <f t="shared" si="4"/>
        <v>122</v>
      </c>
      <c r="H21" s="3347">
        <f>SUM(H16:H20)</f>
        <v>223</v>
      </c>
      <c r="I21" s="3347">
        <f>SUM(I16:I20)</f>
        <v>5</v>
      </c>
      <c r="J21" s="3227">
        <f t="shared" si="4"/>
        <v>228</v>
      </c>
      <c r="K21" s="759"/>
      <c r="L21" s="759"/>
    </row>
    <row r="22" spans="1:12" ht="26.25" customHeight="1" thickBot="1">
      <c r="A22" s="3425" t="s">
        <v>18</v>
      </c>
      <c r="B22" s="3441"/>
      <c r="C22" s="3442"/>
      <c r="D22" s="3443"/>
      <c r="E22" s="3441"/>
      <c r="F22" s="3442"/>
      <c r="G22" s="3444"/>
      <c r="H22" s="3349"/>
      <c r="I22" s="3350"/>
      <c r="J22" s="3351"/>
      <c r="K22" s="637"/>
      <c r="L22" s="637"/>
    </row>
    <row r="23" spans="1:12" ht="24.95" customHeight="1">
      <c r="A23" s="3431" t="s">
        <v>40</v>
      </c>
      <c r="B23" s="3445">
        <v>0</v>
      </c>
      <c r="C23" s="3446">
        <v>0</v>
      </c>
      <c r="D23" s="3447">
        <f>SUM(B23:C23)</f>
        <v>0</v>
      </c>
      <c r="E23" s="3448">
        <v>1</v>
      </c>
      <c r="F23" s="3449">
        <v>0</v>
      </c>
      <c r="G23" s="3447">
        <f>SUM(E23:F23)</f>
        <v>1</v>
      </c>
      <c r="H23" s="3326">
        <f t="shared" ref="H23:J27" si="5">B23+E23</f>
        <v>1</v>
      </c>
      <c r="I23" s="3352">
        <f t="shared" si="5"/>
        <v>0</v>
      </c>
      <c r="J23" s="3327">
        <f t="shared" si="5"/>
        <v>1</v>
      </c>
      <c r="K23" s="637"/>
      <c r="L23" s="637"/>
    </row>
    <row r="24" spans="1:12" ht="33" customHeight="1">
      <c r="A24" s="3323" t="s">
        <v>41</v>
      </c>
      <c r="B24" s="3330">
        <v>0</v>
      </c>
      <c r="C24" s="3331">
        <v>1</v>
      </c>
      <c r="D24" s="3375">
        <f>SUM(B24:C24)</f>
        <v>1</v>
      </c>
      <c r="E24" s="3374">
        <v>0</v>
      </c>
      <c r="F24" s="3332">
        <v>0</v>
      </c>
      <c r="G24" s="3375">
        <f>SUM(E24:F24)</f>
        <v>0</v>
      </c>
      <c r="H24" s="3353">
        <f t="shared" si="5"/>
        <v>0</v>
      </c>
      <c r="I24" s="3354">
        <f t="shared" si="5"/>
        <v>1</v>
      </c>
      <c r="J24" s="3355">
        <f t="shared" si="5"/>
        <v>1</v>
      </c>
      <c r="K24" s="637"/>
      <c r="L24" s="637"/>
    </row>
    <row r="25" spans="1:12" ht="24.95" customHeight="1">
      <c r="A25" s="3323" t="s">
        <v>25</v>
      </c>
      <c r="B25" s="3330">
        <v>0</v>
      </c>
      <c r="C25" s="3331">
        <v>0</v>
      </c>
      <c r="D25" s="3375">
        <f>SUM(B25:C25)</f>
        <v>0</v>
      </c>
      <c r="E25" s="3374">
        <v>0</v>
      </c>
      <c r="F25" s="3332">
        <v>0</v>
      </c>
      <c r="G25" s="3375">
        <f>SUM(E25:F25)</f>
        <v>0</v>
      </c>
      <c r="H25" s="3353">
        <f t="shared" si="5"/>
        <v>0</v>
      </c>
      <c r="I25" s="3354">
        <f t="shared" si="5"/>
        <v>0</v>
      </c>
      <c r="J25" s="3355">
        <f t="shared" si="5"/>
        <v>0</v>
      </c>
      <c r="K25" s="759"/>
      <c r="L25" s="759"/>
    </row>
    <row r="26" spans="1:12" ht="32.25" customHeight="1" thickBot="1">
      <c r="A26" s="3323" t="s">
        <v>42</v>
      </c>
      <c r="B26" s="3330">
        <v>0</v>
      </c>
      <c r="C26" s="3331">
        <v>0</v>
      </c>
      <c r="D26" s="3375">
        <f>SUM(B26:C26)</f>
        <v>0</v>
      </c>
      <c r="E26" s="3374">
        <v>0</v>
      </c>
      <c r="F26" s="3332">
        <v>0</v>
      </c>
      <c r="G26" s="3375">
        <f>SUM(E26:F26)</f>
        <v>0</v>
      </c>
      <c r="H26" s="3353">
        <f t="shared" si="5"/>
        <v>0</v>
      </c>
      <c r="I26" s="3354">
        <f t="shared" si="5"/>
        <v>0</v>
      </c>
      <c r="J26" s="3355">
        <f t="shared" si="5"/>
        <v>0</v>
      </c>
      <c r="K26" s="761"/>
      <c r="L26" s="761"/>
    </row>
    <row r="27" spans="1:12" ht="29.25" hidden="1" customHeight="1">
      <c r="A27" s="3345"/>
      <c r="B27" s="3330">
        <v>0</v>
      </c>
      <c r="C27" s="3331">
        <v>0</v>
      </c>
      <c r="D27" s="3375">
        <f>SUM(B27:C27)</f>
        <v>0</v>
      </c>
      <c r="E27" s="3374">
        <v>0</v>
      </c>
      <c r="F27" s="3332">
        <v>0</v>
      </c>
      <c r="G27" s="3375">
        <f>SUM(E27:F27)</f>
        <v>0</v>
      </c>
      <c r="H27" s="3356">
        <f t="shared" si="5"/>
        <v>0</v>
      </c>
      <c r="I27" s="3357">
        <f t="shared" si="5"/>
        <v>0</v>
      </c>
      <c r="J27" s="3358">
        <f t="shared" si="5"/>
        <v>0</v>
      </c>
      <c r="K27" s="759"/>
      <c r="L27" s="759"/>
    </row>
    <row r="28" spans="1:12" ht="36.75" customHeight="1" thickBot="1">
      <c r="A28" s="3346" t="s">
        <v>19</v>
      </c>
      <c r="B28" s="3226">
        <f t="shared" ref="B28:J28" si="6">SUM(B23:B27)</f>
        <v>0</v>
      </c>
      <c r="C28" s="3226">
        <f t="shared" si="6"/>
        <v>1</v>
      </c>
      <c r="D28" s="3226">
        <f t="shared" si="6"/>
        <v>1</v>
      </c>
      <c r="E28" s="3226">
        <f t="shared" si="6"/>
        <v>1</v>
      </c>
      <c r="F28" s="3226">
        <f t="shared" si="6"/>
        <v>0</v>
      </c>
      <c r="G28" s="3226">
        <f t="shared" si="6"/>
        <v>1</v>
      </c>
      <c r="H28" s="3226">
        <f t="shared" si="6"/>
        <v>1</v>
      </c>
      <c r="I28" s="3226">
        <f t="shared" si="6"/>
        <v>1</v>
      </c>
      <c r="J28" s="3227">
        <f t="shared" si="6"/>
        <v>2</v>
      </c>
      <c r="K28" s="637"/>
      <c r="L28" s="637"/>
    </row>
    <row r="29" spans="1:12" ht="30" customHeight="1" thickBot="1">
      <c r="A29" s="3359" t="s">
        <v>29</v>
      </c>
      <c r="B29" s="3229">
        <f>B21</f>
        <v>103</v>
      </c>
      <c r="C29" s="3229">
        <f t="shared" ref="C29:J29" si="7">C21</f>
        <v>3</v>
      </c>
      <c r="D29" s="3229">
        <f t="shared" si="7"/>
        <v>106</v>
      </c>
      <c r="E29" s="3229">
        <f t="shared" si="7"/>
        <v>120</v>
      </c>
      <c r="F29" s="3229">
        <f t="shared" si="7"/>
        <v>2</v>
      </c>
      <c r="G29" s="3230">
        <f t="shared" si="7"/>
        <v>122</v>
      </c>
      <c r="H29" s="3230">
        <f t="shared" si="7"/>
        <v>223</v>
      </c>
      <c r="I29" s="3230">
        <f t="shared" si="7"/>
        <v>5</v>
      </c>
      <c r="J29" s="3231">
        <f t="shared" si="7"/>
        <v>228</v>
      </c>
      <c r="K29" s="805"/>
      <c r="L29" s="805"/>
    </row>
    <row r="30" spans="1:12" ht="26.25" thickBot="1">
      <c r="A30" s="3359" t="s">
        <v>30</v>
      </c>
      <c r="B30" s="3229">
        <f t="shared" ref="B30:J30" si="8">B28</f>
        <v>0</v>
      </c>
      <c r="C30" s="3229">
        <f t="shared" si="8"/>
        <v>1</v>
      </c>
      <c r="D30" s="3229">
        <f t="shared" si="8"/>
        <v>1</v>
      </c>
      <c r="E30" s="3229">
        <f t="shared" si="8"/>
        <v>1</v>
      </c>
      <c r="F30" s="3229">
        <f t="shared" si="8"/>
        <v>0</v>
      </c>
      <c r="G30" s="3230">
        <f t="shared" si="8"/>
        <v>1</v>
      </c>
      <c r="H30" s="3230">
        <f t="shared" si="8"/>
        <v>1</v>
      </c>
      <c r="I30" s="3230">
        <f t="shared" si="8"/>
        <v>1</v>
      </c>
      <c r="J30" s="3231">
        <f t="shared" si="8"/>
        <v>2</v>
      </c>
      <c r="K30" s="109"/>
      <c r="L30" s="109"/>
    </row>
    <row r="31" spans="1:12" ht="26.25" thickBot="1">
      <c r="A31" s="3360" t="s">
        <v>31</v>
      </c>
      <c r="B31" s="3233">
        <f t="shared" ref="B31:J31" si="9">SUM(B29:B30)</f>
        <v>103</v>
      </c>
      <c r="C31" s="3233">
        <f t="shared" si="9"/>
        <v>4</v>
      </c>
      <c r="D31" s="3233">
        <f t="shared" si="9"/>
        <v>107</v>
      </c>
      <c r="E31" s="3233">
        <f t="shared" si="9"/>
        <v>121</v>
      </c>
      <c r="F31" s="3233">
        <f t="shared" si="9"/>
        <v>2</v>
      </c>
      <c r="G31" s="3234">
        <f t="shared" si="9"/>
        <v>123</v>
      </c>
      <c r="H31" s="3234">
        <f t="shared" si="9"/>
        <v>224</v>
      </c>
      <c r="I31" s="3234">
        <f t="shared" si="9"/>
        <v>6</v>
      </c>
      <c r="J31" s="3235">
        <f t="shared" si="9"/>
        <v>230</v>
      </c>
      <c r="K31" s="109"/>
      <c r="L31" s="109"/>
    </row>
    <row r="32" spans="1:12" ht="12" customHeight="1">
      <c r="A32" s="637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13" ht="25.5" hidden="1" customHeight="1">
      <c r="A33" s="637"/>
      <c r="B33" s="109"/>
      <c r="C33" s="109"/>
      <c r="D33" s="109"/>
      <c r="E33" s="109"/>
      <c r="F33" s="109"/>
      <c r="G33" s="109"/>
      <c r="H33" s="109"/>
      <c r="I33" s="109"/>
      <c r="J33" s="109"/>
      <c r="K33" s="110"/>
    </row>
    <row r="34" spans="1:13" ht="37.5" customHeight="1">
      <c r="A34" s="5507"/>
      <c r="B34" s="5507"/>
      <c r="C34" s="5507"/>
      <c r="D34" s="5507"/>
      <c r="E34" s="5507"/>
      <c r="F34" s="5507"/>
      <c r="G34" s="5507"/>
      <c r="H34" s="5507"/>
      <c r="I34" s="5507"/>
      <c r="J34" s="5507"/>
      <c r="K34" s="5507"/>
      <c r="L34" s="5507"/>
      <c r="M34" s="5507"/>
    </row>
    <row r="35" spans="1:13" ht="26.25" customHeight="1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3" ht="25.5"/>
    <row r="37" spans="1:13" ht="25.5"/>
    <row r="38" spans="1:13" ht="25.5"/>
    <row r="39" spans="1:13" ht="25.5"/>
    <row r="40" spans="1:13" ht="25.5"/>
    <row r="41" spans="1:13" ht="25.5"/>
    <row r="42" spans="1:13" ht="25.5"/>
    <row r="43" spans="1:13" ht="25.5"/>
    <row r="44" spans="1:13" ht="25.5"/>
    <row r="45" spans="1:13" ht="25.5"/>
    <row r="46" spans="1:13" ht="25.5"/>
    <row r="47" spans="1:13" ht="25.5"/>
    <row r="48" spans="1:13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</sheetData>
  <mergeCells count="10">
    <mergeCell ref="A1:Q1"/>
    <mergeCell ref="A2:M2"/>
    <mergeCell ref="A3:J3"/>
    <mergeCell ref="B5:D5"/>
    <mergeCell ref="E5:G5"/>
    <mergeCell ref="B6:D6"/>
    <mergeCell ref="E6:G6"/>
    <mergeCell ref="A34:M34"/>
    <mergeCell ref="A5:A7"/>
    <mergeCell ref="H5:J6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1"/>
  <sheetViews>
    <sheetView zoomScale="50" zoomScaleNormal="50" workbookViewId="0">
      <selection activeCell="R32" sqref="R32"/>
    </sheetView>
  </sheetViews>
  <sheetFormatPr defaultColWidth="9" defaultRowHeight="15" customHeight="1"/>
  <cols>
    <col min="1" max="1" width="72.28515625" style="80" customWidth="1"/>
    <col min="2" max="2" width="13.85546875" style="80" customWidth="1"/>
    <col min="3" max="3" width="12.140625" style="80" customWidth="1"/>
    <col min="4" max="4" width="11" style="80" customWidth="1"/>
    <col min="5" max="5" width="14.140625" style="80" customWidth="1"/>
    <col min="6" max="6" width="11.85546875" style="80" customWidth="1"/>
    <col min="7" max="7" width="9.5703125" style="80" customWidth="1"/>
    <col min="8" max="8" width="14.7109375" style="80" customWidth="1"/>
    <col min="9" max="9" width="11.28515625" style="80" customWidth="1"/>
    <col min="10" max="10" width="9.5703125" style="80" customWidth="1"/>
    <col min="11" max="11" width="14.28515625" style="80" customWidth="1"/>
    <col min="12" max="12" width="13.140625" style="80" customWidth="1"/>
    <col min="13" max="13" width="12.42578125" style="80" customWidth="1"/>
    <col min="14" max="15" width="10.7109375" style="80" customWidth="1"/>
    <col min="16" max="16" width="9.140625" style="80"/>
    <col min="17" max="17" width="12.85546875" style="80" customWidth="1"/>
    <col min="18" max="18" width="23.42578125" style="80" customWidth="1"/>
    <col min="19" max="20" width="9.140625" style="80"/>
    <col min="21" max="21" width="10.5703125" style="80" customWidth="1"/>
    <col min="22" max="22" width="11.28515625" style="80" customWidth="1"/>
    <col min="23" max="256" width="9.140625" style="80"/>
    <col min="257" max="257" width="72.28515625" style="80" customWidth="1"/>
    <col min="258" max="258" width="13.85546875" style="80" customWidth="1"/>
    <col min="259" max="259" width="12.140625" style="80" customWidth="1"/>
    <col min="260" max="260" width="11" style="80" customWidth="1"/>
    <col min="261" max="261" width="14.140625" style="80" customWidth="1"/>
    <col min="262" max="262" width="11.85546875" style="80" customWidth="1"/>
    <col min="263" max="263" width="9.5703125" style="80" customWidth="1"/>
    <col min="264" max="264" width="14.7109375" style="80" customWidth="1"/>
    <col min="265" max="266" width="9.5703125" style="80" customWidth="1"/>
    <col min="267" max="267" width="14.28515625" style="80" customWidth="1"/>
    <col min="268" max="268" width="13.140625" style="80" customWidth="1"/>
    <col min="269" max="271" width="10.7109375" style="80" customWidth="1"/>
    <col min="272" max="272" width="9.140625" style="80"/>
    <col min="273" max="273" width="12.85546875" style="80" customWidth="1"/>
    <col min="274" max="274" width="23.42578125" style="80" customWidth="1"/>
    <col min="275" max="276" width="9.140625" style="80"/>
    <col min="277" max="277" width="10.5703125" style="80" customWidth="1"/>
    <col min="278" max="278" width="11.28515625" style="80" customWidth="1"/>
    <col min="279" max="512" width="9.140625" style="80"/>
    <col min="513" max="513" width="72.28515625" style="80" customWidth="1"/>
    <col min="514" max="514" width="13.85546875" style="80" customWidth="1"/>
    <col min="515" max="515" width="12.140625" style="80" customWidth="1"/>
    <col min="516" max="516" width="11" style="80" customWidth="1"/>
    <col min="517" max="517" width="14.140625" style="80" customWidth="1"/>
    <col min="518" max="518" width="11.85546875" style="80" customWidth="1"/>
    <col min="519" max="519" width="9.5703125" style="80" customWidth="1"/>
    <col min="520" max="520" width="14.7109375" style="80" customWidth="1"/>
    <col min="521" max="522" width="9.5703125" style="80" customWidth="1"/>
    <col min="523" max="523" width="14.28515625" style="80" customWidth="1"/>
    <col min="524" max="524" width="13.140625" style="80" customWidth="1"/>
    <col min="525" max="527" width="10.7109375" style="80" customWidth="1"/>
    <col min="528" max="528" width="9.140625" style="80"/>
    <col min="529" max="529" width="12.85546875" style="80" customWidth="1"/>
    <col min="530" max="530" width="23.42578125" style="80" customWidth="1"/>
    <col min="531" max="532" width="9.140625" style="80"/>
    <col min="533" max="533" width="10.5703125" style="80" customWidth="1"/>
    <col min="534" max="534" width="11.28515625" style="80" customWidth="1"/>
    <col min="535" max="768" width="9.140625" style="80"/>
    <col min="769" max="769" width="72.28515625" style="80" customWidth="1"/>
    <col min="770" max="770" width="13.85546875" style="80" customWidth="1"/>
    <col min="771" max="771" width="12.140625" style="80" customWidth="1"/>
    <col min="772" max="772" width="11" style="80" customWidth="1"/>
    <col min="773" max="773" width="14.140625" style="80" customWidth="1"/>
    <col min="774" max="774" width="11.85546875" style="80" customWidth="1"/>
    <col min="775" max="775" width="9.5703125" style="80" customWidth="1"/>
    <col min="776" max="776" width="14.7109375" style="80" customWidth="1"/>
    <col min="777" max="778" width="9.5703125" style="80" customWidth="1"/>
    <col min="779" max="779" width="14.28515625" style="80" customWidth="1"/>
    <col min="780" max="780" width="13.140625" style="80" customWidth="1"/>
    <col min="781" max="783" width="10.7109375" style="80" customWidth="1"/>
    <col min="784" max="784" width="9.140625" style="80"/>
    <col min="785" max="785" width="12.85546875" style="80" customWidth="1"/>
    <col min="786" max="786" width="23.42578125" style="80" customWidth="1"/>
    <col min="787" max="788" width="9.140625" style="80"/>
    <col min="789" max="789" width="10.5703125" style="80" customWidth="1"/>
    <col min="790" max="790" width="11.28515625" style="80" customWidth="1"/>
    <col min="791" max="1024" width="9.140625" style="80"/>
    <col min="1025" max="1025" width="72.28515625" style="80" customWidth="1"/>
    <col min="1026" max="1026" width="13.85546875" style="80" customWidth="1"/>
    <col min="1027" max="1027" width="12.140625" style="80" customWidth="1"/>
    <col min="1028" max="1028" width="11" style="80" customWidth="1"/>
    <col min="1029" max="1029" width="14.140625" style="80" customWidth="1"/>
    <col min="1030" max="1030" width="11.85546875" style="80" customWidth="1"/>
    <col min="1031" max="1031" width="9.5703125" style="80" customWidth="1"/>
    <col min="1032" max="1032" width="14.7109375" style="80" customWidth="1"/>
    <col min="1033" max="1034" width="9.5703125" style="80" customWidth="1"/>
    <col min="1035" max="1035" width="14.28515625" style="80" customWidth="1"/>
    <col min="1036" max="1036" width="13.140625" style="80" customWidth="1"/>
    <col min="1037" max="1039" width="10.7109375" style="80" customWidth="1"/>
    <col min="1040" max="1040" width="9.140625" style="80"/>
    <col min="1041" max="1041" width="12.85546875" style="80" customWidth="1"/>
    <col min="1042" max="1042" width="23.42578125" style="80" customWidth="1"/>
    <col min="1043" max="1044" width="9.140625" style="80"/>
    <col min="1045" max="1045" width="10.5703125" style="80" customWidth="1"/>
    <col min="1046" max="1046" width="11.28515625" style="80" customWidth="1"/>
    <col min="1047" max="1280" width="9.140625" style="80"/>
    <col min="1281" max="1281" width="72.28515625" style="80" customWidth="1"/>
    <col min="1282" max="1282" width="13.85546875" style="80" customWidth="1"/>
    <col min="1283" max="1283" width="12.140625" style="80" customWidth="1"/>
    <col min="1284" max="1284" width="11" style="80" customWidth="1"/>
    <col min="1285" max="1285" width="14.140625" style="80" customWidth="1"/>
    <col min="1286" max="1286" width="11.85546875" style="80" customWidth="1"/>
    <col min="1287" max="1287" width="9.5703125" style="80" customWidth="1"/>
    <col min="1288" max="1288" width="14.7109375" style="80" customWidth="1"/>
    <col min="1289" max="1290" width="9.5703125" style="80" customWidth="1"/>
    <col min="1291" max="1291" width="14.28515625" style="80" customWidth="1"/>
    <col min="1292" max="1292" width="13.140625" style="80" customWidth="1"/>
    <col min="1293" max="1295" width="10.7109375" style="80" customWidth="1"/>
    <col min="1296" max="1296" width="9.140625" style="80"/>
    <col min="1297" max="1297" width="12.85546875" style="80" customWidth="1"/>
    <col min="1298" max="1298" width="23.42578125" style="80" customWidth="1"/>
    <col min="1299" max="1300" width="9.140625" style="80"/>
    <col min="1301" max="1301" width="10.5703125" style="80" customWidth="1"/>
    <col min="1302" max="1302" width="11.28515625" style="80" customWidth="1"/>
    <col min="1303" max="1536" width="9.140625" style="80"/>
    <col min="1537" max="1537" width="72.28515625" style="80" customWidth="1"/>
    <col min="1538" max="1538" width="13.85546875" style="80" customWidth="1"/>
    <col min="1539" max="1539" width="12.140625" style="80" customWidth="1"/>
    <col min="1540" max="1540" width="11" style="80" customWidth="1"/>
    <col min="1541" max="1541" width="14.140625" style="80" customWidth="1"/>
    <col min="1542" max="1542" width="11.85546875" style="80" customWidth="1"/>
    <col min="1543" max="1543" width="9.5703125" style="80" customWidth="1"/>
    <col min="1544" max="1544" width="14.7109375" style="80" customWidth="1"/>
    <col min="1545" max="1546" width="9.5703125" style="80" customWidth="1"/>
    <col min="1547" max="1547" width="14.28515625" style="80" customWidth="1"/>
    <col min="1548" max="1548" width="13.140625" style="80" customWidth="1"/>
    <col min="1549" max="1551" width="10.7109375" style="80" customWidth="1"/>
    <col min="1552" max="1552" width="9.140625" style="80"/>
    <col min="1553" max="1553" width="12.85546875" style="80" customWidth="1"/>
    <col min="1554" max="1554" width="23.42578125" style="80" customWidth="1"/>
    <col min="1555" max="1556" width="9.140625" style="80"/>
    <col min="1557" max="1557" width="10.5703125" style="80" customWidth="1"/>
    <col min="1558" max="1558" width="11.28515625" style="80" customWidth="1"/>
    <col min="1559" max="1792" width="9.140625" style="80"/>
    <col min="1793" max="1793" width="72.28515625" style="80" customWidth="1"/>
    <col min="1794" max="1794" width="13.85546875" style="80" customWidth="1"/>
    <col min="1795" max="1795" width="12.140625" style="80" customWidth="1"/>
    <col min="1796" max="1796" width="11" style="80" customWidth="1"/>
    <col min="1797" max="1797" width="14.140625" style="80" customWidth="1"/>
    <col min="1798" max="1798" width="11.85546875" style="80" customWidth="1"/>
    <col min="1799" max="1799" width="9.5703125" style="80" customWidth="1"/>
    <col min="1800" max="1800" width="14.7109375" style="80" customWidth="1"/>
    <col min="1801" max="1802" width="9.5703125" style="80" customWidth="1"/>
    <col min="1803" max="1803" width="14.28515625" style="80" customWidth="1"/>
    <col min="1804" max="1804" width="13.140625" style="80" customWidth="1"/>
    <col min="1805" max="1807" width="10.7109375" style="80" customWidth="1"/>
    <col min="1808" max="1808" width="9.140625" style="80"/>
    <col min="1809" max="1809" width="12.85546875" style="80" customWidth="1"/>
    <col min="1810" max="1810" width="23.42578125" style="80" customWidth="1"/>
    <col min="1811" max="1812" width="9.140625" style="80"/>
    <col min="1813" max="1813" width="10.5703125" style="80" customWidth="1"/>
    <col min="1814" max="1814" width="11.28515625" style="80" customWidth="1"/>
    <col min="1815" max="2048" width="9.140625" style="80"/>
    <col min="2049" max="2049" width="72.28515625" style="80" customWidth="1"/>
    <col min="2050" max="2050" width="13.85546875" style="80" customWidth="1"/>
    <col min="2051" max="2051" width="12.140625" style="80" customWidth="1"/>
    <col min="2052" max="2052" width="11" style="80" customWidth="1"/>
    <col min="2053" max="2053" width="14.140625" style="80" customWidth="1"/>
    <col min="2054" max="2054" width="11.85546875" style="80" customWidth="1"/>
    <col min="2055" max="2055" width="9.5703125" style="80" customWidth="1"/>
    <col min="2056" max="2056" width="14.7109375" style="80" customWidth="1"/>
    <col min="2057" max="2058" width="9.5703125" style="80" customWidth="1"/>
    <col min="2059" max="2059" width="14.28515625" style="80" customWidth="1"/>
    <col min="2060" max="2060" width="13.140625" style="80" customWidth="1"/>
    <col min="2061" max="2063" width="10.7109375" style="80" customWidth="1"/>
    <col min="2064" max="2064" width="9.140625" style="80"/>
    <col min="2065" max="2065" width="12.85546875" style="80" customWidth="1"/>
    <col min="2066" max="2066" width="23.42578125" style="80" customWidth="1"/>
    <col min="2067" max="2068" width="9.140625" style="80"/>
    <col min="2069" max="2069" width="10.5703125" style="80" customWidth="1"/>
    <col min="2070" max="2070" width="11.28515625" style="80" customWidth="1"/>
    <col min="2071" max="2304" width="9.140625" style="80"/>
    <col min="2305" max="2305" width="72.28515625" style="80" customWidth="1"/>
    <col min="2306" max="2306" width="13.85546875" style="80" customWidth="1"/>
    <col min="2307" max="2307" width="12.140625" style="80" customWidth="1"/>
    <col min="2308" max="2308" width="11" style="80" customWidth="1"/>
    <col min="2309" max="2309" width="14.140625" style="80" customWidth="1"/>
    <col min="2310" max="2310" width="11.85546875" style="80" customWidth="1"/>
    <col min="2311" max="2311" width="9.5703125" style="80" customWidth="1"/>
    <col min="2312" max="2312" width="14.7109375" style="80" customWidth="1"/>
    <col min="2313" max="2314" width="9.5703125" style="80" customWidth="1"/>
    <col min="2315" max="2315" width="14.28515625" style="80" customWidth="1"/>
    <col min="2316" max="2316" width="13.140625" style="80" customWidth="1"/>
    <col min="2317" max="2319" width="10.7109375" style="80" customWidth="1"/>
    <col min="2320" max="2320" width="9.140625" style="80"/>
    <col min="2321" max="2321" width="12.85546875" style="80" customWidth="1"/>
    <col min="2322" max="2322" width="23.42578125" style="80" customWidth="1"/>
    <col min="2323" max="2324" width="9.140625" style="80"/>
    <col min="2325" max="2325" width="10.5703125" style="80" customWidth="1"/>
    <col min="2326" max="2326" width="11.28515625" style="80" customWidth="1"/>
    <col min="2327" max="2560" width="9.140625" style="80"/>
    <col min="2561" max="2561" width="72.28515625" style="80" customWidth="1"/>
    <col min="2562" max="2562" width="13.85546875" style="80" customWidth="1"/>
    <col min="2563" max="2563" width="12.140625" style="80" customWidth="1"/>
    <col min="2564" max="2564" width="11" style="80" customWidth="1"/>
    <col min="2565" max="2565" width="14.140625" style="80" customWidth="1"/>
    <col min="2566" max="2566" width="11.85546875" style="80" customWidth="1"/>
    <col min="2567" max="2567" width="9.5703125" style="80" customWidth="1"/>
    <col min="2568" max="2568" width="14.7109375" style="80" customWidth="1"/>
    <col min="2569" max="2570" width="9.5703125" style="80" customWidth="1"/>
    <col min="2571" max="2571" width="14.28515625" style="80" customWidth="1"/>
    <col min="2572" max="2572" width="13.140625" style="80" customWidth="1"/>
    <col min="2573" max="2575" width="10.7109375" style="80" customWidth="1"/>
    <col min="2576" max="2576" width="9.140625" style="80"/>
    <col min="2577" max="2577" width="12.85546875" style="80" customWidth="1"/>
    <col min="2578" max="2578" width="23.42578125" style="80" customWidth="1"/>
    <col min="2579" max="2580" width="9.140625" style="80"/>
    <col min="2581" max="2581" width="10.5703125" style="80" customWidth="1"/>
    <col min="2582" max="2582" width="11.28515625" style="80" customWidth="1"/>
    <col min="2583" max="2816" width="9.140625" style="80"/>
    <col min="2817" max="2817" width="72.28515625" style="80" customWidth="1"/>
    <col min="2818" max="2818" width="13.85546875" style="80" customWidth="1"/>
    <col min="2819" max="2819" width="12.140625" style="80" customWidth="1"/>
    <col min="2820" max="2820" width="11" style="80" customWidth="1"/>
    <col min="2821" max="2821" width="14.140625" style="80" customWidth="1"/>
    <col min="2822" max="2822" width="11.85546875" style="80" customWidth="1"/>
    <col min="2823" max="2823" width="9.5703125" style="80" customWidth="1"/>
    <col min="2824" max="2824" width="14.7109375" style="80" customWidth="1"/>
    <col min="2825" max="2826" width="9.5703125" style="80" customWidth="1"/>
    <col min="2827" max="2827" width="14.28515625" style="80" customWidth="1"/>
    <col min="2828" max="2828" width="13.140625" style="80" customWidth="1"/>
    <col min="2829" max="2831" width="10.7109375" style="80" customWidth="1"/>
    <col min="2832" max="2832" width="9.140625" style="80"/>
    <col min="2833" max="2833" width="12.85546875" style="80" customWidth="1"/>
    <col min="2834" max="2834" width="23.42578125" style="80" customWidth="1"/>
    <col min="2835" max="2836" width="9.140625" style="80"/>
    <col min="2837" max="2837" width="10.5703125" style="80" customWidth="1"/>
    <col min="2838" max="2838" width="11.28515625" style="80" customWidth="1"/>
    <col min="2839" max="3072" width="9.140625" style="80"/>
    <col min="3073" max="3073" width="72.28515625" style="80" customWidth="1"/>
    <col min="3074" max="3074" width="13.85546875" style="80" customWidth="1"/>
    <col min="3075" max="3075" width="12.140625" style="80" customWidth="1"/>
    <col min="3076" max="3076" width="11" style="80" customWidth="1"/>
    <col min="3077" max="3077" width="14.140625" style="80" customWidth="1"/>
    <col min="3078" max="3078" width="11.85546875" style="80" customWidth="1"/>
    <col min="3079" max="3079" width="9.5703125" style="80" customWidth="1"/>
    <col min="3080" max="3080" width="14.7109375" style="80" customWidth="1"/>
    <col min="3081" max="3082" width="9.5703125" style="80" customWidth="1"/>
    <col min="3083" max="3083" width="14.28515625" style="80" customWidth="1"/>
    <col min="3084" max="3084" width="13.140625" style="80" customWidth="1"/>
    <col min="3085" max="3087" width="10.7109375" style="80" customWidth="1"/>
    <col min="3088" max="3088" width="9.140625" style="80"/>
    <col min="3089" max="3089" width="12.85546875" style="80" customWidth="1"/>
    <col min="3090" max="3090" width="23.42578125" style="80" customWidth="1"/>
    <col min="3091" max="3092" width="9.140625" style="80"/>
    <col min="3093" max="3093" width="10.5703125" style="80" customWidth="1"/>
    <col min="3094" max="3094" width="11.28515625" style="80" customWidth="1"/>
    <col min="3095" max="3328" width="9.140625" style="80"/>
    <col min="3329" max="3329" width="72.28515625" style="80" customWidth="1"/>
    <col min="3330" max="3330" width="13.85546875" style="80" customWidth="1"/>
    <col min="3331" max="3331" width="12.140625" style="80" customWidth="1"/>
    <col min="3332" max="3332" width="11" style="80" customWidth="1"/>
    <col min="3333" max="3333" width="14.140625" style="80" customWidth="1"/>
    <col min="3334" max="3334" width="11.85546875" style="80" customWidth="1"/>
    <col min="3335" max="3335" width="9.5703125" style="80" customWidth="1"/>
    <col min="3336" max="3336" width="14.7109375" style="80" customWidth="1"/>
    <col min="3337" max="3338" width="9.5703125" style="80" customWidth="1"/>
    <col min="3339" max="3339" width="14.28515625" style="80" customWidth="1"/>
    <col min="3340" max="3340" width="13.140625" style="80" customWidth="1"/>
    <col min="3341" max="3343" width="10.7109375" style="80" customWidth="1"/>
    <col min="3344" max="3344" width="9.140625" style="80"/>
    <col min="3345" max="3345" width="12.85546875" style="80" customWidth="1"/>
    <col min="3346" max="3346" width="23.42578125" style="80" customWidth="1"/>
    <col min="3347" max="3348" width="9.140625" style="80"/>
    <col min="3349" max="3349" width="10.5703125" style="80" customWidth="1"/>
    <col min="3350" max="3350" width="11.28515625" style="80" customWidth="1"/>
    <col min="3351" max="3584" width="9.140625" style="80"/>
    <col min="3585" max="3585" width="72.28515625" style="80" customWidth="1"/>
    <col min="3586" max="3586" width="13.85546875" style="80" customWidth="1"/>
    <col min="3587" max="3587" width="12.140625" style="80" customWidth="1"/>
    <col min="3588" max="3588" width="11" style="80" customWidth="1"/>
    <col min="3589" max="3589" width="14.140625" style="80" customWidth="1"/>
    <col min="3590" max="3590" width="11.85546875" style="80" customWidth="1"/>
    <col min="3591" max="3591" width="9.5703125" style="80" customWidth="1"/>
    <col min="3592" max="3592" width="14.7109375" style="80" customWidth="1"/>
    <col min="3593" max="3594" width="9.5703125" style="80" customWidth="1"/>
    <col min="3595" max="3595" width="14.28515625" style="80" customWidth="1"/>
    <col min="3596" max="3596" width="13.140625" style="80" customWidth="1"/>
    <col min="3597" max="3599" width="10.7109375" style="80" customWidth="1"/>
    <col min="3600" max="3600" width="9.140625" style="80"/>
    <col min="3601" max="3601" width="12.85546875" style="80" customWidth="1"/>
    <col min="3602" max="3602" width="23.42578125" style="80" customWidth="1"/>
    <col min="3603" max="3604" width="9.140625" style="80"/>
    <col min="3605" max="3605" width="10.5703125" style="80" customWidth="1"/>
    <col min="3606" max="3606" width="11.28515625" style="80" customWidth="1"/>
    <col min="3607" max="3840" width="9.140625" style="80"/>
    <col min="3841" max="3841" width="72.28515625" style="80" customWidth="1"/>
    <col min="3842" max="3842" width="13.85546875" style="80" customWidth="1"/>
    <col min="3843" max="3843" width="12.140625" style="80" customWidth="1"/>
    <col min="3844" max="3844" width="11" style="80" customWidth="1"/>
    <col min="3845" max="3845" width="14.140625" style="80" customWidth="1"/>
    <col min="3846" max="3846" width="11.85546875" style="80" customWidth="1"/>
    <col min="3847" max="3847" width="9.5703125" style="80" customWidth="1"/>
    <col min="3848" max="3848" width="14.7109375" style="80" customWidth="1"/>
    <col min="3849" max="3850" width="9.5703125" style="80" customWidth="1"/>
    <col min="3851" max="3851" width="14.28515625" style="80" customWidth="1"/>
    <col min="3852" max="3852" width="13.140625" style="80" customWidth="1"/>
    <col min="3853" max="3855" width="10.7109375" style="80" customWidth="1"/>
    <col min="3856" max="3856" width="9.140625" style="80"/>
    <col min="3857" max="3857" width="12.85546875" style="80" customWidth="1"/>
    <col min="3858" max="3858" width="23.42578125" style="80" customWidth="1"/>
    <col min="3859" max="3860" width="9.140625" style="80"/>
    <col min="3861" max="3861" width="10.5703125" style="80" customWidth="1"/>
    <col min="3862" max="3862" width="11.28515625" style="80" customWidth="1"/>
    <col min="3863" max="4096" width="9.140625" style="80"/>
    <col min="4097" max="4097" width="72.28515625" style="80" customWidth="1"/>
    <col min="4098" max="4098" width="13.85546875" style="80" customWidth="1"/>
    <col min="4099" max="4099" width="12.140625" style="80" customWidth="1"/>
    <col min="4100" max="4100" width="11" style="80" customWidth="1"/>
    <col min="4101" max="4101" width="14.140625" style="80" customWidth="1"/>
    <col min="4102" max="4102" width="11.85546875" style="80" customWidth="1"/>
    <col min="4103" max="4103" width="9.5703125" style="80" customWidth="1"/>
    <col min="4104" max="4104" width="14.7109375" style="80" customWidth="1"/>
    <col min="4105" max="4106" width="9.5703125" style="80" customWidth="1"/>
    <col min="4107" max="4107" width="14.28515625" style="80" customWidth="1"/>
    <col min="4108" max="4108" width="13.140625" style="80" customWidth="1"/>
    <col min="4109" max="4111" width="10.7109375" style="80" customWidth="1"/>
    <col min="4112" max="4112" width="9.140625" style="80"/>
    <col min="4113" max="4113" width="12.85546875" style="80" customWidth="1"/>
    <col min="4114" max="4114" width="23.42578125" style="80" customWidth="1"/>
    <col min="4115" max="4116" width="9.140625" style="80"/>
    <col min="4117" max="4117" width="10.5703125" style="80" customWidth="1"/>
    <col min="4118" max="4118" width="11.28515625" style="80" customWidth="1"/>
    <col min="4119" max="4352" width="9.140625" style="80"/>
    <col min="4353" max="4353" width="72.28515625" style="80" customWidth="1"/>
    <col min="4354" max="4354" width="13.85546875" style="80" customWidth="1"/>
    <col min="4355" max="4355" width="12.140625" style="80" customWidth="1"/>
    <col min="4356" max="4356" width="11" style="80" customWidth="1"/>
    <col min="4357" max="4357" width="14.140625" style="80" customWidth="1"/>
    <col min="4358" max="4358" width="11.85546875" style="80" customWidth="1"/>
    <col min="4359" max="4359" width="9.5703125" style="80" customWidth="1"/>
    <col min="4360" max="4360" width="14.7109375" style="80" customWidth="1"/>
    <col min="4361" max="4362" width="9.5703125" style="80" customWidth="1"/>
    <col min="4363" max="4363" width="14.28515625" style="80" customWidth="1"/>
    <col min="4364" max="4364" width="13.140625" style="80" customWidth="1"/>
    <col min="4365" max="4367" width="10.7109375" style="80" customWidth="1"/>
    <col min="4368" max="4368" width="9.140625" style="80"/>
    <col min="4369" max="4369" width="12.85546875" style="80" customWidth="1"/>
    <col min="4370" max="4370" width="23.42578125" style="80" customWidth="1"/>
    <col min="4371" max="4372" width="9.140625" style="80"/>
    <col min="4373" max="4373" width="10.5703125" style="80" customWidth="1"/>
    <col min="4374" max="4374" width="11.28515625" style="80" customWidth="1"/>
    <col min="4375" max="4608" width="9.140625" style="80"/>
    <col min="4609" max="4609" width="72.28515625" style="80" customWidth="1"/>
    <col min="4610" max="4610" width="13.85546875" style="80" customWidth="1"/>
    <col min="4611" max="4611" width="12.140625" style="80" customWidth="1"/>
    <col min="4612" max="4612" width="11" style="80" customWidth="1"/>
    <col min="4613" max="4613" width="14.140625" style="80" customWidth="1"/>
    <col min="4614" max="4614" width="11.85546875" style="80" customWidth="1"/>
    <col min="4615" max="4615" width="9.5703125" style="80" customWidth="1"/>
    <col min="4616" max="4616" width="14.7109375" style="80" customWidth="1"/>
    <col min="4617" max="4618" width="9.5703125" style="80" customWidth="1"/>
    <col min="4619" max="4619" width="14.28515625" style="80" customWidth="1"/>
    <col min="4620" max="4620" width="13.140625" style="80" customWidth="1"/>
    <col min="4621" max="4623" width="10.7109375" style="80" customWidth="1"/>
    <col min="4624" max="4624" width="9.140625" style="80"/>
    <col min="4625" max="4625" width="12.85546875" style="80" customWidth="1"/>
    <col min="4626" max="4626" width="23.42578125" style="80" customWidth="1"/>
    <col min="4627" max="4628" width="9.140625" style="80"/>
    <col min="4629" max="4629" width="10.5703125" style="80" customWidth="1"/>
    <col min="4630" max="4630" width="11.28515625" style="80" customWidth="1"/>
    <col min="4631" max="4864" width="9.140625" style="80"/>
    <col min="4865" max="4865" width="72.28515625" style="80" customWidth="1"/>
    <col min="4866" max="4866" width="13.85546875" style="80" customWidth="1"/>
    <col min="4867" max="4867" width="12.140625" style="80" customWidth="1"/>
    <col min="4868" max="4868" width="11" style="80" customWidth="1"/>
    <col min="4869" max="4869" width="14.140625" style="80" customWidth="1"/>
    <col min="4870" max="4870" width="11.85546875" style="80" customWidth="1"/>
    <col min="4871" max="4871" width="9.5703125" style="80" customWidth="1"/>
    <col min="4872" max="4872" width="14.7109375" style="80" customWidth="1"/>
    <col min="4873" max="4874" width="9.5703125" style="80" customWidth="1"/>
    <col min="4875" max="4875" width="14.28515625" style="80" customWidth="1"/>
    <col min="4876" max="4876" width="13.140625" style="80" customWidth="1"/>
    <col min="4877" max="4879" width="10.7109375" style="80" customWidth="1"/>
    <col min="4880" max="4880" width="9.140625" style="80"/>
    <col min="4881" max="4881" width="12.85546875" style="80" customWidth="1"/>
    <col min="4882" max="4882" width="23.42578125" style="80" customWidth="1"/>
    <col min="4883" max="4884" width="9.140625" style="80"/>
    <col min="4885" max="4885" width="10.5703125" style="80" customWidth="1"/>
    <col min="4886" max="4886" width="11.28515625" style="80" customWidth="1"/>
    <col min="4887" max="5120" width="9.140625" style="80"/>
    <col min="5121" max="5121" width="72.28515625" style="80" customWidth="1"/>
    <col min="5122" max="5122" width="13.85546875" style="80" customWidth="1"/>
    <col min="5123" max="5123" width="12.140625" style="80" customWidth="1"/>
    <col min="5124" max="5124" width="11" style="80" customWidth="1"/>
    <col min="5125" max="5125" width="14.140625" style="80" customWidth="1"/>
    <col min="5126" max="5126" width="11.85546875" style="80" customWidth="1"/>
    <col min="5127" max="5127" width="9.5703125" style="80" customWidth="1"/>
    <col min="5128" max="5128" width="14.7109375" style="80" customWidth="1"/>
    <col min="5129" max="5130" width="9.5703125" style="80" customWidth="1"/>
    <col min="5131" max="5131" width="14.28515625" style="80" customWidth="1"/>
    <col min="5132" max="5132" width="13.140625" style="80" customWidth="1"/>
    <col min="5133" max="5135" width="10.7109375" style="80" customWidth="1"/>
    <col min="5136" max="5136" width="9.140625" style="80"/>
    <col min="5137" max="5137" width="12.85546875" style="80" customWidth="1"/>
    <col min="5138" max="5138" width="23.42578125" style="80" customWidth="1"/>
    <col min="5139" max="5140" width="9.140625" style="80"/>
    <col min="5141" max="5141" width="10.5703125" style="80" customWidth="1"/>
    <col min="5142" max="5142" width="11.28515625" style="80" customWidth="1"/>
    <col min="5143" max="5376" width="9.140625" style="80"/>
    <col min="5377" max="5377" width="72.28515625" style="80" customWidth="1"/>
    <col min="5378" max="5378" width="13.85546875" style="80" customWidth="1"/>
    <col min="5379" max="5379" width="12.140625" style="80" customWidth="1"/>
    <col min="5380" max="5380" width="11" style="80" customWidth="1"/>
    <col min="5381" max="5381" width="14.140625" style="80" customWidth="1"/>
    <col min="5382" max="5382" width="11.85546875" style="80" customWidth="1"/>
    <col min="5383" max="5383" width="9.5703125" style="80" customWidth="1"/>
    <col min="5384" max="5384" width="14.7109375" style="80" customWidth="1"/>
    <col min="5385" max="5386" width="9.5703125" style="80" customWidth="1"/>
    <col min="5387" max="5387" width="14.28515625" style="80" customWidth="1"/>
    <col min="5388" max="5388" width="13.140625" style="80" customWidth="1"/>
    <col min="5389" max="5391" width="10.7109375" style="80" customWidth="1"/>
    <col min="5392" max="5392" width="9.140625" style="80"/>
    <col min="5393" max="5393" width="12.85546875" style="80" customWidth="1"/>
    <col min="5394" max="5394" width="23.42578125" style="80" customWidth="1"/>
    <col min="5395" max="5396" width="9.140625" style="80"/>
    <col min="5397" max="5397" width="10.5703125" style="80" customWidth="1"/>
    <col min="5398" max="5398" width="11.28515625" style="80" customWidth="1"/>
    <col min="5399" max="5632" width="9.140625" style="80"/>
    <col min="5633" max="5633" width="72.28515625" style="80" customWidth="1"/>
    <col min="5634" max="5634" width="13.85546875" style="80" customWidth="1"/>
    <col min="5635" max="5635" width="12.140625" style="80" customWidth="1"/>
    <col min="5636" max="5636" width="11" style="80" customWidth="1"/>
    <col min="5637" max="5637" width="14.140625" style="80" customWidth="1"/>
    <col min="5638" max="5638" width="11.85546875" style="80" customWidth="1"/>
    <col min="5639" max="5639" width="9.5703125" style="80" customWidth="1"/>
    <col min="5640" max="5640" width="14.7109375" style="80" customWidth="1"/>
    <col min="5641" max="5642" width="9.5703125" style="80" customWidth="1"/>
    <col min="5643" max="5643" width="14.28515625" style="80" customWidth="1"/>
    <col min="5644" max="5644" width="13.140625" style="80" customWidth="1"/>
    <col min="5645" max="5647" width="10.7109375" style="80" customWidth="1"/>
    <col min="5648" max="5648" width="9.140625" style="80"/>
    <col min="5649" max="5649" width="12.85546875" style="80" customWidth="1"/>
    <col min="5650" max="5650" width="23.42578125" style="80" customWidth="1"/>
    <col min="5651" max="5652" width="9.140625" style="80"/>
    <col min="5653" max="5653" width="10.5703125" style="80" customWidth="1"/>
    <col min="5654" max="5654" width="11.28515625" style="80" customWidth="1"/>
    <col min="5655" max="5888" width="9.140625" style="80"/>
    <col min="5889" max="5889" width="72.28515625" style="80" customWidth="1"/>
    <col min="5890" max="5890" width="13.85546875" style="80" customWidth="1"/>
    <col min="5891" max="5891" width="12.140625" style="80" customWidth="1"/>
    <col min="5892" max="5892" width="11" style="80" customWidth="1"/>
    <col min="5893" max="5893" width="14.140625" style="80" customWidth="1"/>
    <col min="5894" max="5894" width="11.85546875" style="80" customWidth="1"/>
    <col min="5895" max="5895" width="9.5703125" style="80" customWidth="1"/>
    <col min="5896" max="5896" width="14.7109375" style="80" customWidth="1"/>
    <col min="5897" max="5898" width="9.5703125" style="80" customWidth="1"/>
    <col min="5899" max="5899" width="14.28515625" style="80" customWidth="1"/>
    <col min="5900" max="5900" width="13.140625" style="80" customWidth="1"/>
    <col min="5901" max="5903" width="10.7109375" style="80" customWidth="1"/>
    <col min="5904" max="5904" width="9.140625" style="80"/>
    <col min="5905" max="5905" width="12.85546875" style="80" customWidth="1"/>
    <col min="5906" max="5906" width="23.42578125" style="80" customWidth="1"/>
    <col min="5907" max="5908" width="9.140625" style="80"/>
    <col min="5909" max="5909" width="10.5703125" style="80" customWidth="1"/>
    <col min="5910" max="5910" width="11.28515625" style="80" customWidth="1"/>
    <col min="5911" max="6144" width="9.140625" style="80"/>
    <col min="6145" max="6145" width="72.28515625" style="80" customWidth="1"/>
    <col min="6146" max="6146" width="13.85546875" style="80" customWidth="1"/>
    <col min="6147" max="6147" width="12.140625" style="80" customWidth="1"/>
    <col min="6148" max="6148" width="11" style="80" customWidth="1"/>
    <col min="6149" max="6149" width="14.140625" style="80" customWidth="1"/>
    <col min="6150" max="6150" width="11.85546875" style="80" customWidth="1"/>
    <col min="6151" max="6151" width="9.5703125" style="80" customWidth="1"/>
    <col min="6152" max="6152" width="14.7109375" style="80" customWidth="1"/>
    <col min="6153" max="6154" width="9.5703125" style="80" customWidth="1"/>
    <col min="6155" max="6155" width="14.28515625" style="80" customWidth="1"/>
    <col min="6156" max="6156" width="13.140625" style="80" customWidth="1"/>
    <col min="6157" max="6159" width="10.7109375" style="80" customWidth="1"/>
    <col min="6160" max="6160" width="9.140625" style="80"/>
    <col min="6161" max="6161" width="12.85546875" style="80" customWidth="1"/>
    <col min="6162" max="6162" width="23.42578125" style="80" customWidth="1"/>
    <col min="6163" max="6164" width="9.140625" style="80"/>
    <col min="6165" max="6165" width="10.5703125" style="80" customWidth="1"/>
    <col min="6166" max="6166" width="11.28515625" style="80" customWidth="1"/>
    <col min="6167" max="6400" width="9.140625" style="80"/>
    <col min="6401" max="6401" width="72.28515625" style="80" customWidth="1"/>
    <col min="6402" max="6402" width="13.85546875" style="80" customWidth="1"/>
    <col min="6403" max="6403" width="12.140625" style="80" customWidth="1"/>
    <col min="6404" max="6404" width="11" style="80" customWidth="1"/>
    <col min="6405" max="6405" width="14.140625" style="80" customWidth="1"/>
    <col min="6406" max="6406" width="11.85546875" style="80" customWidth="1"/>
    <col min="6407" max="6407" width="9.5703125" style="80" customWidth="1"/>
    <col min="6408" max="6408" width="14.7109375" style="80" customWidth="1"/>
    <col min="6409" max="6410" width="9.5703125" style="80" customWidth="1"/>
    <col min="6411" max="6411" width="14.28515625" style="80" customWidth="1"/>
    <col min="6412" max="6412" width="13.140625" style="80" customWidth="1"/>
    <col min="6413" max="6415" width="10.7109375" style="80" customWidth="1"/>
    <col min="6416" max="6416" width="9.140625" style="80"/>
    <col min="6417" max="6417" width="12.85546875" style="80" customWidth="1"/>
    <col min="6418" max="6418" width="23.42578125" style="80" customWidth="1"/>
    <col min="6419" max="6420" width="9.140625" style="80"/>
    <col min="6421" max="6421" width="10.5703125" style="80" customWidth="1"/>
    <col min="6422" max="6422" width="11.28515625" style="80" customWidth="1"/>
    <col min="6423" max="6656" width="9.140625" style="80"/>
    <col min="6657" max="6657" width="72.28515625" style="80" customWidth="1"/>
    <col min="6658" max="6658" width="13.85546875" style="80" customWidth="1"/>
    <col min="6659" max="6659" width="12.140625" style="80" customWidth="1"/>
    <col min="6660" max="6660" width="11" style="80" customWidth="1"/>
    <col min="6661" max="6661" width="14.140625" style="80" customWidth="1"/>
    <col min="6662" max="6662" width="11.85546875" style="80" customWidth="1"/>
    <col min="6663" max="6663" width="9.5703125" style="80" customWidth="1"/>
    <col min="6664" max="6664" width="14.7109375" style="80" customWidth="1"/>
    <col min="6665" max="6666" width="9.5703125" style="80" customWidth="1"/>
    <col min="6667" max="6667" width="14.28515625" style="80" customWidth="1"/>
    <col min="6668" max="6668" width="13.140625" style="80" customWidth="1"/>
    <col min="6669" max="6671" width="10.7109375" style="80" customWidth="1"/>
    <col min="6672" max="6672" width="9.140625" style="80"/>
    <col min="6673" max="6673" width="12.85546875" style="80" customWidth="1"/>
    <col min="6674" max="6674" width="23.42578125" style="80" customWidth="1"/>
    <col min="6675" max="6676" width="9.140625" style="80"/>
    <col min="6677" max="6677" width="10.5703125" style="80" customWidth="1"/>
    <col min="6678" max="6678" width="11.28515625" style="80" customWidth="1"/>
    <col min="6679" max="6912" width="9.140625" style="80"/>
    <col min="6913" max="6913" width="72.28515625" style="80" customWidth="1"/>
    <col min="6914" max="6914" width="13.85546875" style="80" customWidth="1"/>
    <col min="6915" max="6915" width="12.140625" style="80" customWidth="1"/>
    <col min="6916" max="6916" width="11" style="80" customWidth="1"/>
    <col min="6917" max="6917" width="14.140625" style="80" customWidth="1"/>
    <col min="6918" max="6918" width="11.85546875" style="80" customWidth="1"/>
    <col min="6919" max="6919" width="9.5703125" style="80" customWidth="1"/>
    <col min="6920" max="6920" width="14.7109375" style="80" customWidth="1"/>
    <col min="6921" max="6922" width="9.5703125" style="80" customWidth="1"/>
    <col min="6923" max="6923" width="14.28515625" style="80" customWidth="1"/>
    <col min="6924" max="6924" width="13.140625" style="80" customWidth="1"/>
    <col min="6925" max="6927" width="10.7109375" style="80" customWidth="1"/>
    <col min="6928" max="6928" width="9.140625" style="80"/>
    <col min="6929" max="6929" width="12.85546875" style="80" customWidth="1"/>
    <col min="6930" max="6930" width="23.42578125" style="80" customWidth="1"/>
    <col min="6931" max="6932" width="9.140625" style="80"/>
    <col min="6933" max="6933" width="10.5703125" style="80" customWidth="1"/>
    <col min="6934" max="6934" width="11.28515625" style="80" customWidth="1"/>
    <col min="6935" max="7168" width="9.140625" style="80"/>
    <col min="7169" max="7169" width="72.28515625" style="80" customWidth="1"/>
    <col min="7170" max="7170" width="13.85546875" style="80" customWidth="1"/>
    <col min="7171" max="7171" width="12.140625" style="80" customWidth="1"/>
    <col min="7172" max="7172" width="11" style="80" customWidth="1"/>
    <col min="7173" max="7173" width="14.140625" style="80" customWidth="1"/>
    <col min="7174" max="7174" width="11.85546875" style="80" customWidth="1"/>
    <col min="7175" max="7175" width="9.5703125" style="80" customWidth="1"/>
    <col min="7176" max="7176" width="14.7109375" style="80" customWidth="1"/>
    <col min="7177" max="7178" width="9.5703125" style="80" customWidth="1"/>
    <col min="7179" max="7179" width="14.28515625" style="80" customWidth="1"/>
    <col min="7180" max="7180" width="13.140625" style="80" customWidth="1"/>
    <col min="7181" max="7183" width="10.7109375" style="80" customWidth="1"/>
    <col min="7184" max="7184" width="9.140625" style="80"/>
    <col min="7185" max="7185" width="12.85546875" style="80" customWidth="1"/>
    <col min="7186" max="7186" width="23.42578125" style="80" customWidth="1"/>
    <col min="7187" max="7188" width="9.140625" style="80"/>
    <col min="7189" max="7189" width="10.5703125" style="80" customWidth="1"/>
    <col min="7190" max="7190" width="11.28515625" style="80" customWidth="1"/>
    <col min="7191" max="7424" width="9.140625" style="80"/>
    <col min="7425" max="7425" width="72.28515625" style="80" customWidth="1"/>
    <col min="7426" max="7426" width="13.85546875" style="80" customWidth="1"/>
    <col min="7427" max="7427" width="12.140625" style="80" customWidth="1"/>
    <col min="7428" max="7428" width="11" style="80" customWidth="1"/>
    <col min="7429" max="7429" width="14.140625" style="80" customWidth="1"/>
    <col min="7430" max="7430" width="11.85546875" style="80" customWidth="1"/>
    <col min="7431" max="7431" width="9.5703125" style="80" customWidth="1"/>
    <col min="7432" max="7432" width="14.7109375" style="80" customWidth="1"/>
    <col min="7433" max="7434" width="9.5703125" style="80" customWidth="1"/>
    <col min="7435" max="7435" width="14.28515625" style="80" customWidth="1"/>
    <col min="7436" max="7436" width="13.140625" style="80" customWidth="1"/>
    <col min="7437" max="7439" width="10.7109375" style="80" customWidth="1"/>
    <col min="7440" max="7440" width="9.140625" style="80"/>
    <col min="7441" max="7441" width="12.85546875" style="80" customWidth="1"/>
    <col min="7442" max="7442" width="23.42578125" style="80" customWidth="1"/>
    <col min="7443" max="7444" width="9.140625" style="80"/>
    <col min="7445" max="7445" width="10.5703125" style="80" customWidth="1"/>
    <col min="7446" max="7446" width="11.28515625" style="80" customWidth="1"/>
    <col min="7447" max="7680" width="9.140625" style="80"/>
    <col min="7681" max="7681" width="72.28515625" style="80" customWidth="1"/>
    <col min="7682" max="7682" width="13.85546875" style="80" customWidth="1"/>
    <col min="7683" max="7683" width="12.140625" style="80" customWidth="1"/>
    <col min="7684" max="7684" width="11" style="80" customWidth="1"/>
    <col min="7685" max="7685" width="14.140625" style="80" customWidth="1"/>
    <col min="7686" max="7686" width="11.85546875" style="80" customWidth="1"/>
    <col min="7687" max="7687" width="9.5703125" style="80" customWidth="1"/>
    <col min="7688" max="7688" width="14.7109375" style="80" customWidth="1"/>
    <col min="7689" max="7690" width="9.5703125" style="80" customWidth="1"/>
    <col min="7691" max="7691" width="14.28515625" style="80" customWidth="1"/>
    <col min="7692" max="7692" width="13.140625" style="80" customWidth="1"/>
    <col min="7693" max="7695" width="10.7109375" style="80" customWidth="1"/>
    <col min="7696" max="7696" width="9.140625" style="80"/>
    <col min="7697" max="7697" width="12.85546875" style="80" customWidth="1"/>
    <col min="7698" max="7698" width="23.42578125" style="80" customWidth="1"/>
    <col min="7699" max="7700" width="9.140625" style="80"/>
    <col min="7701" max="7701" width="10.5703125" style="80" customWidth="1"/>
    <col min="7702" max="7702" width="11.28515625" style="80" customWidth="1"/>
    <col min="7703" max="7936" width="9.140625" style="80"/>
    <col min="7937" max="7937" width="72.28515625" style="80" customWidth="1"/>
    <col min="7938" max="7938" width="13.85546875" style="80" customWidth="1"/>
    <col min="7939" max="7939" width="12.140625" style="80" customWidth="1"/>
    <col min="7940" max="7940" width="11" style="80" customWidth="1"/>
    <col min="7941" max="7941" width="14.140625" style="80" customWidth="1"/>
    <col min="7942" max="7942" width="11.85546875" style="80" customWidth="1"/>
    <col min="7943" max="7943" width="9.5703125" style="80" customWidth="1"/>
    <col min="7944" max="7944" width="14.7109375" style="80" customWidth="1"/>
    <col min="7945" max="7946" width="9.5703125" style="80" customWidth="1"/>
    <col min="7947" max="7947" width="14.28515625" style="80" customWidth="1"/>
    <col min="7948" max="7948" width="13.140625" style="80" customWidth="1"/>
    <col min="7949" max="7951" width="10.7109375" style="80" customWidth="1"/>
    <col min="7952" max="7952" width="9.140625" style="80"/>
    <col min="7953" max="7953" width="12.85546875" style="80" customWidth="1"/>
    <col min="7954" max="7954" width="23.42578125" style="80" customWidth="1"/>
    <col min="7955" max="7956" width="9.140625" style="80"/>
    <col min="7957" max="7957" width="10.5703125" style="80" customWidth="1"/>
    <col min="7958" max="7958" width="11.28515625" style="80" customWidth="1"/>
    <col min="7959" max="8192" width="9.140625" style="80"/>
    <col min="8193" max="8193" width="72.28515625" style="80" customWidth="1"/>
    <col min="8194" max="8194" width="13.85546875" style="80" customWidth="1"/>
    <col min="8195" max="8195" width="12.140625" style="80" customWidth="1"/>
    <col min="8196" max="8196" width="11" style="80" customWidth="1"/>
    <col min="8197" max="8197" width="14.140625" style="80" customWidth="1"/>
    <col min="8198" max="8198" width="11.85546875" style="80" customWidth="1"/>
    <col min="8199" max="8199" width="9.5703125" style="80" customWidth="1"/>
    <col min="8200" max="8200" width="14.7109375" style="80" customWidth="1"/>
    <col min="8201" max="8202" width="9.5703125" style="80" customWidth="1"/>
    <col min="8203" max="8203" width="14.28515625" style="80" customWidth="1"/>
    <col min="8204" max="8204" width="13.140625" style="80" customWidth="1"/>
    <col min="8205" max="8207" width="10.7109375" style="80" customWidth="1"/>
    <col min="8208" max="8208" width="9.140625" style="80"/>
    <col min="8209" max="8209" width="12.85546875" style="80" customWidth="1"/>
    <col min="8210" max="8210" width="23.42578125" style="80" customWidth="1"/>
    <col min="8211" max="8212" width="9.140625" style="80"/>
    <col min="8213" max="8213" width="10.5703125" style="80" customWidth="1"/>
    <col min="8214" max="8214" width="11.28515625" style="80" customWidth="1"/>
    <col min="8215" max="8448" width="9.140625" style="80"/>
    <col min="8449" max="8449" width="72.28515625" style="80" customWidth="1"/>
    <col min="8450" max="8450" width="13.85546875" style="80" customWidth="1"/>
    <col min="8451" max="8451" width="12.140625" style="80" customWidth="1"/>
    <col min="8452" max="8452" width="11" style="80" customWidth="1"/>
    <col min="8453" max="8453" width="14.140625" style="80" customWidth="1"/>
    <col min="8454" max="8454" width="11.85546875" style="80" customWidth="1"/>
    <col min="8455" max="8455" width="9.5703125" style="80" customWidth="1"/>
    <col min="8456" max="8456" width="14.7109375" style="80" customWidth="1"/>
    <col min="8457" max="8458" width="9.5703125" style="80" customWidth="1"/>
    <col min="8459" max="8459" width="14.28515625" style="80" customWidth="1"/>
    <col min="8460" max="8460" width="13.140625" style="80" customWidth="1"/>
    <col min="8461" max="8463" width="10.7109375" style="80" customWidth="1"/>
    <col min="8464" max="8464" width="9.140625" style="80"/>
    <col min="8465" max="8465" width="12.85546875" style="80" customWidth="1"/>
    <col min="8466" max="8466" width="23.42578125" style="80" customWidth="1"/>
    <col min="8467" max="8468" width="9.140625" style="80"/>
    <col min="8469" max="8469" width="10.5703125" style="80" customWidth="1"/>
    <col min="8470" max="8470" width="11.28515625" style="80" customWidth="1"/>
    <col min="8471" max="8704" width="9.140625" style="80"/>
    <col min="8705" max="8705" width="72.28515625" style="80" customWidth="1"/>
    <col min="8706" max="8706" width="13.85546875" style="80" customWidth="1"/>
    <col min="8707" max="8707" width="12.140625" style="80" customWidth="1"/>
    <col min="8708" max="8708" width="11" style="80" customWidth="1"/>
    <col min="8709" max="8709" width="14.140625" style="80" customWidth="1"/>
    <col min="8710" max="8710" width="11.85546875" style="80" customWidth="1"/>
    <col min="8711" max="8711" width="9.5703125" style="80" customWidth="1"/>
    <col min="8712" max="8712" width="14.7109375" style="80" customWidth="1"/>
    <col min="8713" max="8714" width="9.5703125" style="80" customWidth="1"/>
    <col min="8715" max="8715" width="14.28515625" style="80" customWidth="1"/>
    <col min="8716" max="8716" width="13.140625" style="80" customWidth="1"/>
    <col min="8717" max="8719" width="10.7109375" style="80" customWidth="1"/>
    <col min="8720" max="8720" width="9.140625" style="80"/>
    <col min="8721" max="8721" width="12.85546875" style="80" customWidth="1"/>
    <col min="8722" max="8722" width="23.42578125" style="80" customWidth="1"/>
    <col min="8723" max="8724" width="9.140625" style="80"/>
    <col min="8725" max="8725" width="10.5703125" style="80" customWidth="1"/>
    <col min="8726" max="8726" width="11.28515625" style="80" customWidth="1"/>
    <col min="8727" max="8960" width="9.140625" style="80"/>
    <col min="8961" max="8961" width="72.28515625" style="80" customWidth="1"/>
    <col min="8962" max="8962" width="13.85546875" style="80" customWidth="1"/>
    <col min="8963" max="8963" width="12.140625" style="80" customWidth="1"/>
    <col min="8964" max="8964" width="11" style="80" customWidth="1"/>
    <col min="8965" max="8965" width="14.140625" style="80" customWidth="1"/>
    <col min="8966" max="8966" width="11.85546875" style="80" customWidth="1"/>
    <col min="8967" max="8967" width="9.5703125" style="80" customWidth="1"/>
    <col min="8968" max="8968" width="14.7109375" style="80" customWidth="1"/>
    <col min="8969" max="8970" width="9.5703125" style="80" customWidth="1"/>
    <col min="8971" max="8971" width="14.28515625" style="80" customWidth="1"/>
    <col min="8972" max="8972" width="13.140625" style="80" customWidth="1"/>
    <col min="8973" max="8975" width="10.7109375" style="80" customWidth="1"/>
    <col min="8976" max="8976" width="9.140625" style="80"/>
    <col min="8977" max="8977" width="12.85546875" style="80" customWidth="1"/>
    <col min="8978" max="8978" width="23.42578125" style="80" customWidth="1"/>
    <col min="8979" max="8980" width="9.140625" style="80"/>
    <col min="8981" max="8981" width="10.5703125" style="80" customWidth="1"/>
    <col min="8982" max="8982" width="11.28515625" style="80" customWidth="1"/>
    <col min="8983" max="9216" width="9.140625" style="80"/>
    <col min="9217" max="9217" width="72.28515625" style="80" customWidth="1"/>
    <col min="9218" max="9218" width="13.85546875" style="80" customWidth="1"/>
    <col min="9219" max="9219" width="12.140625" style="80" customWidth="1"/>
    <col min="9220" max="9220" width="11" style="80" customWidth="1"/>
    <col min="9221" max="9221" width="14.140625" style="80" customWidth="1"/>
    <col min="9222" max="9222" width="11.85546875" style="80" customWidth="1"/>
    <col min="9223" max="9223" width="9.5703125" style="80" customWidth="1"/>
    <col min="9224" max="9224" width="14.7109375" style="80" customWidth="1"/>
    <col min="9225" max="9226" width="9.5703125" style="80" customWidth="1"/>
    <col min="9227" max="9227" width="14.28515625" style="80" customWidth="1"/>
    <col min="9228" max="9228" width="13.140625" style="80" customWidth="1"/>
    <col min="9229" max="9231" width="10.7109375" style="80" customWidth="1"/>
    <col min="9232" max="9232" width="9.140625" style="80"/>
    <col min="9233" max="9233" width="12.85546875" style="80" customWidth="1"/>
    <col min="9234" max="9234" width="23.42578125" style="80" customWidth="1"/>
    <col min="9235" max="9236" width="9.140625" style="80"/>
    <col min="9237" max="9237" width="10.5703125" style="80" customWidth="1"/>
    <col min="9238" max="9238" width="11.28515625" style="80" customWidth="1"/>
    <col min="9239" max="9472" width="9.140625" style="80"/>
    <col min="9473" max="9473" width="72.28515625" style="80" customWidth="1"/>
    <col min="9474" max="9474" width="13.85546875" style="80" customWidth="1"/>
    <col min="9475" max="9475" width="12.140625" style="80" customWidth="1"/>
    <col min="9476" max="9476" width="11" style="80" customWidth="1"/>
    <col min="9477" max="9477" width="14.140625" style="80" customWidth="1"/>
    <col min="9478" max="9478" width="11.85546875" style="80" customWidth="1"/>
    <col min="9479" max="9479" width="9.5703125" style="80" customWidth="1"/>
    <col min="9480" max="9480" width="14.7109375" style="80" customWidth="1"/>
    <col min="9481" max="9482" width="9.5703125" style="80" customWidth="1"/>
    <col min="9483" max="9483" width="14.28515625" style="80" customWidth="1"/>
    <col min="9484" max="9484" width="13.140625" style="80" customWidth="1"/>
    <col min="9485" max="9487" width="10.7109375" style="80" customWidth="1"/>
    <col min="9488" max="9488" width="9.140625" style="80"/>
    <col min="9489" max="9489" width="12.85546875" style="80" customWidth="1"/>
    <col min="9490" max="9490" width="23.42578125" style="80" customWidth="1"/>
    <col min="9491" max="9492" width="9.140625" style="80"/>
    <col min="9493" max="9493" width="10.5703125" style="80" customWidth="1"/>
    <col min="9494" max="9494" width="11.28515625" style="80" customWidth="1"/>
    <col min="9495" max="9728" width="9.140625" style="80"/>
    <col min="9729" max="9729" width="72.28515625" style="80" customWidth="1"/>
    <col min="9730" max="9730" width="13.85546875" style="80" customWidth="1"/>
    <col min="9731" max="9731" width="12.140625" style="80" customWidth="1"/>
    <col min="9732" max="9732" width="11" style="80" customWidth="1"/>
    <col min="9733" max="9733" width="14.140625" style="80" customWidth="1"/>
    <col min="9734" max="9734" width="11.85546875" style="80" customWidth="1"/>
    <col min="9735" max="9735" width="9.5703125" style="80" customWidth="1"/>
    <col min="9736" max="9736" width="14.7109375" style="80" customWidth="1"/>
    <col min="9737" max="9738" width="9.5703125" style="80" customWidth="1"/>
    <col min="9739" max="9739" width="14.28515625" style="80" customWidth="1"/>
    <col min="9740" max="9740" width="13.140625" style="80" customWidth="1"/>
    <col min="9741" max="9743" width="10.7109375" style="80" customWidth="1"/>
    <col min="9744" max="9744" width="9.140625" style="80"/>
    <col min="9745" max="9745" width="12.85546875" style="80" customWidth="1"/>
    <col min="9746" max="9746" width="23.42578125" style="80" customWidth="1"/>
    <col min="9747" max="9748" width="9.140625" style="80"/>
    <col min="9749" max="9749" width="10.5703125" style="80" customWidth="1"/>
    <col min="9750" max="9750" width="11.28515625" style="80" customWidth="1"/>
    <col min="9751" max="9984" width="9.140625" style="80"/>
    <col min="9985" max="9985" width="72.28515625" style="80" customWidth="1"/>
    <col min="9986" max="9986" width="13.85546875" style="80" customWidth="1"/>
    <col min="9987" max="9987" width="12.140625" style="80" customWidth="1"/>
    <col min="9988" max="9988" width="11" style="80" customWidth="1"/>
    <col min="9989" max="9989" width="14.140625" style="80" customWidth="1"/>
    <col min="9990" max="9990" width="11.85546875" style="80" customWidth="1"/>
    <col min="9991" max="9991" width="9.5703125" style="80" customWidth="1"/>
    <col min="9992" max="9992" width="14.7109375" style="80" customWidth="1"/>
    <col min="9993" max="9994" width="9.5703125" style="80" customWidth="1"/>
    <col min="9995" max="9995" width="14.28515625" style="80" customWidth="1"/>
    <col min="9996" max="9996" width="13.140625" style="80" customWidth="1"/>
    <col min="9997" max="9999" width="10.7109375" style="80" customWidth="1"/>
    <col min="10000" max="10000" width="9.140625" style="80"/>
    <col min="10001" max="10001" width="12.85546875" style="80" customWidth="1"/>
    <col min="10002" max="10002" width="23.42578125" style="80" customWidth="1"/>
    <col min="10003" max="10004" width="9.140625" style="80"/>
    <col min="10005" max="10005" width="10.5703125" style="80" customWidth="1"/>
    <col min="10006" max="10006" width="11.28515625" style="80" customWidth="1"/>
    <col min="10007" max="10240" width="9.140625" style="80"/>
    <col min="10241" max="10241" width="72.28515625" style="80" customWidth="1"/>
    <col min="10242" max="10242" width="13.85546875" style="80" customWidth="1"/>
    <col min="10243" max="10243" width="12.140625" style="80" customWidth="1"/>
    <col min="10244" max="10244" width="11" style="80" customWidth="1"/>
    <col min="10245" max="10245" width="14.140625" style="80" customWidth="1"/>
    <col min="10246" max="10246" width="11.85546875" style="80" customWidth="1"/>
    <col min="10247" max="10247" width="9.5703125" style="80" customWidth="1"/>
    <col min="10248" max="10248" width="14.7109375" style="80" customWidth="1"/>
    <col min="10249" max="10250" width="9.5703125" style="80" customWidth="1"/>
    <col min="10251" max="10251" width="14.28515625" style="80" customWidth="1"/>
    <col min="10252" max="10252" width="13.140625" style="80" customWidth="1"/>
    <col min="10253" max="10255" width="10.7109375" style="80" customWidth="1"/>
    <col min="10256" max="10256" width="9.140625" style="80"/>
    <col min="10257" max="10257" width="12.85546875" style="80" customWidth="1"/>
    <col min="10258" max="10258" width="23.42578125" style="80" customWidth="1"/>
    <col min="10259" max="10260" width="9.140625" style="80"/>
    <col min="10261" max="10261" width="10.5703125" style="80" customWidth="1"/>
    <col min="10262" max="10262" width="11.28515625" style="80" customWidth="1"/>
    <col min="10263" max="10496" width="9.140625" style="80"/>
    <col min="10497" max="10497" width="72.28515625" style="80" customWidth="1"/>
    <col min="10498" max="10498" width="13.85546875" style="80" customWidth="1"/>
    <col min="10499" max="10499" width="12.140625" style="80" customWidth="1"/>
    <col min="10500" max="10500" width="11" style="80" customWidth="1"/>
    <col min="10501" max="10501" width="14.140625" style="80" customWidth="1"/>
    <col min="10502" max="10502" width="11.85546875" style="80" customWidth="1"/>
    <col min="10503" max="10503" width="9.5703125" style="80" customWidth="1"/>
    <col min="10504" max="10504" width="14.7109375" style="80" customWidth="1"/>
    <col min="10505" max="10506" width="9.5703125" style="80" customWidth="1"/>
    <col min="10507" max="10507" width="14.28515625" style="80" customWidth="1"/>
    <col min="10508" max="10508" width="13.140625" style="80" customWidth="1"/>
    <col min="10509" max="10511" width="10.7109375" style="80" customWidth="1"/>
    <col min="10512" max="10512" width="9.140625" style="80"/>
    <col min="10513" max="10513" width="12.85546875" style="80" customWidth="1"/>
    <col min="10514" max="10514" width="23.42578125" style="80" customWidth="1"/>
    <col min="10515" max="10516" width="9.140625" style="80"/>
    <col min="10517" max="10517" width="10.5703125" style="80" customWidth="1"/>
    <col min="10518" max="10518" width="11.28515625" style="80" customWidth="1"/>
    <col min="10519" max="10752" width="9.140625" style="80"/>
    <col min="10753" max="10753" width="72.28515625" style="80" customWidth="1"/>
    <col min="10754" max="10754" width="13.85546875" style="80" customWidth="1"/>
    <col min="10755" max="10755" width="12.140625" style="80" customWidth="1"/>
    <col min="10756" max="10756" width="11" style="80" customWidth="1"/>
    <col min="10757" max="10757" width="14.140625" style="80" customWidth="1"/>
    <col min="10758" max="10758" width="11.85546875" style="80" customWidth="1"/>
    <col min="10759" max="10759" width="9.5703125" style="80" customWidth="1"/>
    <col min="10760" max="10760" width="14.7109375" style="80" customWidth="1"/>
    <col min="10761" max="10762" width="9.5703125" style="80" customWidth="1"/>
    <col min="10763" max="10763" width="14.28515625" style="80" customWidth="1"/>
    <col min="10764" max="10764" width="13.140625" style="80" customWidth="1"/>
    <col min="10765" max="10767" width="10.7109375" style="80" customWidth="1"/>
    <col min="10768" max="10768" width="9.140625" style="80"/>
    <col min="10769" max="10769" width="12.85546875" style="80" customWidth="1"/>
    <col min="10770" max="10770" width="23.42578125" style="80" customWidth="1"/>
    <col min="10771" max="10772" width="9.140625" style="80"/>
    <col min="10773" max="10773" width="10.5703125" style="80" customWidth="1"/>
    <col min="10774" max="10774" width="11.28515625" style="80" customWidth="1"/>
    <col min="10775" max="11008" width="9.140625" style="80"/>
    <col min="11009" max="11009" width="72.28515625" style="80" customWidth="1"/>
    <col min="11010" max="11010" width="13.85546875" style="80" customWidth="1"/>
    <col min="11011" max="11011" width="12.140625" style="80" customWidth="1"/>
    <col min="11012" max="11012" width="11" style="80" customWidth="1"/>
    <col min="11013" max="11013" width="14.140625" style="80" customWidth="1"/>
    <col min="11014" max="11014" width="11.85546875" style="80" customWidth="1"/>
    <col min="11015" max="11015" width="9.5703125" style="80" customWidth="1"/>
    <col min="11016" max="11016" width="14.7109375" style="80" customWidth="1"/>
    <col min="11017" max="11018" width="9.5703125" style="80" customWidth="1"/>
    <col min="11019" max="11019" width="14.28515625" style="80" customWidth="1"/>
    <col min="11020" max="11020" width="13.140625" style="80" customWidth="1"/>
    <col min="11021" max="11023" width="10.7109375" style="80" customWidth="1"/>
    <col min="11024" max="11024" width="9.140625" style="80"/>
    <col min="11025" max="11025" width="12.85546875" style="80" customWidth="1"/>
    <col min="11026" max="11026" width="23.42578125" style="80" customWidth="1"/>
    <col min="11027" max="11028" width="9.140625" style="80"/>
    <col min="11029" max="11029" width="10.5703125" style="80" customWidth="1"/>
    <col min="11030" max="11030" width="11.28515625" style="80" customWidth="1"/>
    <col min="11031" max="11264" width="9.140625" style="80"/>
    <col min="11265" max="11265" width="72.28515625" style="80" customWidth="1"/>
    <col min="11266" max="11266" width="13.85546875" style="80" customWidth="1"/>
    <col min="11267" max="11267" width="12.140625" style="80" customWidth="1"/>
    <col min="11268" max="11268" width="11" style="80" customWidth="1"/>
    <col min="11269" max="11269" width="14.140625" style="80" customWidth="1"/>
    <col min="11270" max="11270" width="11.85546875" style="80" customWidth="1"/>
    <col min="11271" max="11271" width="9.5703125" style="80" customWidth="1"/>
    <col min="11272" max="11272" width="14.7109375" style="80" customWidth="1"/>
    <col min="11273" max="11274" width="9.5703125" style="80" customWidth="1"/>
    <col min="11275" max="11275" width="14.28515625" style="80" customWidth="1"/>
    <col min="11276" max="11276" width="13.140625" style="80" customWidth="1"/>
    <col min="11277" max="11279" width="10.7109375" style="80" customWidth="1"/>
    <col min="11280" max="11280" width="9.140625" style="80"/>
    <col min="11281" max="11281" width="12.85546875" style="80" customWidth="1"/>
    <col min="11282" max="11282" width="23.42578125" style="80" customWidth="1"/>
    <col min="11283" max="11284" width="9.140625" style="80"/>
    <col min="11285" max="11285" width="10.5703125" style="80" customWidth="1"/>
    <col min="11286" max="11286" width="11.28515625" style="80" customWidth="1"/>
    <col min="11287" max="11520" width="9.140625" style="80"/>
    <col min="11521" max="11521" width="72.28515625" style="80" customWidth="1"/>
    <col min="11522" max="11522" width="13.85546875" style="80" customWidth="1"/>
    <col min="11523" max="11523" width="12.140625" style="80" customWidth="1"/>
    <col min="11524" max="11524" width="11" style="80" customWidth="1"/>
    <col min="11525" max="11525" width="14.140625" style="80" customWidth="1"/>
    <col min="11526" max="11526" width="11.85546875" style="80" customWidth="1"/>
    <col min="11527" max="11527" width="9.5703125" style="80" customWidth="1"/>
    <col min="11528" max="11528" width="14.7109375" style="80" customWidth="1"/>
    <col min="11529" max="11530" width="9.5703125" style="80" customWidth="1"/>
    <col min="11531" max="11531" width="14.28515625" style="80" customWidth="1"/>
    <col min="11532" max="11532" width="13.140625" style="80" customWidth="1"/>
    <col min="11533" max="11535" width="10.7109375" style="80" customWidth="1"/>
    <col min="11536" max="11536" width="9.140625" style="80"/>
    <col min="11537" max="11537" width="12.85546875" style="80" customWidth="1"/>
    <col min="11538" max="11538" width="23.42578125" style="80" customWidth="1"/>
    <col min="11539" max="11540" width="9.140625" style="80"/>
    <col min="11541" max="11541" width="10.5703125" style="80" customWidth="1"/>
    <col min="11542" max="11542" width="11.28515625" style="80" customWidth="1"/>
    <col min="11543" max="11776" width="9.140625" style="80"/>
    <col min="11777" max="11777" width="72.28515625" style="80" customWidth="1"/>
    <col min="11778" max="11778" width="13.85546875" style="80" customWidth="1"/>
    <col min="11779" max="11779" width="12.140625" style="80" customWidth="1"/>
    <col min="11780" max="11780" width="11" style="80" customWidth="1"/>
    <col min="11781" max="11781" width="14.140625" style="80" customWidth="1"/>
    <col min="11782" max="11782" width="11.85546875" style="80" customWidth="1"/>
    <col min="11783" max="11783" width="9.5703125" style="80" customWidth="1"/>
    <col min="11784" max="11784" width="14.7109375" style="80" customWidth="1"/>
    <col min="11785" max="11786" width="9.5703125" style="80" customWidth="1"/>
    <col min="11787" max="11787" width="14.28515625" style="80" customWidth="1"/>
    <col min="11788" max="11788" width="13.140625" style="80" customWidth="1"/>
    <col min="11789" max="11791" width="10.7109375" style="80" customWidth="1"/>
    <col min="11792" max="11792" width="9.140625" style="80"/>
    <col min="11793" max="11793" width="12.85546875" style="80" customWidth="1"/>
    <col min="11794" max="11794" width="23.42578125" style="80" customWidth="1"/>
    <col min="11795" max="11796" width="9.140625" style="80"/>
    <col min="11797" max="11797" width="10.5703125" style="80" customWidth="1"/>
    <col min="11798" max="11798" width="11.28515625" style="80" customWidth="1"/>
    <col min="11799" max="12032" width="9.140625" style="80"/>
    <col min="12033" max="12033" width="72.28515625" style="80" customWidth="1"/>
    <col min="12034" max="12034" width="13.85546875" style="80" customWidth="1"/>
    <col min="12035" max="12035" width="12.140625" style="80" customWidth="1"/>
    <col min="12036" max="12036" width="11" style="80" customWidth="1"/>
    <col min="12037" max="12037" width="14.140625" style="80" customWidth="1"/>
    <col min="12038" max="12038" width="11.85546875" style="80" customWidth="1"/>
    <col min="12039" max="12039" width="9.5703125" style="80" customWidth="1"/>
    <col min="12040" max="12040" width="14.7109375" style="80" customWidth="1"/>
    <col min="12041" max="12042" width="9.5703125" style="80" customWidth="1"/>
    <col min="12043" max="12043" width="14.28515625" style="80" customWidth="1"/>
    <col min="12044" max="12044" width="13.140625" style="80" customWidth="1"/>
    <col min="12045" max="12047" width="10.7109375" style="80" customWidth="1"/>
    <col min="12048" max="12048" width="9.140625" style="80"/>
    <col min="12049" max="12049" width="12.85546875" style="80" customWidth="1"/>
    <col min="12050" max="12050" width="23.42578125" style="80" customWidth="1"/>
    <col min="12051" max="12052" width="9.140625" style="80"/>
    <col min="12053" max="12053" width="10.5703125" style="80" customWidth="1"/>
    <col min="12054" max="12054" width="11.28515625" style="80" customWidth="1"/>
    <col min="12055" max="12288" width="9.140625" style="80"/>
    <col min="12289" max="12289" width="72.28515625" style="80" customWidth="1"/>
    <col min="12290" max="12290" width="13.85546875" style="80" customWidth="1"/>
    <col min="12291" max="12291" width="12.140625" style="80" customWidth="1"/>
    <col min="12292" max="12292" width="11" style="80" customWidth="1"/>
    <col min="12293" max="12293" width="14.140625" style="80" customWidth="1"/>
    <col min="12294" max="12294" width="11.85546875" style="80" customWidth="1"/>
    <col min="12295" max="12295" width="9.5703125" style="80" customWidth="1"/>
    <col min="12296" max="12296" width="14.7109375" style="80" customWidth="1"/>
    <col min="12297" max="12298" width="9.5703125" style="80" customWidth="1"/>
    <col min="12299" max="12299" width="14.28515625" style="80" customWidth="1"/>
    <col min="12300" max="12300" width="13.140625" style="80" customWidth="1"/>
    <col min="12301" max="12303" width="10.7109375" style="80" customWidth="1"/>
    <col min="12304" max="12304" width="9.140625" style="80"/>
    <col min="12305" max="12305" width="12.85546875" style="80" customWidth="1"/>
    <col min="12306" max="12306" width="23.42578125" style="80" customWidth="1"/>
    <col min="12307" max="12308" width="9.140625" style="80"/>
    <col min="12309" max="12309" width="10.5703125" style="80" customWidth="1"/>
    <col min="12310" max="12310" width="11.28515625" style="80" customWidth="1"/>
    <col min="12311" max="12544" width="9.140625" style="80"/>
    <col min="12545" max="12545" width="72.28515625" style="80" customWidth="1"/>
    <col min="12546" max="12546" width="13.85546875" style="80" customWidth="1"/>
    <col min="12547" max="12547" width="12.140625" style="80" customWidth="1"/>
    <col min="12548" max="12548" width="11" style="80" customWidth="1"/>
    <col min="12549" max="12549" width="14.140625" style="80" customWidth="1"/>
    <col min="12550" max="12550" width="11.85546875" style="80" customWidth="1"/>
    <col min="12551" max="12551" width="9.5703125" style="80" customWidth="1"/>
    <col min="12552" max="12552" width="14.7109375" style="80" customWidth="1"/>
    <col min="12553" max="12554" width="9.5703125" style="80" customWidth="1"/>
    <col min="12555" max="12555" width="14.28515625" style="80" customWidth="1"/>
    <col min="12556" max="12556" width="13.140625" style="80" customWidth="1"/>
    <col min="12557" max="12559" width="10.7109375" style="80" customWidth="1"/>
    <col min="12560" max="12560" width="9.140625" style="80"/>
    <col min="12561" max="12561" width="12.85546875" style="80" customWidth="1"/>
    <col min="12562" max="12562" width="23.42578125" style="80" customWidth="1"/>
    <col min="12563" max="12564" width="9.140625" style="80"/>
    <col min="12565" max="12565" width="10.5703125" style="80" customWidth="1"/>
    <col min="12566" max="12566" width="11.28515625" style="80" customWidth="1"/>
    <col min="12567" max="12800" width="9.140625" style="80"/>
    <col min="12801" max="12801" width="72.28515625" style="80" customWidth="1"/>
    <col min="12802" max="12802" width="13.85546875" style="80" customWidth="1"/>
    <col min="12803" max="12803" width="12.140625" style="80" customWidth="1"/>
    <col min="12804" max="12804" width="11" style="80" customWidth="1"/>
    <col min="12805" max="12805" width="14.140625" style="80" customWidth="1"/>
    <col min="12806" max="12806" width="11.85546875" style="80" customWidth="1"/>
    <col min="12807" max="12807" width="9.5703125" style="80" customWidth="1"/>
    <col min="12808" max="12808" width="14.7109375" style="80" customWidth="1"/>
    <col min="12809" max="12810" width="9.5703125" style="80" customWidth="1"/>
    <col min="12811" max="12811" width="14.28515625" style="80" customWidth="1"/>
    <col min="12812" max="12812" width="13.140625" style="80" customWidth="1"/>
    <col min="12813" max="12815" width="10.7109375" style="80" customWidth="1"/>
    <col min="12816" max="12816" width="9.140625" style="80"/>
    <col min="12817" max="12817" width="12.85546875" style="80" customWidth="1"/>
    <col min="12818" max="12818" width="23.42578125" style="80" customWidth="1"/>
    <col min="12819" max="12820" width="9.140625" style="80"/>
    <col min="12821" max="12821" width="10.5703125" style="80" customWidth="1"/>
    <col min="12822" max="12822" width="11.28515625" style="80" customWidth="1"/>
    <col min="12823" max="13056" width="9.140625" style="80"/>
    <col min="13057" max="13057" width="72.28515625" style="80" customWidth="1"/>
    <col min="13058" max="13058" width="13.85546875" style="80" customWidth="1"/>
    <col min="13059" max="13059" width="12.140625" style="80" customWidth="1"/>
    <col min="13060" max="13060" width="11" style="80" customWidth="1"/>
    <col min="13061" max="13061" width="14.140625" style="80" customWidth="1"/>
    <col min="13062" max="13062" width="11.85546875" style="80" customWidth="1"/>
    <col min="13063" max="13063" width="9.5703125" style="80" customWidth="1"/>
    <col min="13064" max="13064" width="14.7109375" style="80" customWidth="1"/>
    <col min="13065" max="13066" width="9.5703125" style="80" customWidth="1"/>
    <col min="13067" max="13067" width="14.28515625" style="80" customWidth="1"/>
    <col min="13068" max="13068" width="13.140625" style="80" customWidth="1"/>
    <col min="13069" max="13071" width="10.7109375" style="80" customWidth="1"/>
    <col min="13072" max="13072" width="9.140625" style="80"/>
    <col min="13073" max="13073" width="12.85546875" style="80" customWidth="1"/>
    <col min="13074" max="13074" width="23.42578125" style="80" customWidth="1"/>
    <col min="13075" max="13076" width="9.140625" style="80"/>
    <col min="13077" max="13077" width="10.5703125" style="80" customWidth="1"/>
    <col min="13078" max="13078" width="11.28515625" style="80" customWidth="1"/>
    <col min="13079" max="13312" width="9.140625" style="80"/>
    <col min="13313" max="13313" width="72.28515625" style="80" customWidth="1"/>
    <col min="13314" max="13314" width="13.85546875" style="80" customWidth="1"/>
    <col min="13315" max="13315" width="12.140625" style="80" customWidth="1"/>
    <col min="13316" max="13316" width="11" style="80" customWidth="1"/>
    <col min="13317" max="13317" width="14.140625" style="80" customWidth="1"/>
    <col min="13318" max="13318" width="11.85546875" style="80" customWidth="1"/>
    <col min="13319" max="13319" width="9.5703125" style="80" customWidth="1"/>
    <col min="13320" max="13320" width="14.7109375" style="80" customWidth="1"/>
    <col min="13321" max="13322" width="9.5703125" style="80" customWidth="1"/>
    <col min="13323" max="13323" width="14.28515625" style="80" customWidth="1"/>
    <col min="13324" max="13324" width="13.140625" style="80" customWidth="1"/>
    <col min="13325" max="13327" width="10.7109375" style="80" customWidth="1"/>
    <col min="13328" max="13328" width="9.140625" style="80"/>
    <col min="13329" max="13329" width="12.85546875" style="80" customWidth="1"/>
    <col min="13330" max="13330" width="23.42578125" style="80" customWidth="1"/>
    <col min="13331" max="13332" width="9.140625" style="80"/>
    <col min="13333" max="13333" width="10.5703125" style="80" customWidth="1"/>
    <col min="13334" max="13334" width="11.28515625" style="80" customWidth="1"/>
    <col min="13335" max="13568" width="9.140625" style="80"/>
    <col min="13569" max="13569" width="72.28515625" style="80" customWidth="1"/>
    <col min="13570" max="13570" width="13.85546875" style="80" customWidth="1"/>
    <col min="13571" max="13571" width="12.140625" style="80" customWidth="1"/>
    <col min="13572" max="13572" width="11" style="80" customWidth="1"/>
    <col min="13573" max="13573" width="14.140625" style="80" customWidth="1"/>
    <col min="13574" max="13574" width="11.85546875" style="80" customWidth="1"/>
    <col min="13575" max="13575" width="9.5703125" style="80" customWidth="1"/>
    <col min="13576" max="13576" width="14.7109375" style="80" customWidth="1"/>
    <col min="13577" max="13578" width="9.5703125" style="80" customWidth="1"/>
    <col min="13579" max="13579" width="14.28515625" style="80" customWidth="1"/>
    <col min="13580" max="13580" width="13.140625" style="80" customWidth="1"/>
    <col min="13581" max="13583" width="10.7109375" style="80" customWidth="1"/>
    <col min="13584" max="13584" width="9.140625" style="80"/>
    <col min="13585" max="13585" width="12.85546875" style="80" customWidth="1"/>
    <col min="13586" max="13586" width="23.42578125" style="80" customWidth="1"/>
    <col min="13587" max="13588" width="9.140625" style="80"/>
    <col min="13589" max="13589" width="10.5703125" style="80" customWidth="1"/>
    <col min="13590" max="13590" width="11.28515625" style="80" customWidth="1"/>
    <col min="13591" max="13824" width="9.140625" style="80"/>
    <col min="13825" max="13825" width="72.28515625" style="80" customWidth="1"/>
    <col min="13826" max="13826" width="13.85546875" style="80" customWidth="1"/>
    <col min="13827" max="13827" width="12.140625" style="80" customWidth="1"/>
    <col min="13828" max="13828" width="11" style="80" customWidth="1"/>
    <col min="13829" max="13829" width="14.140625" style="80" customWidth="1"/>
    <col min="13830" max="13830" width="11.85546875" style="80" customWidth="1"/>
    <col min="13831" max="13831" width="9.5703125" style="80" customWidth="1"/>
    <col min="13832" max="13832" width="14.7109375" style="80" customWidth="1"/>
    <col min="13833" max="13834" width="9.5703125" style="80" customWidth="1"/>
    <col min="13835" max="13835" width="14.28515625" style="80" customWidth="1"/>
    <col min="13836" max="13836" width="13.140625" style="80" customWidth="1"/>
    <col min="13837" max="13839" width="10.7109375" style="80" customWidth="1"/>
    <col min="13840" max="13840" width="9.140625" style="80"/>
    <col min="13841" max="13841" width="12.85546875" style="80" customWidth="1"/>
    <col min="13842" max="13842" width="23.42578125" style="80" customWidth="1"/>
    <col min="13843" max="13844" width="9.140625" style="80"/>
    <col min="13845" max="13845" width="10.5703125" style="80" customWidth="1"/>
    <col min="13846" max="13846" width="11.28515625" style="80" customWidth="1"/>
    <col min="13847" max="14080" width="9.140625" style="80"/>
    <col min="14081" max="14081" width="72.28515625" style="80" customWidth="1"/>
    <col min="14082" max="14082" width="13.85546875" style="80" customWidth="1"/>
    <col min="14083" max="14083" width="12.140625" style="80" customWidth="1"/>
    <col min="14084" max="14084" width="11" style="80" customWidth="1"/>
    <col min="14085" max="14085" width="14.140625" style="80" customWidth="1"/>
    <col min="14086" max="14086" width="11.85546875" style="80" customWidth="1"/>
    <col min="14087" max="14087" width="9.5703125" style="80" customWidth="1"/>
    <col min="14088" max="14088" width="14.7109375" style="80" customWidth="1"/>
    <col min="14089" max="14090" width="9.5703125" style="80" customWidth="1"/>
    <col min="14091" max="14091" width="14.28515625" style="80" customWidth="1"/>
    <col min="14092" max="14092" width="13.140625" style="80" customWidth="1"/>
    <col min="14093" max="14095" width="10.7109375" style="80" customWidth="1"/>
    <col min="14096" max="14096" width="9.140625" style="80"/>
    <col min="14097" max="14097" width="12.85546875" style="80" customWidth="1"/>
    <col min="14098" max="14098" width="23.42578125" style="80" customWidth="1"/>
    <col min="14099" max="14100" width="9.140625" style="80"/>
    <col min="14101" max="14101" width="10.5703125" style="80" customWidth="1"/>
    <col min="14102" max="14102" width="11.28515625" style="80" customWidth="1"/>
    <col min="14103" max="14336" width="9.140625" style="80"/>
    <col min="14337" max="14337" width="72.28515625" style="80" customWidth="1"/>
    <col min="14338" max="14338" width="13.85546875" style="80" customWidth="1"/>
    <col min="14339" max="14339" width="12.140625" style="80" customWidth="1"/>
    <col min="14340" max="14340" width="11" style="80" customWidth="1"/>
    <col min="14341" max="14341" width="14.140625" style="80" customWidth="1"/>
    <col min="14342" max="14342" width="11.85546875" style="80" customWidth="1"/>
    <col min="14343" max="14343" width="9.5703125" style="80" customWidth="1"/>
    <col min="14344" max="14344" width="14.7109375" style="80" customWidth="1"/>
    <col min="14345" max="14346" width="9.5703125" style="80" customWidth="1"/>
    <col min="14347" max="14347" width="14.28515625" style="80" customWidth="1"/>
    <col min="14348" max="14348" width="13.140625" style="80" customWidth="1"/>
    <col min="14349" max="14351" width="10.7109375" style="80" customWidth="1"/>
    <col min="14352" max="14352" width="9.140625" style="80"/>
    <col min="14353" max="14353" width="12.85546875" style="80" customWidth="1"/>
    <col min="14354" max="14354" width="23.42578125" style="80" customWidth="1"/>
    <col min="14355" max="14356" width="9.140625" style="80"/>
    <col min="14357" max="14357" width="10.5703125" style="80" customWidth="1"/>
    <col min="14358" max="14358" width="11.28515625" style="80" customWidth="1"/>
    <col min="14359" max="14592" width="9.140625" style="80"/>
    <col min="14593" max="14593" width="72.28515625" style="80" customWidth="1"/>
    <col min="14594" max="14594" width="13.85546875" style="80" customWidth="1"/>
    <col min="14595" max="14595" width="12.140625" style="80" customWidth="1"/>
    <col min="14596" max="14596" width="11" style="80" customWidth="1"/>
    <col min="14597" max="14597" width="14.140625" style="80" customWidth="1"/>
    <col min="14598" max="14598" width="11.85546875" style="80" customWidth="1"/>
    <col min="14599" max="14599" width="9.5703125" style="80" customWidth="1"/>
    <col min="14600" max="14600" width="14.7109375" style="80" customWidth="1"/>
    <col min="14601" max="14602" width="9.5703125" style="80" customWidth="1"/>
    <col min="14603" max="14603" width="14.28515625" style="80" customWidth="1"/>
    <col min="14604" max="14604" width="13.140625" style="80" customWidth="1"/>
    <col min="14605" max="14607" width="10.7109375" style="80" customWidth="1"/>
    <col min="14608" max="14608" width="9.140625" style="80"/>
    <col min="14609" max="14609" width="12.85546875" style="80" customWidth="1"/>
    <col min="14610" max="14610" width="23.42578125" style="80" customWidth="1"/>
    <col min="14611" max="14612" width="9.140625" style="80"/>
    <col min="14613" max="14613" width="10.5703125" style="80" customWidth="1"/>
    <col min="14614" max="14614" width="11.28515625" style="80" customWidth="1"/>
    <col min="14615" max="14848" width="9.140625" style="80"/>
    <col min="14849" max="14849" width="72.28515625" style="80" customWidth="1"/>
    <col min="14850" max="14850" width="13.85546875" style="80" customWidth="1"/>
    <col min="14851" max="14851" width="12.140625" style="80" customWidth="1"/>
    <col min="14852" max="14852" width="11" style="80" customWidth="1"/>
    <col min="14853" max="14853" width="14.140625" style="80" customWidth="1"/>
    <col min="14854" max="14854" width="11.85546875" style="80" customWidth="1"/>
    <col min="14855" max="14855" width="9.5703125" style="80" customWidth="1"/>
    <col min="14856" max="14856" width="14.7109375" style="80" customWidth="1"/>
    <col min="14857" max="14858" width="9.5703125" style="80" customWidth="1"/>
    <col min="14859" max="14859" width="14.28515625" style="80" customWidth="1"/>
    <col min="14860" max="14860" width="13.140625" style="80" customWidth="1"/>
    <col min="14861" max="14863" width="10.7109375" style="80" customWidth="1"/>
    <col min="14864" max="14864" width="9.140625" style="80"/>
    <col min="14865" max="14865" width="12.85546875" style="80" customWidth="1"/>
    <col min="14866" max="14866" width="23.42578125" style="80" customWidth="1"/>
    <col min="14867" max="14868" width="9.140625" style="80"/>
    <col min="14869" max="14869" width="10.5703125" style="80" customWidth="1"/>
    <col min="14870" max="14870" width="11.28515625" style="80" customWidth="1"/>
    <col min="14871" max="15104" width="9.140625" style="80"/>
    <col min="15105" max="15105" width="72.28515625" style="80" customWidth="1"/>
    <col min="15106" max="15106" width="13.85546875" style="80" customWidth="1"/>
    <col min="15107" max="15107" width="12.140625" style="80" customWidth="1"/>
    <col min="15108" max="15108" width="11" style="80" customWidth="1"/>
    <col min="15109" max="15109" width="14.140625" style="80" customWidth="1"/>
    <col min="15110" max="15110" width="11.85546875" style="80" customWidth="1"/>
    <col min="15111" max="15111" width="9.5703125" style="80" customWidth="1"/>
    <col min="15112" max="15112" width="14.7109375" style="80" customWidth="1"/>
    <col min="15113" max="15114" width="9.5703125" style="80" customWidth="1"/>
    <col min="15115" max="15115" width="14.28515625" style="80" customWidth="1"/>
    <col min="15116" max="15116" width="13.140625" style="80" customWidth="1"/>
    <col min="15117" max="15119" width="10.7109375" style="80" customWidth="1"/>
    <col min="15120" max="15120" width="9.140625" style="80"/>
    <col min="15121" max="15121" width="12.85546875" style="80" customWidth="1"/>
    <col min="15122" max="15122" width="23.42578125" style="80" customWidth="1"/>
    <col min="15123" max="15124" width="9.140625" style="80"/>
    <col min="15125" max="15125" width="10.5703125" style="80" customWidth="1"/>
    <col min="15126" max="15126" width="11.28515625" style="80" customWidth="1"/>
    <col min="15127" max="15360" width="9.140625" style="80"/>
    <col min="15361" max="15361" width="72.28515625" style="80" customWidth="1"/>
    <col min="15362" max="15362" width="13.85546875" style="80" customWidth="1"/>
    <col min="15363" max="15363" width="12.140625" style="80" customWidth="1"/>
    <col min="15364" max="15364" width="11" style="80" customWidth="1"/>
    <col min="15365" max="15365" width="14.140625" style="80" customWidth="1"/>
    <col min="15366" max="15366" width="11.85546875" style="80" customWidth="1"/>
    <col min="15367" max="15367" width="9.5703125" style="80" customWidth="1"/>
    <col min="15368" max="15368" width="14.7109375" style="80" customWidth="1"/>
    <col min="15369" max="15370" width="9.5703125" style="80" customWidth="1"/>
    <col min="15371" max="15371" width="14.28515625" style="80" customWidth="1"/>
    <col min="15372" max="15372" width="13.140625" style="80" customWidth="1"/>
    <col min="15373" max="15375" width="10.7109375" style="80" customWidth="1"/>
    <col min="15376" max="15376" width="9.140625" style="80"/>
    <col min="15377" max="15377" width="12.85546875" style="80" customWidth="1"/>
    <col min="15378" max="15378" width="23.42578125" style="80" customWidth="1"/>
    <col min="15379" max="15380" width="9.140625" style="80"/>
    <col min="15381" max="15381" width="10.5703125" style="80" customWidth="1"/>
    <col min="15382" max="15382" width="11.28515625" style="80" customWidth="1"/>
    <col min="15383" max="15616" width="9.140625" style="80"/>
    <col min="15617" max="15617" width="72.28515625" style="80" customWidth="1"/>
    <col min="15618" max="15618" width="13.85546875" style="80" customWidth="1"/>
    <col min="15619" max="15619" width="12.140625" style="80" customWidth="1"/>
    <col min="15620" max="15620" width="11" style="80" customWidth="1"/>
    <col min="15621" max="15621" width="14.140625" style="80" customWidth="1"/>
    <col min="15622" max="15622" width="11.85546875" style="80" customWidth="1"/>
    <col min="15623" max="15623" width="9.5703125" style="80" customWidth="1"/>
    <col min="15624" max="15624" width="14.7109375" style="80" customWidth="1"/>
    <col min="15625" max="15626" width="9.5703125" style="80" customWidth="1"/>
    <col min="15627" max="15627" width="14.28515625" style="80" customWidth="1"/>
    <col min="15628" max="15628" width="13.140625" style="80" customWidth="1"/>
    <col min="15629" max="15631" width="10.7109375" style="80" customWidth="1"/>
    <col min="15632" max="15632" width="9.140625" style="80"/>
    <col min="15633" max="15633" width="12.85546875" style="80" customWidth="1"/>
    <col min="15634" max="15634" width="23.42578125" style="80" customWidth="1"/>
    <col min="15635" max="15636" width="9.140625" style="80"/>
    <col min="15637" max="15637" width="10.5703125" style="80" customWidth="1"/>
    <col min="15638" max="15638" width="11.28515625" style="80" customWidth="1"/>
    <col min="15639" max="15872" width="9.140625" style="80"/>
    <col min="15873" max="15873" width="72.28515625" style="80" customWidth="1"/>
    <col min="15874" max="15874" width="13.85546875" style="80" customWidth="1"/>
    <col min="15875" max="15875" width="12.140625" style="80" customWidth="1"/>
    <col min="15876" max="15876" width="11" style="80" customWidth="1"/>
    <col min="15877" max="15877" width="14.140625" style="80" customWidth="1"/>
    <col min="15878" max="15878" width="11.85546875" style="80" customWidth="1"/>
    <col min="15879" max="15879" width="9.5703125" style="80" customWidth="1"/>
    <col min="15880" max="15880" width="14.7109375" style="80" customWidth="1"/>
    <col min="15881" max="15882" width="9.5703125" style="80" customWidth="1"/>
    <col min="15883" max="15883" width="14.28515625" style="80" customWidth="1"/>
    <col min="15884" max="15884" width="13.140625" style="80" customWidth="1"/>
    <col min="15885" max="15887" width="10.7109375" style="80" customWidth="1"/>
    <col min="15888" max="15888" width="9.140625" style="80"/>
    <col min="15889" max="15889" width="12.85546875" style="80" customWidth="1"/>
    <col min="15890" max="15890" width="23.42578125" style="80" customWidth="1"/>
    <col min="15891" max="15892" width="9.140625" style="80"/>
    <col min="15893" max="15893" width="10.5703125" style="80" customWidth="1"/>
    <col min="15894" max="15894" width="11.28515625" style="80" customWidth="1"/>
    <col min="15895" max="16128" width="9.140625" style="80"/>
    <col min="16129" max="16129" width="72.28515625" style="80" customWidth="1"/>
    <col min="16130" max="16130" width="13.85546875" style="80" customWidth="1"/>
    <col min="16131" max="16131" width="12.140625" style="80" customWidth="1"/>
    <col min="16132" max="16132" width="11" style="80" customWidth="1"/>
    <col min="16133" max="16133" width="14.140625" style="80" customWidth="1"/>
    <col min="16134" max="16134" width="11.85546875" style="80" customWidth="1"/>
    <col min="16135" max="16135" width="9.5703125" style="80" customWidth="1"/>
    <col min="16136" max="16136" width="14.7109375" style="80" customWidth="1"/>
    <col min="16137" max="16138" width="9.5703125" style="80" customWidth="1"/>
    <col min="16139" max="16139" width="14.28515625" style="80" customWidth="1"/>
    <col min="16140" max="16140" width="13.140625" style="80" customWidth="1"/>
    <col min="16141" max="16143" width="10.7109375" style="80" customWidth="1"/>
    <col min="16144" max="16144" width="9.140625" style="80"/>
    <col min="16145" max="16145" width="12.85546875" style="80" customWidth="1"/>
    <col min="16146" max="16146" width="23.42578125" style="80" customWidth="1"/>
    <col min="16147" max="16148" width="9.140625" style="80"/>
    <col min="16149" max="16149" width="10.5703125" style="80" customWidth="1"/>
    <col min="16150" max="16150" width="11.28515625" style="80" customWidth="1"/>
    <col min="16151" max="16384" width="9.140625" style="80"/>
  </cols>
  <sheetData>
    <row r="1" spans="1:20" ht="25.5" customHeight="1">
      <c r="A1" s="5460"/>
      <c r="B1" s="5460"/>
      <c r="C1" s="5460"/>
      <c r="D1" s="5460"/>
      <c r="E1" s="5460"/>
      <c r="F1" s="5460"/>
      <c r="G1" s="5460"/>
      <c r="H1" s="5460"/>
      <c r="I1" s="5460"/>
      <c r="J1" s="5460"/>
      <c r="K1" s="5460"/>
      <c r="L1" s="5460"/>
      <c r="M1" s="5460"/>
      <c r="N1" s="5460"/>
      <c r="O1" s="5460"/>
      <c r="P1" s="5460"/>
      <c r="Q1" s="5460"/>
      <c r="R1" s="5460"/>
      <c r="S1" s="5460"/>
      <c r="T1" s="5460"/>
    </row>
    <row r="2" spans="1:20" ht="29.25" customHeight="1">
      <c r="A2" s="5460" t="s">
        <v>43</v>
      </c>
      <c r="B2" s="5460"/>
      <c r="C2" s="5460"/>
      <c r="D2" s="5460"/>
      <c r="E2" s="5460"/>
      <c r="F2" s="5460"/>
      <c r="G2" s="5460"/>
      <c r="H2" s="5460"/>
      <c r="I2" s="5460"/>
      <c r="J2" s="5460"/>
      <c r="K2" s="5460"/>
      <c r="L2" s="5460"/>
      <c r="M2" s="5460"/>
      <c r="N2" s="5460"/>
      <c r="O2" s="5460"/>
      <c r="P2" s="5460"/>
    </row>
    <row r="3" spans="1:20" ht="24.75" customHeight="1">
      <c r="A3" s="5460" t="s">
        <v>44</v>
      </c>
      <c r="B3" s="5460"/>
      <c r="C3" s="5460"/>
      <c r="D3" s="5460"/>
      <c r="E3" s="5460"/>
      <c r="F3" s="5460"/>
      <c r="G3" s="5460"/>
      <c r="H3" s="5460"/>
      <c r="I3" s="5460"/>
      <c r="J3" s="5460"/>
      <c r="K3" s="5460"/>
      <c r="L3" s="5460"/>
      <c r="M3" s="5460"/>
      <c r="N3" s="111"/>
      <c r="O3" s="111"/>
    </row>
    <row r="4" spans="1:20" ht="33" customHeight="1">
      <c r="A4" s="81"/>
    </row>
    <row r="5" spans="1:20" ht="33" customHeight="1">
      <c r="A5" s="5461" t="s">
        <v>1</v>
      </c>
      <c r="B5" s="5523" t="s">
        <v>36</v>
      </c>
      <c r="C5" s="5524"/>
      <c r="D5" s="5525"/>
      <c r="E5" s="5523" t="s">
        <v>37</v>
      </c>
      <c r="F5" s="5524"/>
      <c r="G5" s="5525"/>
      <c r="H5" s="5523" t="s">
        <v>45</v>
      </c>
      <c r="I5" s="5524"/>
      <c r="J5" s="5525"/>
      <c r="K5" s="5479" t="s">
        <v>38</v>
      </c>
      <c r="L5" s="5480"/>
      <c r="M5" s="5481"/>
      <c r="N5" s="113"/>
      <c r="O5" s="113"/>
    </row>
    <row r="6" spans="1:20" ht="33" customHeight="1">
      <c r="A6" s="5462"/>
      <c r="B6" s="5520" t="s">
        <v>39</v>
      </c>
      <c r="C6" s="5521"/>
      <c r="D6" s="5522"/>
      <c r="E6" s="5520" t="s">
        <v>39</v>
      </c>
      <c r="F6" s="5521"/>
      <c r="G6" s="5522"/>
      <c r="H6" s="5520" t="s">
        <v>39</v>
      </c>
      <c r="I6" s="5521"/>
      <c r="J6" s="5522"/>
      <c r="K6" s="5482"/>
      <c r="L6" s="5483"/>
      <c r="M6" s="5484"/>
      <c r="N6" s="113"/>
      <c r="O6" s="113"/>
    </row>
    <row r="7" spans="1:20" ht="99.75" customHeight="1">
      <c r="A7" s="5463"/>
      <c r="B7" s="588" t="s">
        <v>7</v>
      </c>
      <c r="C7" s="589" t="s">
        <v>8</v>
      </c>
      <c r="D7" s="591" t="s">
        <v>9</v>
      </c>
      <c r="E7" s="588" t="s">
        <v>7</v>
      </c>
      <c r="F7" s="589" t="s">
        <v>8</v>
      </c>
      <c r="G7" s="591" t="s">
        <v>9</v>
      </c>
      <c r="H7" s="588" t="s">
        <v>7</v>
      </c>
      <c r="I7" s="589" t="s">
        <v>8</v>
      </c>
      <c r="J7" s="591" t="s">
        <v>9</v>
      </c>
      <c r="K7" s="588" t="s">
        <v>7</v>
      </c>
      <c r="L7" s="589" t="s">
        <v>8</v>
      </c>
      <c r="M7" s="591" t="s">
        <v>9</v>
      </c>
      <c r="N7" s="113"/>
      <c r="O7" s="113"/>
    </row>
    <row r="8" spans="1:20" ht="36.75" customHeight="1">
      <c r="A8" s="593" t="s">
        <v>10</v>
      </c>
      <c r="B8" s="308"/>
      <c r="C8" s="309"/>
      <c r="D8" s="550"/>
      <c r="E8" s="308"/>
      <c r="F8" s="309"/>
      <c r="G8" s="551"/>
      <c r="H8" s="552"/>
      <c r="I8" s="562"/>
      <c r="J8" s="563"/>
      <c r="K8" s="87"/>
      <c r="L8" s="114"/>
      <c r="M8" s="115"/>
      <c r="N8" s="113"/>
      <c r="O8" s="113"/>
    </row>
    <row r="9" spans="1:20" ht="29.25" customHeight="1">
      <c r="A9" s="553" t="s">
        <v>41</v>
      </c>
      <c r="B9" s="179">
        <f>B15+B15</f>
        <v>0</v>
      </c>
      <c r="C9" s="128">
        <f>C20+C15</f>
        <v>79</v>
      </c>
      <c r="D9" s="128">
        <f>D20+D15</f>
        <v>79</v>
      </c>
      <c r="E9" s="179">
        <f t="shared" ref="C9:J11" si="0">E21+E15</f>
        <v>0</v>
      </c>
      <c r="F9" s="128">
        <f>F20+F15</f>
        <v>71</v>
      </c>
      <c r="G9" s="128">
        <f>G20+G15</f>
        <v>71</v>
      </c>
      <c r="H9" s="179">
        <f t="shared" si="0"/>
        <v>0</v>
      </c>
      <c r="I9" s="128">
        <f t="shared" si="0"/>
        <v>3</v>
      </c>
      <c r="J9" s="180">
        <f t="shared" si="0"/>
        <v>3</v>
      </c>
      <c r="K9" s="569">
        <f t="shared" ref="K9:M11" si="1">B9+E9+H9</f>
        <v>0</v>
      </c>
      <c r="L9" s="564">
        <f t="shared" si="1"/>
        <v>153</v>
      </c>
      <c r="M9" s="565">
        <f t="shared" si="1"/>
        <v>153</v>
      </c>
      <c r="N9" s="113"/>
      <c r="O9" s="113"/>
    </row>
    <row r="10" spans="1:20" ht="48" hidden="1" customHeight="1">
      <c r="A10" s="553" t="s">
        <v>25</v>
      </c>
      <c r="B10" s="179">
        <f>B22+B16</f>
        <v>0</v>
      </c>
      <c r="C10" s="128">
        <f t="shared" si="0"/>
        <v>0</v>
      </c>
      <c r="D10" s="180">
        <f t="shared" si="0"/>
        <v>0</v>
      </c>
      <c r="E10" s="179">
        <f t="shared" si="0"/>
        <v>0</v>
      </c>
      <c r="F10" s="128">
        <f t="shared" si="0"/>
        <v>0</v>
      </c>
      <c r="G10" s="180">
        <f t="shared" si="0"/>
        <v>0</v>
      </c>
      <c r="H10" s="179">
        <f t="shared" si="0"/>
        <v>0</v>
      </c>
      <c r="I10" s="128">
        <f t="shared" si="0"/>
        <v>0</v>
      </c>
      <c r="J10" s="180">
        <f t="shared" si="0"/>
        <v>0</v>
      </c>
      <c r="K10" s="569">
        <f t="shared" si="1"/>
        <v>0</v>
      </c>
      <c r="L10" s="564">
        <f t="shared" si="1"/>
        <v>0</v>
      </c>
      <c r="M10" s="565">
        <f t="shared" si="1"/>
        <v>0</v>
      </c>
      <c r="N10" s="113"/>
      <c r="O10" s="113"/>
    </row>
    <row r="11" spans="1:20" ht="27.75" customHeight="1">
      <c r="A11" s="553" t="s">
        <v>42</v>
      </c>
      <c r="B11" s="179">
        <f>B23+B17</f>
        <v>0</v>
      </c>
      <c r="C11" s="128">
        <f t="shared" si="0"/>
        <v>0</v>
      </c>
      <c r="D11" s="180">
        <f t="shared" si="0"/>
        <v>0</v>
      </c>
      <c r="E11" s="179">
        <f t="shared" si="0"/>
        <v>0</v>
      </c>
      <c r="F11" s="128">
        <f t="shared" si="0"/>
        <v>0</v>
      </c>
      <c r="G11" s="180">
        <f t="shared" si="0"/>
        <v>0</v>
      </c>
      <c r="H11" s="179">
        <f t="shared" si="0"/>
        <v>0</v>
      </c>
      <c r="I11" s="128">
        <f t="shared" si="0"/>
        <v>0</v>
      </c>
      <c r="J11" s="180">
        <f t="shared" si="0"/>
        <v>0</v>
      </c>
      <c r="K11" s="569">
        <f t="shared" si="1"/>
        <v>0</v>
      </c>
      <c r="L11" s="564">
        <f t="shared" si="1"/>
        <v>0</v>
      </c>
      <c r="M11" s="565">
        <f t="shared" si="1"/>
        <v>0</v>
      </c>
      <c r="N11" s="113"/>
      <c r="O11" s="113"/>
    </row>
    <row r="12" spans="1:20" ht="56.25" customHeight="1">
      <c r="A12" s="88" t="s">
        <v>27</v>
      </c>
      <c r="B12" s="89">
        <f t="shared" ref="B12:M12" si="2">SUM(B8:B11)</f>
        <v>0</v>
      </c>
      <c r="C12" s="89">
        <f t="shared" si="2"/>
        <v>79</v>
      </c>
      <c r="D12" s="89">
        <f t="shared" si="2"/>
        <v>79</v>
      </c>
      <c r="E12" s="89">
        <f t="shared" si="2"/>
        <v>0</v>
      </c>
      <c r="F12" s="89">
        <f t="shared" si="2"/>
        <v>71</v>
      </c>
      <c r="G12" s="89">
        <f t="shared" si="2"/>
        <v>71</v>
      </c>
      <c r="H12" s="89">
        <f t="shared" si="2"/>
        <v>0</v>
      </c>
      <c r="I12" s="89">
        <f t="shared" si="2"/>
        <v>3</v>
      </c>
      <c r="J12" s="89">
        <f t="shared" si="2"/>
        <v>3</v>
      </c>
      <c r="K12" s="89">
        <f t="shared" si="2"/>
        <v>0</v>
      </c>
      <c r="L12" s="89">
        <f t="shared" si="2"/>
        <v>153</v>
      </c>
      <c r="M12" s="124">
        <f t="shared" si="2"/>
        <v>153</v>
      </c>
      <c r="N12" s="113"/>
      <c r="O12" s="113"/>
    </row>
    <row r="13" spans="1:20" ht="27" customHeight="1">
      <c r="A13" s="88" t="s">
        <v>15</v>
      </c>
      <c r="B13" s="90"/>
      <c r="C13" s="91"/>
      <c r="D13" s="92"/>
      <c r="E13" s="90"/>
      <c r="F13" s="91"/>
      <c r="G13" s="92"/>
      <c r="H13" s="90"/>
      <c r="I13" s="91"/>
      <c r="J13" s="92"/>
      <c r="K13" s="93"/>
      <c r="L13" s="91"/>
      <c r="M13" s="116"/>
      <c r="N13" s="113"/>
      <c r="O13" s="113"/>
    </row>
    <row r="14" spans="1:20" ht="31.5" customHeight="1">
      <c r="A14" s="94" t="s">
        <v>16</v>
      </c>
      <c r="B14" s="554"/>
      <c r="C14" s="281"/>
      <c r="D14" s="555"/>
      <c r="E14" s="554"/>
      <c r="F14" s="281"/>
      <c r="G14" s="555"/>
      <c r="H14" s="554"/>
      <c r="I14" s="281"/>
      <c r="J14" s="555"/>
      <c r="K14" s="280"/>
      <c r="L14" s="276"/>
      <c r="M14" s="566"/>
      <c r="N14" s="119"/>
      <c r="O14" s="119"/>
    </row>
    <row r="15" spans="1:20" ht="24.95" customHeight="1">
      <c r="A15" s="553" t="s">
        <v>41</v>
      </c>
      <c r="B15" s="556"/>
      <c r="C15" s="556">
        <v>78</v>
      </c>
      <c r="D15" s="557">
        <f>SUM(B15:C15)</f>
        <v>78</v>
      </c>
      <c r="E15" s="556"/>
      <c r="F15" s="558">
        <v>70</v>
      </c>
      <c r="G15" s="557">
        <f>SUM(E15:F15)</f>
        <v>70</v>
      </c>
      <c r="H15" s="556">
        <v>0</v>
      </c>
      <c r="I15" s="556">
        <v>3</v>
      </c>
      <c r="J15" s="557">
        <f>SUM(H15:I15)</f>
        <v>3</v>
      </c>
      <c r="K15" s="289">
        <f t="shared" ref="K15:M17" si="3">B15+E15+H15</f>
        <v>0</v>
      </c>
      <c r="L15" s="293">
        <f t="shared" si="3"/>
        <v>151</v>
      </c>
      <c r="M15" s="292">
        <f t="shared" si="3"/>
        <v>151</v>
      </c>
      <c r="N15" s="108"/>
      <c r="O15" s="108"/>
    </row>
    <row r="16" spans="1:20" ht="4.5" customHeight="1">
      <c r="A16" s="553" t="s">
        <v>25</v>
      </c>
      <c r="B16" s="139"/>
      <c r="C16" s="139"/>
      <c r="D16" s="183">
        <f>SUM(B16:C16)</f>
        <v>0</v>
      </c>
      <c r="E16" s="139"/>
      <c r="F16" s="139"/>
      <c r="G16" s="183">
        <f>SUM(E16:F16)</f>
        <v>0</v>
      </c>
      <c r="H16" s="139">
        <v>0</v>
      </c>
      <c r="I16" s="139">
        <v>0</v>
      </c>
      <c r="J16" s="183">
        <f>SUM(H16:I16)</f>
        <v>0</v>
      </c>
      <c r="K16" s="286">
        <f t="shared" si="3"/>
        <v>0</v>
      </c>
      <c r="L16" s="150">
        <f t="shared" si="3"/>
        <v>0</v>
      </c>
      <c r="M16" s="151">
        <f t="shared" si="3"/>
        <v>0</v>
      </c>
      <c r="N16" s="108"/>
      <c r="O16" s="108"/>
    </row>
    <row r="17" spans="1:16" ht="35.25" customHeight="1">
      <c r="A17" s="553" t="s">
        <v>42</v>
      </c>
      <c r="B17" s="139"/>
      <c r="C17" s="139"/>
      <c r="D17" s="183">
        <f>SUM(B17:C17)</f>
        <v>0</v>
      </c>
      <c r="E17" s="139"/>
      <c r="F17" s="139"/>
      <c r="G17" s="183">
        <f>SUM(E17:F17)</f>
        <v>0</v>
      </c>
      <c r="H17" s="139">
        <v>0</v>
      </c>
      <c r="I17" s="139">
        <v>0</v>
      </c>
      <c r="J17" s="183">
        <f>SUM(H17:I17)</f>
        <v>0</v>
      </c>
      <c r="K17" s="286">
        <f t="shared" si="3"/>
        <v>0</v>
      </c>
      <c r="L17" s="150">
        <f t="shared" si="3"/>
        <v>0</v>
      </c>
      <c r="M17" s="151">
        <f t="shared" si="3"/>
        <v>0</v>
      </c>
      <c r="N17" s="108"/>
      <c r="O17" s="108"/>
    </row>
    <row r="18" spans="1:16" ht="24.95" customHeight="1">
      <c r="A18" s="587" t="s">
        <v>17</v>
      </c>
      <c r="B18" s="97">
        <f t="shared" ref="B18:M18" si="4">SUM(B15:B17)</f>
        <v>0</v>
      </c>
      <c r="C18" s="97">
        <f t="shared" si="4"/>
        <v>78</v>
      </c>
      <c r="D18" s="97">
        <f t="shared" si="4"/>
        <v>78</v>
      </c>
      <c r="E18" s="97">
        <f t="shared" si="4"/>
        <v>0</v>
      </c>
      <c r="F18" s="97">
        <f t="shared" si="4"/>
        <v>70</v>
      </c>
      <c r="G18" s="123">
        <f t="shared" si="4"/>
        <v>70</v>
      </c>
      <c r="H18" s="97">
        <f t="shared" si="4"/>
        <v>0</v>
      </c>
      <c r="I18" s="97">
        <f t="shared" si="4"/>
        <v>3</v>
      </c>
      <c r="J18" s="123">
        <f t="shared" si="4"/>
        <v>3</v>
      </c>
      <c r="K18" s="97">
        <f t="shared" si="4"/>
        <v>0</v>
      </c>
      <c r="L18" s="97">
        <f t="shared" si="4"/>
        <v>151</v>
      </c>
      <c r="M18" s="123">
        <f t="shared" si="4"/>
        <v>151</v>
      </c>
      <c r="N18" s="120"/>
      <c r="O18" s="120"/>
    </row>
    <row r="19" spans="1:16" ht="24.95" customHeight="1">
      <c r="A19" s="98" t="s">
        <v>18</v>
      </c>
      <c r="B19" s="277"/>
      <c r="C19" s="278"/>
      <c r="D19" s="559"/>
      <c r="E19" s="277"/>
      <c r="F19" s="278"/>
      <c r="G19" s="559"/>
      <c r="H19" s="190"/>
      <c r="I19" s="191"/>
      <c r="J19" s="282"/>
      <c r="K19" s="102"/>
      <c r="L19" s="121"/>
      <c r="M19" s="122"/>
      <c r="N19" s="108"/>
      <c r="O19" s="108"/>
    </row>
    <row r="20" spans="1:16" ht="24.95" customHeight="1">
      <c r="A20" s="553" t="s">
        <v>41</v>
      </c>
      <c r="B20" s="179">
        <v>0</v>
      </c>
      <c r="C20" s="128">
        <v>1</v>
      </c>
      <c r="D20" s="183">
        <f>SUM(B20:C20)</f>
        <v>1</v>
      </c>
      <c r="E20" s="139">
        <v>0</v>
      </c>
      <c r="F20" s="180">
        <v>1</v>
      </c>
      <c r="G20" s="183">
        <f>SUM(E20:F20)</f>
        <v>1</v>
      </c>
      <c r="H20" s="139">
        <v>0</v>
      </c>
      <c r="I20" s="139">
        <v>0</v>
      </c>
      <c r="J20" s="183">
        <f>SUM(H20:I20)</f>
        <v>0</v>
      </c>
      <c r="K20" s="286">
        <f t="shared" ref="K20:M22" si="5">B20+E20+H20</f>
        <v>0</v>
      </c>
      <c r="L20" s="150">
        <f t="shared" si="5"/>
        <v>2</v>
      </c>
      <c r="M20" s="151">
        <f t="shared" si="5"/>
        <v>2</v>
      </c>
      <c r="N20" s="108"/>
      <c r="O20" s="108"/>
    </row>
    <row r="21" spans="1:16" ht="41.25" hidden="1" customHeight="1">
      <c r="A21" s="553" t="s">
        <v>25</v>
      </c>
      <c r="B21" s="179">
        <v>0</v>
      </c>
      <c r="C21" s="128">
        <v>0</v>
      </c>
      <c r="D21" s="183">
        <f>SUM(B21:C21)</f>
        <v>0</v>
      </c>
      <c r="E21" s="139">
        <v>0</v>
      </c>
      <c r="F21" s="180">
        <v>0</v>
      </c>
      <c r="G21" s="183">
        <f>SUM(E21:F21)</f>
        <v>0</v>
      </c>
      <c r="H21" s="139">
        <v>0</v>
      </c>
      <c r="I21" s="139">
        <v>0</v>
      </c>
      <c r="J21" s="183">
        <f>SUM(H21:I21)</f>
        <v>0</v>
      </c>
      <c r="K21" s="286">
        <f t="shared" si="5"/>
        <v>0</v>
      </c>
      <c r="L21" s="150">
        <f t="shared" si="5"/>
        <v>0</v>
      </c>
      <c r="M21" s="151">
        <f t="shared" si="5"/>
        <v>0</v>
      </c>
      <c r="N21" s="108"/>
      <c r="O21" s="108"/>
    </row>
    <row r="22" spans="1:16" ht="24.75" customHeight="1">
      <c r="A22" s="553" t="s">
        <v>42</v>
      </c>
      <c r="B22" s="179">
        <v>0</v>
      </c>
      <c r="C22" s="128">
        <v>0</v>
      </c>
      <c r="D22" s="183">
        <f>SUM(B22:C22)</f>
        <v>0</v>
      </c>
      <c r="E22" s="139">
        <v>0</v>
      </c>
      <c r="F22" s="180">
        <v>0</v>
      </c>
      <c r="G22" s="183">
        <f>SUM(E22:F22)</f>
        <v>0</v>
      </c>
      <c r="H22" s="139">
        <v>0</v>
      </c>
      <c r="I22" s="139">
        <v>0</v>
      </c>
      <c r="J22" s="183">
        <f>SUM(H22:I22)</f>
        <v>0</v>
      </c>
      <c r="K22" s="286">
        <f t="shared" si="5"/>
        <v>0</v>
      </c>
      <c r="L22" s="150">
        <f t="shared" si="5"/>
        <v>0</v>
      </c>
      <c r="M22" s="151">
        <f t="shared" si="5"/>
        <v>0</v>
      </c>
      <c r="N22" s="120"/>
      <c r="O22" s="120"/>
    </row>
    <row r="23" spans="1:16" ht="3" hidden="1" customHeight="1">
      <c r="A23" s="288"/>
      <c r="B23" s="179"/>
      <c r="C23" s="128"/>
      <c r="D23" s="183"/>
      <c r="E23" s="139"/>
      <c r="F23" s="180"/>
      <c r="G23" s="183"/>
      <c r="H23" s="139"/>
      <c r="I23" s="139"/>
      <c r="J23" s="183"/>
      <c r="K23" s="286"/>
      <c r="L23" s="150"/>
      <c r="M23" s="151"/>
      <c r="N23" s="315"/>
      <c r="O23" s="315"/>
    </row>
    <row r="24" spans="1:16" ht="4.5" customHeight="1">
      <c r="A24" s="560"/>
      <c r="B24" s="179"/>
      <c r="C24" s="128"/>
      <c r="D24" s="183"/>
      <c r="E24" s="139"/>
      <c r="F24" s="180"/>
      <c r="G24" s="183"/>
      <c r="H24" s="139"/>
      <c r="I24" s="139"/>
      <c r="J24" s="183"/>
      <c r="K24" s="286"/>
      <c r="L24" s="150"/>
      <c r="M24" s="151"/>
      <c r="N24" s="120"/>
      <c r="O24" s="120"/>
    </row>
    <row r="25" spans="1:16" ht="54.75" customHeight="1">
      <c r="A25" s="587" t="s">
        <v>19</v>
      </c>
      <c r="B25" s="103">
        <f t="shared" ref="B25:M25" si="6">SUM(B20:B24)</f>
        <v>0</v>
      </c>
      <c r="C25" s="103">
        <f t="shared" si="6"/>
        <v>1</v>
      </c>
      <c r="D25" s="103">
        <f t="shared" si="6"/>
        <v>1</v>
      </c>
      <c r="E25" s="103">
        <f t="shared" si="6"/>
        <v>0</v>
      </c>
      <c r="F25" s="103">
        <f t="shared" si="6"/>
        <v>1</v>
      </c>
      <c r="G25" s="103">
        <f t="shared" si="6"/>
        <v>1</v>
      </c>
      <c r="H25" s="561">
        <f t="shared" si="6"/>
        <v>0</v>
      </c>
      <c r="I25" s="561">
        <f t="shared" si="6"/>
        <v>0</v>
      </c>
      <c r="J25" s="561">
        <f t="shared" si="6"/>
        <v>0</v>
      </c>
      <c r="K25" s="103">
        <f t="shared" si="6"/>
        <v>0</v>
      </c>
      <c r="L25" s="103">
        <f t="shared" si="6"/>
        <v>2</v>
      </c>
      <c r="M25" s="123">
        <f t="shared" si="6"/>
        <v>2</v>
      </c>
      <c r="N25" s="108"/>
      <c r="O25" s="108"/>
    </row>
    <row r="26" spans="1:16" ht="30" customHeight="1">
      <c r="A26" s="104" t="s">
        <v>29</v>
      </c>
      <c r="B26" s="89">
        <f t="shared" ref="B26:M26" si="7">B18</f>
        <v>0</v>
      </c>
      <c r="C26" s="89">
        <f t="shared" si="7"/>
        <v>78</v>
      </c>
      <c r="D26" s="89">
        <f t="shared" si="7"/>
        <v>78</v>
      </c>
      <c r="E26" s="89">
        <f t="shared" si="7"/>
        <v>0</v>
      </c>
      <c r="F26" s="89">
        <f t="shared" si="7"/>
        <v>70</v>
      </c>
      <c r="G26" s="105">
        <f t="shared" si="7"/>
        <v>70</v>
      </c>
      <c r="H26" s="105">
        <f t="shared" si="7"/>
        <v>0</v>
      </c>
      <c r="I26" s="105">
        <f t="shared" si="7"/>
        <v>3</v>
      </c>
      <c r="J26" s="105">
        <f t="shared" si="7"/>
        <v>3</v>
      </c>
      <c r="K26" s="105">
        <f t="shared" si="7"/>
        <v>0</v>
      </c>
      <c r="L26" s="105">
        <f t="shared" si="7"/>
        <v>151</v>
      </c>
      <c r="M26" s="124">
        <f t="shared" si="7"/>
        <v>151</v>
      </c>
      <c r="N26" s="125"/>
      <c r="O26" s="125"/>
    </row>
    <row r="27" spans="1:16" ht="36">
      <c r="A27" s="104" t="s">
        <v>30</v>
      </c>
      <c r="B27" s="89">
        <f t="shared" ref="B27:M27" si="8">B25</f>
        <v>0</v>
      </c>
      <c r="C27" s="89">
        <f t="shared" si="8"/>
        <v>1</v>
      </c>
      <c r="D27" s="89">
        <f t="shared" si="8"/>
        <v>1</v>
      </c>
      <c r="E27" s="89">
        <f t="shared" si="8"/>
        <v>0</v>
      </c>
      <c r="F27" s="89">
        <f t="shared" si="8"/>
        <v>1</v>
      </c>
      <c r="G27" s="105">
        <f t="shared" si="8"/>
        <v>1</v>
      </c>
      <c r="H27" s="105">
        <f t="shared" si="8"/>
        <v>0</v>
      </c>
      <c r="I27" s="105">
        <f t="shared" si="8"/>
        <v>0</v>
      </c>
      <c r="J27" s="105">
        <f t="shared" si="8"/>
        <v>0</v>
      </c>
      <c r="K27" s="105">
        <f t="shared" si="8"/>
        <v>0</v>
      </c>
      <c r="L27" s="105">
        <f t="shared" si="8"/>
        <v>2</v>
      </c>
      <c r="M27" s="124">
        <f t="shared" si="8"/>
        <v>2</v>
      </c>
      <c r="N27" s="109"/>
      <c r="O27" s="109"/>
    </row>
    <row r="28" spans="1:16" ht="30">
      <c r="A28" s="567" t="s">
        <v>31</v>
      </c>
      <c r="B28" s="310">
        <f t="shared" ref="B28:M28" si="9">SUM(B26:B27)</f>
        <v>0</v>
      </c>
      <c r="C28" s="310">
        <f t="shared" si="9"/>
        <v>79</v>
      </c>
      <c r="D28" s="310">
        <f t="shared" si="9"/>
        <v>79</v>
      </c>
      <c r="E28" s="310">
        <f t="shared" si="9"/>
        <v>0</v>
      </c>
      <c r="F28" s="310">
        <f t="shared" si="9"/>
        <v>71</v>
      </c>
      <c r="G28" s="568">
        <f t="shared" si="9"/>
        <v>71</v>
      </c>
      <c r="H28" s="568">
        <f t="shared" si="9"/>
        <v>0</v>
      </c>
      <c r="I28" s="568">
        <f t="shared" si="9"/>
        <v>3</v>
      </c>
      <c r="J28" s="568">
        <f t="shared" si="9"/>
        <v>3</v>
      </c>
      <c r="K28" s="568">
        <f t="shared" si="9"/>
        <v>0</v>
      </c>
      <c r="L28" s="568">
        <f t="shared" si="9"/>
        <v>153</v>
      </c>
      <c r="M28" s="311">
        <f t="shared" si="9"/>
        <v>153</v>
      </c>
      <c r="N28" s="109"/>
      <c r="O28" s="109"/>
    </row>
    <row r="29" spans="1:16" ht="43.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6" ht="25.5" hidden="1" customHeight="1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</row>
    <row r="31" spans="1:16" ht="37.5" customHeight="1">
      <c r="A31" s="5507"/>
      <c r="B31" s="5507"/>
      <c r="C31" s="5507"/>
      <c r="D31" s="5507"/>
      <c r="E31" s="5507"/>
      <c r="F31" s="5507"/>
      <c r="G31" s="5507"/>
      <c r="H31" s="5507"/>
      <c r="I31" s="5507"/>
      <c r="J31" s="5507"/>
      <c r="K31" s="5507"/>
      <c r="L31" s="5507"/>
      <c r="M31" s="5507"/>
      <c r="N31" s="5507"/>
      <c r="O31" s="5507"/>
      <c r="P31" s="5507"/>
    </row>
    <row r="32" spans="1:16" ht="26.25" customHeight="1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</sheetData>
  <mergeCells count="12">
    <mergeCell ref="A1:T1"/>
    <mergeCell ref="A2:P2"/>
    <mergeCell ref="A3:M3"/>
    <mergeCell ref="B5:D5"/>
    <mergeCell ref="E5:G5"/>
    <mergeCell ref="H5:J5"/>
    <mergeCell ref="B6:D6"/>
    <mergeCell ref="E6:G6"/>
    <mergeCell ref="H6:J6"/>
    <mergeCell ref="A31:P31"/>
    <mergeCell ref="A5:A7"/>
    <mergeCell ref="K5:M6"/>
  </mergeCells>
  <pageMargins left="0.70866141732283505" right="0.70866141732283505" top="0.74803149606299202" bottom="0.74803149606299202" header="0.31496062992126" footer="0.31496062992126"/>
  <pageSetup paperSize="9"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69</vt:i4>
      </vt:variant>
      <vt:variant>
        <vt:lpstr>Именованные диапазоны</vt:lpstr>
      </vt:variant>
      <vt:variant>
        <vt:i4>6</vt:i4>
      </vt:variant>
    </vt:vector>
  </HeadingPairs>
  <TitlesOfParts>
    <vt:vector size="75" baseType="lpstr">
      <vt:lpstr>Специал ОФО МА </vt:lpstr>
      <vt:lpstr>Бак ОФО МА</vt:lpstr>
      <vt:lpstr>Бак ЗФО МА</vt:lpstr>
      <vt:lpstr>Маг ОФО МА</vt:lpstr>
      <vt:lpstr>Маг ЗФО МА</vt:lpstr>
      <vt:lpstr>Бакалавр ОФО АСИА</vt:lpstr>
      <vt:lpstr>Бакалавр ЗФО АСИА</vt:lpstr>
      <vt:lpstr>МАГ ОФО АСИА</vt:lpstr>
      <vt:lpstr>МАГ ЗФО АСИА</vt:lpstr>
      <vt:lpstr> МАГ ЗФО АСА</vt:lpstr>
      <vt:lpstr>Бакалавр ОФО АТА</vt:lpstr>
      <vt:lpstr>Бакалавр ЗФО АTA</vt:lpstr>
      <vt:lpstr>Специалист ОФО АTA</vt:lpstr>
      <vt:lpstr>МАГ ОФО АTA</vt:lpstr>
      <vt:lpstr>МАГ ЗФО АTA</vt:lpstr>
      <vt:lpstr>Бакалавр ОФО ИЭиУ</vt:lpstr>
      <vt:lpstr>Бакалав ЗФО ИЭиУ</vt:lpstr>
      <vt:lpstr>Бакалав ОЗФО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Маг. ОЗФО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ОЗФО ИПОМ</vt:lpstr>
      <vt:lpstr>Бак ОФО ИБТЭиФ </vt:lpstr>
      <vt:lpstr>Бак ЗФО ИБТЭиФ</vt:lpstr>
      <vt:lpstr>Бак ОЗФО ИБТЭиФ</vt:lpstr>
      <vt:lpstr>Спец ОФО ИБТЭиФ</vt:lpstr>
      <vt:lpstr>Маг ОФО ИБТЭиФ</vt:lpstr>
      <vt:lpstr>Маг ОЗФО ИБТЭиФ</vt:lpstr>
      <vt:lpstr>Бак ОФО ТА</vt:lpstr>
      <vt:lpstr>Бак ЗФО ТА</vt:lpstr>
      <vt:lpstr>Бак ОЗФО ТА</vt:lpstr>
      <vt:lpstr>Маг ОФО ТА</vt:lpstr>
      <vt:lpstr>Маг ЗФО ТА</vt:lpstr>
      <vt:lpstr>Маг ОЗФО ТА</vt:lpstr>
      <vt:lpstr> Маг ОЗФО ТА</vt:lpstr>
      <vt:lpstr>Бак ОФО ИММиД</vt:lpstr>
      <vt:lpstr>Бак ЗФО ИММиД</vt:lpstr>
      <vt:lpstr>Бак ОЗФО ИММиД</vt:lpstr>
      <vt:lpstr>Спец. ИММиД</vt:lpstr>
      <vt:lpstr>Маг ОФО ИММиД</vt:lpstr>
      <vt:lpstr>Маг ЗФО ИММиД</vt:lpstr>
      <vt:lpstr>Бак ОФО ИФ</vt:lpstr>
      <vt:lpstr>Бак ЗФО ИФ</vt:lpstr>
      <vt:lpstr>Маг ОФО ИФ</vt:lpstr>
      <vt:lpstr>Маг ЗФО 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  <vt:lpstr>'Спец ЗФО ГПА'!Область_печати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2021-12-09T08:44:08Z</cp:lastPrinted>
  <dcterms:created xsi:type="dcterms:W3CDTF">2004-12-10T12:36:00Z</dcterms:created>
  <dcterms:modified xsi:type="dcterms:W3CDTF">2021-12-09T08:54:27Z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