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Sentyabr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(4)'!$A$1:$AH$140</definedName>
  </definedNames>
  <calcPr calcId="162913"/>
</workbook>
</file>

<file path=xl/calcChain.xml><?xml version="1.0" encoding="utf-8"?>
<calcChain xmlns="http://schemas.openxmlformats.org/spreadsheetml/2006/main">
  <c r="AE63" i="3" l="1"/>
  <c r="AD63" i="3"/>
  <c r="S63" i="3"/>
  <c r="R63" i="3"/>
  <c r="Q63" i="3"/>
  <c r="AC63" i="3" s="1"/>
  <c r="AD62" i="3"/>
  <c r="AC62" i="3"/>
  <c r="S62" i="3"/>
  <c r="AE62" i="3" s="1"/>
  <c r="R62" i="3"/>
  <c r="Q62" i="3"/>
  <c r="AE61" i="3"/>
  <c r="AD61" i="3"/>
  <c r="S61" i="3"/>
  <c r="R61" i="3"/>
  <c r="Q61" i="3"/>
  <c r="AC61" i="3" s="1"/>
  <c r="AD60" i="3"/>
  <c r="AC60" i="3"/>
  <c r="S60" i="3"/>
  <c r="AE60" i="3" s="1"/>
  <c r="R60" i="3"/>
  <c r="Q60" i="3"/>
  <c r="AE59" i="3"/>
  <c r="AD59" i="3"/>
  <c r="S59" i="3"/>
  <c r="R59" i="3"/>
  <c r="Q59" i="3"/>
  <c r="AC59" i="3" s="1"/>
  <c r="V46" i="3"/>
  <c r="U46" i="3"/>
  <c r="T46" i="3"/>
  <c r="V45" i="3"/>
  <c r="U45" i="3"/>
  <c r="T45" i="3"/>
  <c r="V44" i="3"/>
  <c r="U44" i="3"/>
  <c r="T44" i="3"/>
  <c r="V43" i="3"/>
  <c r="U43" i="3"/>
  <c r="T43" i="3"/>
  <c r="AH37" i="3"/>
  <c r="AG37" i="3"/>
  <c r="S37" i="3"/>
  <c r="R37" i="3"/>
  <c r="Q37" i="3"/>
  <c r="AF37" i="3" s="1"/>
  <c r="AG36" i="3"/>
  <c r="AF36" i="3"/>
  <c r="S36" i="3"/>
  <c r="AH36" i="3" s="1"/>
  <c r="R36" i="3"/>
  <c r="Q36" i="3"/>
  <c r="AH35" i="3"/>
  <c r="AG35" i="3"/>
  <c r="S35" i="3"/>
  <c r="R35" i="3"/>
  <c r="Q35" i="3"/>
  <c r="AF35" i="3" s="1"/>
  <c r="AG34" i="3"/>
  <c r="AF34" i="3"/>
  <c r="S34" i="3"/>
  <c r="AH34" i="3" s="1"/>
  <c r="R34" i="3"/>
  <c r="Q34" i="3"/>
  <c r="AH33" i="3"/>
  <c r="AG33" i="3"/>
  <c r="S33" i="3"/>
  <c r="R33" i="3"/>
  <c r="Q33" i="3"/>
  <c r="AF33" i="3" s="1"/>
  <c r="AG32" i="3"/>
  <c r="AF32" i="3"/>
  <c r="S32" i="3"/>
  <c r="AH32" i="3" s="1"/>
  <c r="R32" i="3"/>
  <c r="Q32" i="3"/>
  <c r="AH31" i="3"/>
  <c r="AG31" i="3"/>
  <c r="S31" i="3"/>
  <c r="R31" i="3"/>
  <c r="Q31" i="3"/>
  <c r="AF31" i="3" s="1"/>
  <c r="AG30" i="3"/>
  <c r="AF30" i="3"/>
  <c r="S30" i="3"/>
  <c r="AH30" i="3" s="1"/>
  <c r="R30" i="3"/>
  <c r="Q30" i="3"/>
  <c r="AH29" i="3"/>
  <c r="AG29" i="3"/>
  <c r="S29" i="3"/>
  <c r="R29" i="3"/>
  <c r="Q29" i="3"/>
  <c r="AF29" i="3" s="1"/>
  <c r="AG28" i="3"/>
  <c r="AF28" i="3"/>
  <c r="S28" i="3"/>
  <c r="AH28" i="3" s="1"/>
  <c r="R28" i="3"/>
  <c r="Q28" i="3"/>
  <c r="AH27" i="3"/>
  <c r="AG27" i="3"/>
  <c r="S27" i="3"/>
  <c r="R27" i="3"/>
  <c r="Q27" i="3"/>
  <c r="AF27" i="3" s="1"/>
  <c r="AE19" i="3"/>
  <c r="AD19" i="3"/>
  <c r="S19" i="3"/>
  <c r="R19" i="3"/>
  <c r="Q19" i="3"/>
  <c r="AC19" i="3" s="1"/>
  <c r="AC18" i="3"/>
  <c r="S18" i="3"/>
  <c r="AE18" i="3" s="1"/>
  <c r="R18" i="3"/>
  <c r="AD18" i="3" s="1"/>
  <c r="Q18" i="3"/>
  <c r="AE17" i="3"/>
  <c r="AD17" i="3"/>
  <c r="AC17" i="3"/>
  <c r="S17" i="3"/>
  <c r="R17" i="3"/>
  <c r="Q17" i="3"/>
  <c r="AE16" i="3"/>
  <c r="AC16" i="3"/>
  <c r="S16" i="3"/>
  <c r="R16" i="3"/>
  <c r="AD16" i="3" s="1"/>
  <c r="Q16" i="3"/>
  <c r="AE15" i="3"/>
  <c r="AD15" i="3"/>
  <c r="AC15" i="3"/>
  <c r="S15" i="3"/>
  <c r="R15" i="3"/>
  <c r="Q15" i="3"/>
  <c r="AE14" i="3"/>
  <c r="AC14" i="3"/>
  <c r="S14" i="3"/>
  <c r="R14" i="3"/>
  <c r="AD14" i="3" s="1"/>
  <c r="Q14" i="3"/>
  <c r="AE13" i="3"/>
  <c r="AD13" i="3"/>
  <c r="AC13" i="3"/>
  <c r="S13" i="3"/>
  <c r="R13" i="3"/>
  <c r="Q13" i="3"/>
  <c r="AE12" i="3"/>
  <c r="AC12" i="3"/>
  <c r="S12" i="3"/>
  <c r="R12" i="3"/>
  <c r="AD12" i="3" s="1"/>
  <c r="Q12" i="3"/>
  <c r="AE11" i="3"/>
  <c r="AD11" i="3"/>
  <c r="AC11" i="3"/>
  <c r="S11" i="3"/>
  <c r="R11" i="3"/>
  <c r="Q11" i="3"/>
  <c r="AE10" i="3"/>
  <c r="AC10" i="3"/>
  <c r="S10" i="3"/>
  <c r="R10" i="3"/>
  <c r="AD10" i="3" s="1"/>
  <c r="Q10" i="3"/>
  <c r="AE9" i="3"/>
  <c r="AD9" i="3"/>
  <c r="AC9" i="3"/>
  <c r="S9" i="3"/>
  <c r="R9" i="3"/>
  <c r="Q9" i="3"/>
  <c r="P126" i="3" l="1"/>
  <c r="O126" i="3"/>
  <c r="N126" i="3"/>
  <c r="P125" i="3"/>
  <c r="O125" i="3"/>
  <c r="N125" i="3"/>
  <c r="P124" i="3"/>
  <c r="O124" i="3"/>
  <c r="N124" i="3"/>
  <c r="P123" i="3"/>
  <c r="O123" i="3"/>
  <c r="N123" i="3"/>
  <c r="P113" i="3"/>
  <c r="O113" i="3"/>
  <c r="N113" i="3"/>
  <c r="P112" i="3"/>
  <c r="O112" i="3"/>
  <c r="N112" i="3"/>
  <c r="P111" i="3"/>
  <c r="O111" i="3"/>
  <c r="N111" i="3"/>
  <c r="P110" i="3"/>
  <c r="O110" i="3"/>
  <c r="N110" i="3"/>
  <c r="P109" i="3"/>
  <c r="O109" i="3"/>
  <c r="N109" i="3"/>
  <c r="P108" i="3"/>
  <c r="O108" i="3"/>
  <c r="N108" i="3"/>
  <c r="P107" i="3"/>
  <c r="O107" i="3"/>
  <c r="N107" i="3"/>
  <c r="S95" i="3" l="1"/>
  <c r="R95" i="3"/>
  <c r="Q95" i="3"/>
  <c r="S94" i="3"/>
  <c r="R94" i="3"/>
  <c r="Q94" i="3"/>
  <c r="S93" i="3"/>
  <c r="R93" i="3"/>
  <c r="Q93" i="3"/>
  <c r="S92" i="3"/>
  <c r="R92" i="3"/>
  <c r="Q92" i="3"/>
  <c r="S91" i="3"/>
  <c r="R91" i="3"/>
  <c r="Q91" i="3"/>
  <c r="S90" i="3"/>
  <c r="R90" i="3"/>
  <c r="Q90" i="3"/>
  <c r="S89" i="3"/>
  <c r="R89" i="3"/>
  <c r="Q89" i="3"/>
  <c r="P83" i="3"/>
  <c r="O83" i="3"/>
  <c r="N83" i="3"/>
  <c r="P82" i="3"/>
  <c r="O82" i="3"/>
  <c r="N82" i="3"/>
  <c r="P81" i="3"/>
  <c r="O81" i="3"/>
  <c r="N81" i="3"/>
  <c r="P80" i="3"/>
  <c r="O80" i="3"/>
  <c r="N80" i="3"/>
  <c r="P79" i="3"/>
  <c r="O79" i="3"/>
  <c r="N79" i="3"/>
  <c r="P78" i="3"/>
  <c r="O78" i="3"/>
  <c r="N78" i="3"/>
  <c r="P77" i="3"/>
  <c r="O77" i="3"/>
  <c r="N77" i="3"/>
  <c r="P76" i="3"/>
  <c r="O76" i="3"/>
  <c r="N76" i="3"/>
  <c r="P75" i="3"/>
  <c r="O75" i="3"/>
  <c r="N75" i="3"/>
  <c r="V51" i="3" l="1"/>
  <c r="U51" i="3"/>
  <c r="T51" i="3"/>
  <c r="M84" i="3" l="1"/>
  <c r="L84" i="3"/>
  <c r="K84" i="3"/>
  <c r="J84" i="3"/>
  <c r="I84" i="3"/>
  <c r="H84" i="3"/>
  <c r="G84" i="3"/>
  <c r="F84" i="3"/>
  <c r="E84" i="3"/>
  <c r="D84" i="3"/>
  <c r="C84" i="3"/>
  <c r="B84" i="3"/>
  <c r="P84" i="3"/>
  <c r="O84" i="3"/>
  <c r="N84" i="3"/>
  <c r="B64" i="3" l="1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T64" i="3"/>
  <c r="U64" i="3"/>
  <c r="V64" i="3"/>
  <c r="W64" i="3"/>
  <c r="X64" i="3"/>
  <c r="Y64" i="3"/>
  <c r="Z64" i="3"/>
  <c r="AA64" i="3"/>
  <c r="AB64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T20" i="3"/>
  <c r="U20" i="3"/>
  <c r="V20" i="3"/>
  <c r="W20" i="3"/>
  <c r="X20" i="3"/>
  <c r="Y20" i="3"/>
  <c r="Z20" i="3"/>
  <c r="AA20" i="3"/>
  <c r="AB20" i="3"/>
  <c r="R64" i="3" l="1"/>
  <c r="AC64" i="3"/>
  <c r="AE64" i="3"/>
  <c r="AD64" i="3"/>
  <c r="S64" i="3"/>
  <c r="Q64" i="3"/>
  <c r="S20" i="3"/>
  <c r="AE20" i="3" s="1"/>
  <c r="R20" i="3"/>
  <c r="AD20" i="3" s="1"/>
  <c r="Q20" i="3"/>
  <c r="AC20" i="3" s="1"/>
  <c r="D68" i="3" l="1"/>
  <c r="C68" i="3"/>
  <c r="B68" i="3"/>
  <c r="U47" i="3"/>
  <c r="T47" i="3"/>
  <c r="V47" i="3"/>
  <c r="R38" i="3"/>
  <c r="Q38" i="3"/>
  <c r="N127" i="3"/>
  <c r="P127" i="3"/>
  <c r="O127" i="3"/>
  <c r="P114" i="3"/>
  <c r="O114" i="3"/>
  <c r="N114" i="3"/>
  <c r="U52" i="3"/>
  <c r="T52" i="3"/>
  <c r="S96" i="3"/>
  <c r="R96" i="3"/>
  <c r="Q9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2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E38" i="3"/>
  <c r="AD38" i="3"/>
  <c r="AC38" i="3"/>
  <c r="AB38" i="3"/>
  <c r="AA38" i="3"/>
  <c r="Z38" i="3"/>
  <c r="Y38" i="3"/>
  <c r="X38" i="3"/>
  <c r="W38" i="3"/>
  <c r="V38" i="3"/>
  <c r="U38" i="3"/>
  <c r="T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B130" i="3" l="1"/>
  <c r="C130" i="3"/>
  <c r="B98" i="3"/>
  <c r="B66" i="3"/>
  <c r="C66" i="3"/>
  <c r="C98" i="3"/>
  <c r="D66" i="3"/>
  <c r="D98" i="3"/>
  <c r="AG38" i="3"/>
  <c r="C67" i="3" s="1"/>
  <c r="AF38" i="3"/>
  <c r="B67" i="3" s="1"/>
  <c r="S38" i="3"/>
  <c r="AH38" i="3" s="1"/>
  <c r="D67" i="3" s="1"/>
  <c r="D130" i="3" l="1"/>
  <c r="C69" i="3"/>
  <c r="C133" i="3" s="1"/>
  <c r="D69" i="3"/>
  <c r="B69" i="3"/>
  <c r="B133" i="3" s="1"/>
  <c r="D133" i="3" l="1"/>
</calcChain>
</file>

<file path=xl/sharedStrings.xml><?xml version="1.0" encoding="utf-8"?>
<sst xmlns="http://schemas.openxmlformats.org/spreadsheetml/2006/main" count="361" uniqueCount="81">
  <si>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</si>
  <si>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</si>
  <si>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</si>
  <si>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</si>
  <si>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</si>
  <si>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</si>
  <si>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</si>
  <si>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</si>
  <si>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</si>
  <si>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</si>
  <si>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</si>
  <si>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</si>
  <si>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</si>
  <si>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</si>
  <si>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</si>
  <si>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</si>
  <si>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</si>
  <si>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</si>
  <si>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</si>
  <si>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</si>
  <si>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</si>
  <si>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</si>
  <si>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</si>
  <si>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</si>
  <si>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</si>
  <si>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</si>
  <si>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</si>
  <si>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</si>
  <si>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</si>
  <si>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</si>
  <si>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</si>
  <si>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</si>
  <si>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</si>
  <si>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</si>
  <si>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</si>
  <si>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</si>
  <si>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</si>
  <si>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</si>
  <si>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</si>
  <si>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</si>
  <si>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</si>
  <si>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</si>
  <si>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</si>
  <si>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</si>
  <si>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</si>
  <si>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</si>
  <si>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</si>
  <si>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</si>
  <si>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</si>
  <si>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</si>
  <si>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</si>
  <si>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</si>
  <si>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</si>
  <si>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</si>
  <si>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</si>
  <si>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</si>
  <si>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</si>
  <si>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</si>
  <si>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</si>
  <si>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</si>
  <si>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</si>
  <si>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</si>
  <si>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</si>
  <si>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</si>
  <si>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</si>
  <si>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</si>
  <si>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</si>
  <si>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</si>
  <si>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</si>
  <si>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</si>
  <si>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</si>
  <si>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</si>
  <si>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</si>
  <si>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</si>
  <si>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>на 01.09.2021 года</t>
  </si>
  <si>
    <t>Контингент Аспирантуры   ЗФО  по состоянию на 01.09.2021 года</t>
  </si>
  <si>
    <t>Контингент Аспирантуры   ОФО  по состоянию на 01.09.2021  года</t>
  </si>
  <si>
    <t>Сводная ведомость контингента очно-заочной  формы обучения на 01.09.2021 года</t>
  </si>
  <si>
    <t>Сводная ведомость контингента специалистов  Заочной формы обучения по состоянию на 01.09.2021 года</t>
  </si>
  <si>
    <t>Сводная ведомость контингента специалистов  Очной формы обучения по состоянию на 01.09.2021 года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</si>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</sst>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3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Arial Cyr"/>
      <charset val="204"/>
    </font>
    <font>
      <b/>
      <i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21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1" xfId="14" applyFont="1" applyFill="1" applyBorder="1" applyAlignment="1">
      <alignment horizontal="center" vertical="center" wrapText="1"/>
    </xf>
    <xf numFmtId="0" fontId="30" fillId="4" borderId="2" xfId="14" applyFont="1" applyFill="1" applyBorder="1" applyAlignment="1">
      <alignment horizontal="center" vertical="center" wrapText="1"/>
    </xf>
    <xf numFmtId="0" fontId="30" fillId="4" borderId="3" xfId="14" applyFont="1" applyFill="1" applyBorder="1" applyAlignment="1">
      <alignment horizontal="center" vertical="center" wrapText="1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7" fillId="4" borderId="9" xfId="10" quotePrefix="1" applyFont="1" applyFill="1" applyBorder="1" applyAlignment="1">
      <alignment horizontal="center" vertical="center" wrapText="1"/>
    </xf>
    <xf numFmtId="0" fontId="6" fillId="4" borderId="0" xfId="13" applyFont="1" applyFill="1" applyBorder="1" applyAlignment="1">
      <alignment horizontal="left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4" fillId="4" borderId="0" xfId="13" applyFont="1" applyFill="1" applyAlignment="1">
      <alignment horizontal="center"/>
    </xf>
    <xf numFmtId="0" fontId="15" fillId="4" borderId="0" xfId="13" applyFont="1" applyFill="1"/>
    <xf numFmtId="0" fontId="32" fillId="4" borderId="5" xfId="14" applyFont="1" applyFill="1" applyBorder="1" applyAlignment="1">
      <alignment horizontal="center" vertical="center" wrapText="1"/>
    </xf>
    <xf numFmtId="0" fontId="32" fillId="4" borderId="4" xfId="14" applyFont="1" applyFill="1" applyBorder="1" applyAlignment="1">
      <alignment horizontal="center" vertical="center" wrapText="1"/>
    </xf>
    <xf numFmtId="0" fontId="16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2" fillId="4" borderId="12" xfId="14" applyFont="1" applyFill="1" applyBorder="1" applyAlignment="1">
      <alignment horizontal="center" vertical="center" wrapText="1"/>
    </xf>
    <xf numFmtId="0" fontId="30" fillId="4" borderId="13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30" fillId="4" borderId="20" xfId="14" applyFont="1" applyFill="1" applyBorder="1" applyAlignment="1">
      <alignment horizontal="center" vertical="center" wrapText="1"/>
    </xf>
    <xf numFmtId="0" fontId="30" fillId="4" borderId="21" xfId="14" applyFont="1" applyFill="1" applyBorder="1" applyAlignment="1">
      <alignment horizontal="center" vertical="center" wrapText="1"/>
    </xf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" fillId="6" borderId="0" xfId="14" applyFill="1"/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29" fillId="4" borderId="0" xfId="14" applyFont="1" applyFill="1"/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4" xfId="5" quotePrefix="1" applyFont="1" applyFill="1" applyBorder="1" applyAlignment="1">
      <alignment horizontal="center" vertical="center" wrapText="1"/>
    </xf>
    <xf numFmtId="0" fontId="3" fillId="4" borderId="41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42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40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34" fillId="4" borderId="44" xfId="4" quotePrefix="1" applyFont="1" applyFill="1" applyBorder="1" applyAlignment="1">
      <alignment horizontal="center" vertical="center" textRotation="255" wrapText="1"/>
    </xf>
    <xf numFmtId="0" fontId="34" fillId="4" borderId="46" xfId="4" quotePrefix="1" applyFont="1" applyFill="1" applyBorder="1" applyAlignment="1">
      <alignment horizontal="center" vertical="center" textRotation="255" wrapText="1"/>
    </xf>
    <xf numFmtId="0" fontId="34" fillId="4" borderId="47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53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 textRotation="255" wrapText="1"/>
    </xf>
    <xf numFmtId="0" fontId="34" fillId="4" borderId="28" xfId="4" quotePrefix="1" applyFont="1" applyFill="1" applyBorder="1" applyAlignment="1">
      <alignment horizontal="center" vertical="center" textRotation="255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0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/>
    </xf>
    <xf numFmtId="0" fontId="34" fillId="4" borderId="61" xfId="4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vertical="center" textRotation="255" wrapText="1"/>
    </xf>
    <xf numFmtId="0" fontId="34" fillId="4" borderId="53" xfId="5" quotePrefix="1" applyFont="1" applyFill="1" applyBorder="1" applyAlignment="1">
      <alignment horizontal="center" vertical="center" wrapText="1"/>
    </xf>
    <xf numFmtId="0" fontId="34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2" xfId="4" quotePrefix="1" applyFont="1" applyFill="1" applyBorder="1" applyAlignment="1">
      <alignment horizontal="center" vertical="center" wrapText="1"/>
    </xf>
    <xf numFmtId="0" fontId="24" fillId="4" borderId="9" xfId="5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2" fillId="4" borderId="14" xfId="13" applyFont="1" applyFill="1" applyBorder="1" applyAlignment="1">
      <alignment horizontal="center" vertical="center"/>
    </xf>
    <xf numFmtId="0" fontId="2" fillId="4" borderId="15" xfId="13" applyFont="1" applyFill="1" applyBorder="1" applyAlignment="1">
      <alignment horizontal="center" vertical="center"/>
    </xf>
    <xf numFmtId="0" fontId="2" fillId="4" borderId="7" xfId="13" applyFont="1" applyFill="1" applyBorder="1" applyAlignment="1">
      <alignment horizontal="center" vertical="center"/>
    </xf>
    <xf numFmtId="0" fontId="2" fillId="4" borderId="16" xfId="13" applyFont="1" applyFill="1" applyBorder="1" applyAlignment="1">
      <alignment horizontal="center" vertical="center"/>
    </xf>
    <xf numFmtId="0" fontId="2" fillId="4" borderId="17" xfId="13" applyFont="1" applyFill="1" applyBorder="1" applyAlignment="1">
      <alignment horizontal="center" vertical="center"/>
    </xf>
    <xf numFmtId="0" fontId="2" fillId="4" borderId="6" xfId="12" applyFont="1" applyFill="1" applyBorder="1" applyAlignment="1">
      <alignment horizontal="center" vertical="center" wrapText="1"/>
    </xf>
    <xf numFmtId="0" fontId="2" fillId="4" borderId="2" xfId="12" applyFont="1" applyFill="1" applyBorder="1" applyAlignment="1">
      <alignment horizontal="center" vertical="center" wrapText="1"/>
    </xf>
    <xf numFmtId="0" fontId="2" fillId="4" borderId="24" xfId="12" applyFont="1" applyFill="1" applyBorder="1" applyAlignment="1">
      <alignment horizontal="center" vertical="center" wrapText="1"/>
    </xf>
    <xf numFmtId="0" fontId="2" fillId="4" borderId="9" xfId="13" applyFont="1" applyFill="1" applyBorder="1" applyAlignment="1">
      <alignment horizontal="center" vertical="center" wrapText="1"/>
    </xf>
    <xf numFmtId="0" fontId="2" fillId="4" borderId="12" xfId="13" applyFont="1" applyFill="1" applyBorder="1" applyAlignment="1">
      <alignment horizontal="center" vertical="center" wrapText="1"/>
    </xf>
    <xf numFmtId="0" fontId="2" fillId="4" borderId="24" xfId="13" applyFont="1" applyFill="1" applyBorder="1" applyAlignment="1">
      <alignment horizontal="center" vertical="center" wrapText="1"/>
    </xf>
    <xf numFmtId="0" fontId="33" fillId="4" borderId="8" xfId="13" applyFont="1" applyFill="1" applyBorder="1" applyAlignment="1">
      <alignment horizontal="center" vertical="center" wrapText="1"/>
    </xf>
    <xf numFmtId="0" fontId="33" fillId="4" borderId="10" xfId="13" applyFont="1" applyFill="1" applyBorder="1" applyAlignment="1">
      <alignment horizontal="center" vertical="center" wrapText="1"/>
    </xf>
    <xf numFmtId="0" fontId="33" fillId="4" borderId="11" xfId="13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0" fontId="2" fillId="4" borderId="38" xfId="0" applyFont="1" applyFill="1" applyBorder="1" applyAlignment="1">
      <alignment horizontal="left" vertical="center" wrapText="1"/>
    </xf>
    <xf numFmtId="0" fontId="26" fillId="4" borderId="42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17" fillId="4" borderId="47" xfId="0" applyFont="1" applyFill="1" applyBorder="1" applyAlignment="1">
      <alignment horizontal="left" vertical="center" wrapText="1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17" fillId="4" borderId="45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6" fillId="4" borderId="47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" fillId="4" borderId="33" xfId="0" applyFont="1" applyFill="1" applyBorder="1" applyAlignment="1">
      <alignment horizontal="left" vertical="center" wrapText="1"/>
    </xf>
    <xf numFmtId="0" fontId="26" fillId="4" borderId="85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83" xfId="14" applyFont="1" applyFill="1" applyBorder="1" applyAlignment="1">
      <alignment horizontal="center"/>
    </xf>
    <xf numFmtId="0" fontId="26" fillId="4" borderId="84" xfId="14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0" fontId="2" fillId="4" borderId="42" xfId="0" applyFont="1" applyFill="1" applyBorder="1" applyAlignment="1">
      <alignment horizontal="left" vertical="center" wrapText="1"/>
    </xf>
    <xf numFmtId="0" fontId="17" fillId="4" borderId="88" xfId="0" applyFont="1" applyFill="1" applyBorder="1" applyAlignment="1">
      <alignment horizontal="left" vertical="center" wrapText="1"/>
    </xf>
    <xf numFmtId="0" fontId="26" fillId="4" borderId="1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" fillId="4" borderId="58" xfId="0" applyFont="1" applyFill="1" applyBorder="1" applyAlignment="1">
      <alignment horizontal="left" vertical="center" wrapText="1"/>
    </xf>
    <xf numFmtId="0" fontId="26" fillId="4" borderId="87" xfId="14" applyFont="1" applyFill="1" applyBorder="1" applyAlignment="1">
      <alignment horizontal="center"/>
    </xf>
    <xf numFmtId="0" fontId="17" fillId="4" borderId="40" xfId="0" applyFont="1" applyFill="1" applyBorder="1" applyAlignment="1">
      <alignment horizontal="left" vertical="center" wrapText="1"/>
    </xf>
    <xf numFmtId="0" fontId="26" fillId="4" borderId="59" xfId="14" applyFont="1" applyFill="1" applyBorder="1" applyAlignment="1">
      <alignment horizontal="center"/>
    </xf>
    <xf numFmtId="0" fontId="17" fillId="4" borderId="29" xfId="0" applyFont="1" applyFill="1" applyBorder="1" applyAlignment="1">
      <alignment horizontal="left" vertical="center" wrapText="1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36" fillId="4" borderId="37" xfId="5" quotePrefix="1" applyFont="1" applyFill="1" applyBorder="1" applyAlignment="1">
      <alignment horizontal="center" vertical="center" wrapText="1"/>
    </xf>
    <xf numFmtId="0" fontId="36" fillId="4" borderId="41" xfId="5" quotePrefix="1" applyFont="1" applyFill="1" applyBorder="1" applyAlignment="1">
      <alignment horizontal="center" vertical="center" wrapText="1"/>
    </xf>
    <xf numFmtId="0" fontId="36" fillId="4" borderId="63" xfId="5" quotePrefix="1" applyFont="1" applyFill="1" applyBorder="1" applyAlignment="1">
      <alignment horizontal="center" vertical="center" wrapText="1"/>
    </xf>
    <xf numFmtId="0" fontId="28" fillId="4" borderId="45" xfId="12" applyFont="1" applyFill="1" applyBorder="1" applyAlignment="1">
      <alignment wrapText="1"/>
    </xf>
    <xf numFmtId="0" fontId="35" fillId="4" borderId="38" xfId="12" applyFont="1" applyFill="1" applyBorder="1" applyAlignment="1">
      <alignment horizontal="center" vertical="center" wrapText="1"/>
    </xf>
    <xf numFmtId="0" fontId="35" fillId="4" borderId="39" xfId="12" applyFont="1" applyFill="1" applyBorder="1" applyAlignment="1">
      <alignment horizontal="center" vertical="center" wrapText="1"/>
    </xf>
    <xf numFmtId="0" fontId="35" fillId="4" borderId="45" xfId="12" applyFont="1" applyFill="1" applyBorder="1" applyAlignment="1">
      <alignment horizontal="center" vertical="center" wrapText="1"/>
    </xf>
    <xf numFmtId="0" fontId="35" fillId="4" borderId="40" xfId="12" applyFont="1" applyFill="1" applyBorder="1" applyAlignment="1">
      <alignment horizontal="center" vertical="center" wrapText="1"/>
    </xf>
    <xf numFmtId="0" fontId="35" fillId="4" borderId="44" xfId="12" applyFont="1" applyFill="1" applyBorder="1" applyAlignment="1">
      <alignment horizontal="center" vertical="center" wrapText="1"/>
    </xf>
    <xf numFmtId="0" fontId="2" fillId="4" borderId="45" xfId="13" applyFont="1" applyFill="1" applyBorder="1" applyAlignment="1">
      <alignment horizontal="left" vertical="center" wrapText="1"/>
    </xf>
    <xf numFmtId="0" fontId="36" fillId="4" borderId="44" xfId="5" quotePrefix="1" applyFont="1" applyFill="1" applyBorder="1" applyAlignment="1">
      <alignment horizontal="center" vertical="center" wrapText="1"/>
    </xf>
    <xf numFmtId="0" fontId="36" fillId="4" borderId="43" xfId="5" quotePrefix="1" applyFont="1" applyFill="1" applyBorder="1" applyAlignment="1">
      <alignment horizontal="center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35" fillId="4" borderId="47" xfId="12" applyFont="1" applyFill="1" applyBorder="1" applyAlignment="1">
      <alignment horizontal="center" vertical="center" wrapText="1"/>
    </xf>
    <xf numFmtId="0" fontId="35" fillId="4" borderId="51" xfId="12" applyFont="1" applyFill="1" applyBorder="1" applyAlignment="1">
      <alignment horizontal="center" vertical="center" wrapText="1"/>
    </xf>
    <xf numFmtId="0" fontId="35" fillId="4" borderId="21" xfId="12" applyFont="1" applyFill="1" applyBorder="1" applyAlignment="1">
      <alignment horizontal="center" vertical="center" wrapText="1"/>
    </xf>
    <xf numFmtId="0" fontId="35" fillId="4" borderId="52" xfId="12" applyFont="1" applyFill="1" applyBorder="1" applyAlignment="1">
      <alignment horizontal="center" vertical="center" wrapText="1"/>
    </xf>
    <xf numFmtId="0" fontId="36" fillId="4" borderId="50" xfId="5" quotePrefix="1" applyFont="1" applyFill="1" applyBorder="1" applyAlignment="1">
      <alignment horizontal="center" vertical="center" wrapText="1"/>
    </xf>
    <xf numFmtId="0" fontId="36" fillId="4" borderId="21" xfId="5" quotePrefix="1" applyFont="1" applyFill="1" applyBorder="1" applyAlignment="1">
      <alignment horizontal="center" vertical="center" wrapText="1"/>
    </xf>
    <xf numFmtId="0" fontId="36" fillId="4" borderId="81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40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36" fillId="4" borderId="45" xfId="5" quotePrefix="1" applyFont="1" applyFill="1" applyBorder="1" applyAlignment="1">
      <alignment horizontal="center" vertical="center" wrapText="1"/>
    </xf>
    <xf numFmtId="0" fontId="2" fillId="4" borderId="20" xfId="13" applyFont="1" applyFill="1" applyBorder="1" applyAlignment="1">
      <alignment vertical="center" wrapText="1"/>
    </xf>
    <xf numFmtId="0" fontId="35" fillId="4" borderId="30" xfId="12" applyFont="1" applyFill="1" applyBorder="1" applyAlignment="1">
      <alignment horizontal="center" vertical="center" wrapText="1"/>
    </xf>
    <xf numFmtId="0" fontId="35" fillId="4" borderId="34" xfId="12" applyFont="1" applyFill="1" applyBorder="1" applyAlignment="1">
      <alignment horizontal="center" vertical="center" wrapText="1"/>
    </xf>
    <xf numFmtId="0" fontId="35" fillId="4" borderId="41" xfId="12" applyFont="1" applyFill="1" applyBorder="1" applyAlignment="1">
      <alignment horizontal="center" vertical="center" wrapText="1"/>
    </xf>
    <xf numFmtId="0" fontId="35" fillId="4" borderId="35" xfId="12" applyFont="1" applyFill="1" applyBorder="1" applyAlignment="1">
      <alignment horizontal="center" vertical="center" wrapText="1"/>
    </xf>
    <xf numFmtId="0" fontId="36" fillId="4" borderId="36" xfId="5" quotePrefix="1" applyFont="1" applyFill="1" applyBorder="1" applyAlignment="1">
      <alignment horizontal="center" vertical="center" wrapText="1"/>
    </xf>
    <xf numFmtId="0" fontId="36" fillId="4" borderId="82" xfId="5" quotePrefix="1" applyFont="1" applyFill="1" applyBorder="1" applyAlignment="1">
      <alignment horizontal="center" vertical="center" wrapText="1"/>
    </xf>
    <xf numFmtId="0" fontId="35" fillId="4" borderId="53" xfId="12" applyFont="1" applyFill="1" applyBorder="1" applyAlignment="1">
      <alignment horizontal="center" vertical="center" wrapText="1"/>
    </xf>
    <xf numFmtId="0" fontId="35" fillId="4" borderId="27" xfId="12" applyFont="1" applyFill="1" applyBorder="1" applyAlignment="1">
      <alignment horizontal="center" vertical="center" wrapText="1"/>
    </xf>
    <xf numFmtId="0" fontId="35" fillId="4" borderId="57" xfId="12" applyFont="1" applyFill="1" applyBorder="1" applyAlignment="1">
      <alignment horizontal="center" vertical="center" wrapText="1"/>
    </xf>
    <xf numFmtId="0" fontId="35" fillId="4" borderId="29" xfId="12" applyFont="1" applyFill="1" applyBorder="1" applyAlignment="1">
      <alignment horizontal="center" vertical="center" wrapText="1"/>
    </xf>
    <xf numFmtId="0" fontId="36" fillId="4" borderId="57" xfId="5" quotePrefix="1" applyFont="1" applyFill="1" applyBorder="1" applyAlignment="1">
      <alignment horizontal="center" vertical="center" wrapText="1"/>
    </xf>
    <xf numFmtId="0" fontId="36" fillId="4" borderId="64" xfId="5" quotePrefix="1" applyFont="1" applyFill="1" applyBorder="1" applyAlignment="1">
      <alignment horizontal="center" vertical="center" wrapText="1"/>
    </xf>
    <xf numFmtId="0" fontId="36" fillId="4" borderId="46" xfId="5" quotePrefix="1" applyFont="1" applyFill="1" applyBorder="1" applyAlignment="1">
      <alignment horizontal="center" vertical="center" wrapText="1"/>
    </xf>
    <xf numFmtId="0" fontId="35" fillId="4" borderId="38" xfId="0" applyFont="1" applyFill="1" applyBorder="1" applyAlignment="1">
      <alignment horizontal="center" vertical="center" wrapText="1"/>
    </xf>
    <xf numFmtId="0" fontId="35" fillId="4" borderId="39" xfId="0" applyFont="1" applyFill="1" applyBorder="1" applyAlignment="1">
      <alignment horizontal="center" vertical="center" wrapText="1"/>
    </xf>
    <xf numFmtId="0" fontId="35" fillId="4" borderId="45" xfId="0" applyFont="1" applyFill="1" applyBorder="1" applyAlignment="1">
      <alignment horizontal="center" vertical="center" wrapText="1"/>
    </xf>
    <xf numFmtId="0" fontId="36" fillId="4" borderId="38" xfId="5" quotePrefix="1" applyFont="1" applyFill="1" applyBorder="1" applyAlignment="1">
      <alignment horizontal="center" vertical="center" wrapText="1"/>
    </xf>
    <xf numFmtId="0" fontId="36" fillId="4" borderId="40" xfId="5" quotePrefix="1" applyFont="1" applyFill="1" applyBorder="1" applyAlignment="1">
      <alignment horizontal="center" vertical="center" wrapText="1"/>
    </xf>
    <xf numFmtId="0" fontId="35" fillId="4" borderId="53" xfId="0" applyFont="1" applyFill="1" applyBorder="1" applyAlignment="1">
      <alignment horizontal="center" vertical="center" wrapText="1"/>
    </xf>
    <xf numFmtId="0" fontId="35" fillId="4" borderId="27" xfId="0" applyFont="1" applyFill="1" applyBorder="1" applyAlignment="1">
      <alignment horizontal="center" vertical="center" wrapText="1"/>
    </xf>
    <xf numFmtId="0" fontId="35" fillId="4" borderId="57" xfId="0" applyFont="1" applyFill="1" applyBorder="1" applyAlignment="1">
      <alignment horizontal="center" vertical="center" wrapText="1"/>
    </xf>
    <xf numFmtId="0" fontId="36" fillId="4" borderId="53" xfId="5" quotePrefix="1" applyFont="1" applyFill="1" applyBorder="1" applyAlignment="1">
      <alignment horizontal="center" vertical="center" wrapText="1"/>
    </xf>
    <xf numFmtId="0" fontId="36" fillId="4" borderId="29" xfId="5" quotePrefix="1" applyFont="1" applyFill="1" applyBorder="1" applyAlignment="1">
      <alignment horizontal="center" vertical="center" wrapText="1"/>
    </xf>
    <xf numFmtId="0" fontId="26" fillId="4" borderId="89" xfId="14" applyFont="1" applyFill="1" applyBorder="1" applyAlignment="1">
      <alignment horizont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6" fillId="4" borderId="30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" fillId="4" borderId="90" xfId="0" applyFont="1" applyFill="1" applyBorder="1" applyAlignment="1">
      <alignment horizontal="left" vertical="center" wrapText="1"/>
    </xf>
    <xf numFmtId="0" fontId="2" fillId="4" borderId="63" xfId="0" applyFont="1" applyFill="1" applyBorder="1" applyAlignment="1">
      <alignment horizontal="left" vertical="center" wrapText="1"/>
    </xf>
    <xf numFmtId="0" fontId="26" fillId="4" borderId="91" xfId="14" applyFont="1" applyFill="1" applyBorder="1" applyAlignment="1">
      <alignment horizontal="center"/>
    </xf>
    <xf numFmtId="0" fontId="3" fillId="4" borderId="45" xfId="5" quotePrefix="1" applyFont="1" applyFill="1" applyBorder="1" applyAlignment="1">
      <alignment horizontal="center" vertical="center" wrapText="1"/>
    </xf>
    <xf numFmtId="0" fontId="34" fillId="4" borderId="30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92" xfId="4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34" xfId="5" quotePrefix="1" applyFont="1" applyFill="1" applyBorder="1" applyAlignment="1">
      <alignment horizontal="center" vertical="center" wrapText="1"/>
    </xf>
    <xf numFmtId="0" fontId="34" fillId="4" borderId="92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wrapText="1"/>
    </xf>
    <xf numFmtId="0" fontId="28" fillId="4" borderId="41" xfId="12" applyFont="1" applyFill="1" applyBorder="1" applyAlignment="1">
      <alignment vertical="center" wrapText="1"/>
    </xf>
    <xf numFmtId="0" fontId="34" fillId="4" borderId="93" xfId="5" quotePrefix="1" applyFont="1" applyFill="1" applyBorder="1" applyAlignment="1">
      <alignment horizontal="center" vertical="center" wrapText="1"/>
    </xf>
    <xf numFmtId="0" fontId="34" fillId="4" borderId="94" xfId="5" quotePrefix="1" applyFont="1" applyFill="1" applyBorder="1" applyAlignment="1">
      <alignment horizontal="center" vertical="center" wrapText="1"/>
    </xf>
    <xf numFmtId="0" fontId="26" fillId="4" borderId="93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3" fillId="4" borderId="87" xfId="5" quotePrefix="1" applyFont="1" applyFill="1" applyBorder="1" applyAlignment="1">
      <alignment horizontal="center" vertical="center" wrapText="1"/>
    </xf>
    <xf numFmtId="0" fontId="34" fillId="4" borderId="87" xfId="4" quotePrefix="1" applyFont="1" applyFill="1" applyBorder="1" applyAlignment="1">
      <alignment horizontal="center" vertical="center" wrapText="1"/>
    </xf>
    <xf numFmtId="0" fontId="34" fillId="4" borderId="85" xfId="5" quotePrefix="1" applyFont="1" applyFill="1" applyBorder="1" applyAlignment="1">
      <alignment horizontal="center" vertical="center" wrapText="1"/>
    </xf>
    <xf numFmtId="0" fontId="34" fillId="4" borderId="91" xfId="5" quotePrefix="1" applyFont="1" applyFill="1" applyBorder="1" applyAlignment="1">
      <alignment horizontal="center" vertical="center" wrapText="1"/>
    </xf>
    <xf numFmtId="0" fontId="37" fillId="4" borderId="24" xfId="0" applyFont="1" applyFill="1" applyBorder="1" applyAlignment="1">
      <alignment horizontal="left" vertical="center" wrapText="1"/>
    </xf>
    <xf numFmtId="0" fontId="34" fillId="4" borderId="89" xfId="4" quotePrefix="1" applyFont="1" applyFill="1" applyBorder="1" applyAlignment="1">
      <alignment horizontal="center" vertical="center" wrapText="1"/>
    </xf>
    <xf numFmtId="0" fontId="34" fillId="4" borderId="84" xfId="5" quotePrefix="1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12" xfId="14" applyFont="1" applyFill="1" applyBorder="1" applyAlignment="1">
      <alignment horizontal="center" vertical="center" wrapText="1"/>
    </xf>
    <xf numFmtId="0" fontId="35" fillId="4" borderId="87" xfId="12" applyFont="1" applyFill="1" applyBorder="1" applyAlignment="1">
      <alignment horizontal="center" vertical="center" wrapText="1"/>
    </xf>
    <xf numFmtId="0" fontId="36" fillId="4" borderId="87" xfId="5" quotePrefix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38" fillId="4" borderId="45" xfId="0" applyFont="1" applyFill="1" applyBorder="1" applyAlignment="1">
      <alignment horizontal="left" vertical="center" wrapText="1"/>
    </xf>
    <xf numFmtId="0" fontId="2" fillId="4" borderId="95" xfId="0" applyFont="1" applyFill="1" applyBorder="1" applyAlignment="1">
      <alignment horizontal="left" vertical="center" wrapText="1"/>
    </xf>
    <xf numFmtId="0" fontId="35" fillId="4" borderId="96" xfId="12" applyFont="1" applyFill="1" applyBorder="1" applyAlignment="1">
      <alignment horizontal="center" vertical="center" wrapText="1"/>
    </xf>
    <xf numFmtId="0" fontId="35" fillId="4" borderId="96" xfId="0" applyFont="1" applyFill="1" applyBorder="1" applyAlignment="1">
      <alignment horizontal="center" vertical="center" wrapText="1"/>
    </xf>
    <xf numFmtId="0" fontId="3" fillId="4" borderId="96" xfId="5" quotePrefix="1" applyFont="1" applyFill="1" applyBorder="1" applyAlignment="1">
      <alignment horizontal="center" vertical="center" wrapText="1"/>
    </xf>
    <xf numFmtId="0" fontId="34" fillId="4" borderId="96" xfId="4" quotePrefix="1" applyFont="1" applyFill="1" applyBorder="1" applyAlignment="1">
      <alignment horizontal="center" vertical="center" wrapText="1"/>
    </xf>
    <xf numFmtId="0" fontId="26" fillId="4" borderId="96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3" fillId="4" borderId="97" xfId="5" quotePrefix="1" applyFont="1" applyFill="1" applyBorder="1" applyAlignment="1">
      <alignment horizontal="center" vertical="center" wrapText="1"/>
    </xf>
    <xf numFmtId="0" fontId="3" fillId="4" borderId="98" xfId="5" quotePrefix="1" applyFont="1" applyFill="1" applyBorder="1" applyAlignment="1">
      <alignment horizontal="center" vertical="center" wrapText="1"/>
    </xf>
    <xf numFmtId="0" fontId="3" fillId="4" borderId="99" xfId="5" quotePrefix="1" applyFont="1" applyFill="1" applyBorder="1" applyAlignment="1">
      <alignment horizontal="center" vertical="center" wrapText="1"/>
    </xf>
    <xf numFmtId="0" fontId="34" fillId="4" borderId="60" xfId="4" quotePrefix="1" applyFont="1" applyFill="1" applyBorder="1" applyAlignment="1">
      <alignment horizontal="center" vertical="center" wrapText="1"/>
    </xf>
    <xf numFmtId="0" fontId="34" fillId="4" borderId="99" xfId="4" quotePrefix="1" applyFont="1" applyFill="1" applyBorder="1" applyAlignment="1">
      <alignment horizontal="center" vertical="center" wrapText="1"/>
    </xf>
    <xf numFmtId="0" fontId="34" fillId="4" borderId="31" xfId="5" quotePrefix="1" applyFont="1" applyFill="1" applyBorder="1" applyAlignment="1">
      <alignment horizontal="center" vertical="center" wrapText="1"/>
    </xf>
    <xf numFmtId="0" fontId="34" fillId="4" borderId="97" xfId="5" quotePrefix="1" applyFont="1" applyFill="1" applyBorder="1" applyAlignment="1">
      <alignment horizontal="center" vertical="center" wrapText="1"/>
    </xf>
    <xf numFmtId="0" fontId="34" fillId="4" borderId="60" xfId="5" quotePrefix="1" applyFont="1" applyFill="1" applyBorder="1" applyAlignment="1">
      <alignment horizontal="center" vertical="center" wrapText="1"/>
    </xf>
    <xf numFmtId="0" fontId="35" fillId="4" borderId="97" xfId="12" applyFont="1" applyFill="1" applyBorder="1" applyAlignment="1">
      <alignment horizontal="center" vertical="center" wrapText="1"/>
    </xf>
    <xf numFmtId="0" fontId="35" fillId="4" borderId="98" xfId="12" applyFont="1" applyFill="1" applyBorder="1" applyAlignment="1">
      <alignment horizontal="center" vertical="center" wrapText="1"/>
    </xf>
    <xf numFmtId="0" fontId="35" fillId="4" borderId="99" xfId="12" applyFont="1" applyFill="1" applyBorder="1" applyAlignment="1">
      <alignment horizontal="center" vertical="center" wrapText="1"/>
    </xf>
    <xf numFmtId="0" fontId="35" fillId="4" borderId="97" xfId="0" applyFont="1" applyFill="1" applyBorder="1" applyAlignment="1">
      <alignment horizontal="center" vertical="center" wrapText="1"/>
    </xf>
    <xf numFmtId="0" fontId="35" fillId="4" borderId="98" xfId="0" applyFont="1" applyFill="1" applyBorder="1" applyAlignment="1">
      <alignment horizontal="center" vertical="center" wrapText="1"/>
    </xf>
    <xf numFmtId="0" fontId="35" fillId="4" borderId="99" xfId="0" applyFont="1" applyFill="1" applyBorder="1" applyAlignment="1">
      <alignment horizontal="center" vertical="center" wrapText="1"/>
    </xf>
    <xf numFmtId="0" fontId="36" fillId="4" borderId="99" xfId="5" quotePrefix="1" applyFont="1" applyFill="1" applyBorder="1" applyAlignment="1">
      <alignment horizontal="center" vertical="center" wrapText="1"/>
    </xf>
    <xf numFmtId="0" fontId="26" fillId="4" borderId="31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6" fillId="4" borderId="99" xfId="14" applyFont="1" applyFill="1" applyBorder="1" applyAlignment="1">
      <alignment horizontal="center"/>
    </xf>
    <xf numFmtId="1" fontId="26" fillId="4" borderId="46" xfId="14" applyNumberFormat="1" applyFont="1" applyFill="1" applyBorder="1" applyAlignment="1">
      <alignment horizontal="center"/>
    </xf>
    <xf numFmtId="0" fontId="26" fillId="4" borderId="98" xfId="14" applyFont="1" applyFill="1" applyBorder="1" applyAlignment="1">
      <alignment horizontal="center"/>
    </xf>
    <xf numFmtId="0" fontId="17" fillId="4" borderId="95" xfId="0" applyFont="1" applyFill="1" applyBorder="1" applyAlignment="1">
      <alignment horizontal="left" vertical="center" wrapText="1"/>
    </xf>
    <xf numFmtId="0" fontId="25" fillId="4" borderId="0" xfId="14" applyFont="1" applyFill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5" xfId="8" quotePrefix="1" applyFont="1" applyFill="1" applyBorder="1" applyAlignment="1">
      <alignment horizontal="center" vertical="center" wrapText="1"/>
    </xf>
    <xf numFmtId="0" fontId="7" fillId="4" borderId="62" xfId="8" quotePrefix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5" xfId="2" quotePrefix="1" applyFont="1" applyFill="1" applyBorder="1" applyAlignment="1">
      <alignment horizontal="center" vertical="center" wrapText="1"/>
    </xf>
    <xf numFmtId="0" fontId="7" fillId="4" borderId="62" xfId="2" quotePrefix="1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65" xfId="2" applyFont="1" applyFill="1" applyBorder="1" applyAlignment="1">
      <alignment horizontal="center" vertical="center" wrapText="1"/>
    </xf>
    <xf numFmtId="0" fontId="7" fillId="4" borderId="62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80" xfId="2" applyFont="1" applyFill="1" applyBorder="1" applyAlignment="1">
      <alignment horizontal="center" vertical="center" wrapText="1"/>
    </xf>
    <xf numFmtId="0" fontId="7" fillId="5" borderId="67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25" fillId="4" borderId="0" xfId="13" applyFont="1" applyFill="1" applyAlignment="1">
      <alignment horizontal="center"/>
    </xf>
    <xf numFmtId="0" fontId="25" fillId="4" borderId="0" xfId="13" applyFont="1" applyFill="1" applyAlignment="1">
      <alignment horizontal="center" vertical="center"/>
    </xf>
    <xf numFmtId="0" fontId="7" fillId="5" borderId="66" xfId="2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7" fillId="5" borderId="73" xfId="8" applyFont="1" applyFill="1" applyBorder="1" applyAlignment="1">
      <alignment horizontal="center" vertical="center" wrapText="1"/>
    </xf>
    <xf numFmtId="0" fontId="7" fillId="5" borderId="74" xfId="8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/>
    </xf>
    <xf numFmtId="0" fontId="7" fillId="5" borderId="75" xfId="1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70" xfId="10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77" xfId="2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7" fillId="5" borderId="70" xfId="2" applyFont="1" applyFill="1" applyBorder="1" applyAlignment="1">
      <alignment horizontal="center" vertical="center" wrapText="1"/>
    </xf>
    <xf numFmtId="0" fontId="33" fillId="4" borderId="8" xfId="13" applyFont="1" applyFill="1" applyBorder="1" applyAlignment="1">
      <alignment horizontal="center" vertical="center" wrapText="1"/>
    </xf>
    <xf numFmtId="0" fontId="33" fillId="4" borderId="10" xfId="13" applyFont="1" applyFill="1" applyBorder="1" applyAlignment="1">
      <alignment horizontal="center" vertical="center" wrapText="1"/>
    </xf>
    <xf numFmtId="0" fontId="33" fillId="4" borderId="11" xfId="13" applyFont="1" applyFill="1" applyBorder="1" applyAlignment="1">
      <alignment horizontal="center" vertical="center" wrapText="1"/>
    </xf>
    <xf numFmtId="0" fontId="33" fillId="4" borderId="18" xfId="13" applyFont="1" applyFill="1" applyBorder="1" applyAlignment="1">
      <alignment horizontal="center" vertical="center"/>
    </xf>
    <xf numFmtId="0" fontId="33" fillId="4" borderId="22" xfId="13" applyFont="1" applyFill="1" applyBorder="1" applyAlignment="1">
      <alignment horizontal="center" vertical="center"/>
    </xf>
    <xf numFmtId="0" fontId="33" fillId="4" borderId="13" xfId="13" applyFont="1" applyFill="1" applyBorder="1" applyAlignment="1">
      <alignment horizontal="center" vertical="center"/>
    </xf>
    <xf numFmtId="0" fontId="33" fillId="4" borderId="9" xfId="13" applyFont="1" applyFill="1" applyBorder="1" applyAlignment="1">
      <alignment horizontal="center" vertical="center"/>
    </xf>
    <xf numFmtId="0" fontId="33" fillId="4" borderId="23" xfId="13" applyFont="1" applyFill="1" applyBorder="1" applyAlignment="1">
      <alignment horizontal="center" vertical="center"/>
    </xf>
    <xf numFmtId="0" fontId="33" fillId="4" borderId="19" xfId="13" applyFont="1" applyFill="1" applyBorder="1" applyAlignment="1">
      <alignment horizontal="center" vertical="center"/>
    </xf>
    <xf numFmtId="0" fontId="30" fillId="4" borderId="26" xfId="14" applyFont="1" applyFill="1" applyBorder="1" applyAlignment="1">
      <alignment horizontal="center" vertical="center"/>
    </xf>
    <xf numFmtId="0" fontId="30" fillId="4" borderId="61" xfId="14" applyFont="1" applyFill="1" applyBorder="1" applyAlignment="1">
      <alignment horizontal="center" vertical="center"/>
    </xf>
    <xf numFmtId="0" fontId="30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 vertical="center"/>
    </xf>
    <xf numFmtId="0" fontId="33" fillId="4" borderId="52" xfId="14" applyFont="1" applyFill="1" applyBorder="1" applyAlignment="1">
      <alignment horizontal="center" vertical="center" wrapText="1"/>
    </xf>
    <xf numFmtId="0" fontId="33" fillId="4" borderId="55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5" xfId="1" quotePrefix="1" applyFont="1" applyFill="1" applyBorder="1" applyAlignment="1">
      <alignment horizontal="center" vertical="center" wrapText="1"/>
    </xf>
    <xf numFmtId="0" fontId="7" fillId="4" borderId="62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65" xfId="7" quotePrefix="1" applyFont="1" applyFill="1" applyBorder="1" applyAlignment="1">
      <alignment horizontal="center" vertical="center" wrapText="1"/>
    </xf>
    <xf numFmtId="0" fontId="7" fillId="4" borderId="62" xfId="7" quotePrefix="1" applyFont="1" applyFill="1" applyBorder="1" applyAlignment="1">
      <alignment horizontal="center" vertical="center" wrapText="1"/>
    </xf>
    <xf numFmtId="0" fontId="25" fillId="4" borderId="65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32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33" fillId="4" borderId="8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22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38"/>
  <sheetViews>
    <sheetView tabSelected="1" view="pageBreakPreview" topLeftCell="A94" zoomScale="60" zoomScaleNormal="69" workbookViewId="0">
      <selection activeCell="G133" sqref="G133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9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6" ht="7.5" customHeight="1" x14ac:dyDescent="0.2"/>
    <row r="2" spans="1:36" ht="22.5" x14ac:dyDescent="0.2">
      <c r="A2" s="340" t="s">
        <v>32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</row>
    <row r="3" spans="1:36" ht="18" customHeight="1" x14ac:dyDescent="0.3">
      <c r="A3" s="380" t="s">
        <v>74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</row>
    <row r="4" spans="1:36" ht="6.75" customHeight="1" x14ac:dyDescent="0.2">
      <c r="A4" s="340" t="s">
        <v>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</row>
    <row r="5" spans="1:36" ht="21" customHeight="1" thickBot="1" x14ac:dyDescent="0.25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</row>
    <row r="6" spans="1:36" ht="24.75" customHeight="1" x14ac:dyDescent="0.2">
      <c r="A6" s="413" t="s">
        <v>51</v>
      </c>
      <c r="B6" s="367">
        <v>1</v>
      </c>
      <c r="C6" s="416"/>
      <c r="D6" s="368"/>
      <c r="E6" s="367">
        <v>2</v>
      </c>
      <c r="F6" s="416"/>
      <c r="G6" s="368"/>
      <c r="H6" s="367">
        <v>3</v>
      </c>
      <c r="I6" s="416"/>
      <c r="J6" s="368"/>
      <c r="K6" s="367">
        <v>4</v>
      </c>
      <c r="L6" s="416"/>
      <c r="M6" s="368"/>
      <c r="N6" s="367">
        <v>5</v>
      </c>
      <c r="O6" s="416"/>
      <c r="P6" s="368"/>
      <c r="Q6" s="367" t="s">
        <v>2</v>
      </c>
      <c r="R6" s="416"/>
      <c r="S6" s="368"/>
      <c r="T6" s="410">
        <v>1</v>
      </c>
      <c r="U6" s="411"/>
      <c r="V6" s="420"/>
      <c r="W6" s="410">
        <v>2</v>
      </c>
      <c r="X6" s="411"/>
      <c r="Y6" s="411"/>
      <c r="Z6" s="410" t="s">
        <v>1</v>
      </c>
      <c r="AA6" s="411"/>
      <c r="AB6" s="420"/>
      <c r="AC6" s="42" t="s">
        <v>2</v>
      </c>
      <c r="AD6" s="43"/>
      <c r="AE6" s="23" t="s">
        <v>22</v>
      </c>
    </row>
    <row r="7" spans="1:36" ht="26.25" customHeight="1" thickBot="1" x14ac:dyDescent="0.25">
      <c r="A7" s="414"/>
      <c r="B7" s="417"/>
      <c r="C7" s="418"/>
      <c r="D7" s="419"/>
      <c r="E7" s="417"/>
      <c r="F7" s="418"/>
      <c r="G7" s="419"/>
      <c r="H7" s="417"/>
      <c r="I7" s="418"/>
      <c r="J7" s="419"/>
      <c r="K7" s="417"/>
      <c r="L7" s="418"/>
      <c r="M7" s="419"/>
      <c r="N7" s="417"/>
      <c r="O7" s="418"/>
      <c r="P7" s="419"/>
      <c r="Q7" s="397" t="s">
        <v>46</v>
      </c>
      <c r="R7" s="398"/>
      <c r="S7" s="399"/>
      <c r="T7" s="397" t="s">
        <v>3</v>
      </c>
      <c r="U7" s="398"/>
      <c r="V7" s="399"/>
      <c r="W7" s="397" t="s">
        <v>3</v>
      </c>
      <c r="X7" s="398"/>
      <c r="Y7" s="399"/>
      <c r="Z7" s="397" t="s">
        <v>3</v>
      </c>
      <c r="AA7" s="398"/>
      <c r="AB7" s="399"/>
      <c r="AC7" s="44"/>
      <c r="AD7" s="45"/>
      <c r="AE7" s="24"/>
    </row>
    <row r="8" spans="1:36" ht="72" customHeight="1" thickBot="1" x14ac:dyDescent="0.25">
      <c r="A8" s="415"/>
      <c r="B8" s="15" t="s">
        <v>43</v>
      </c>
      <c r="C8" s="14" t="s">
        <v>44</v>
      </c>
      <c r="D8" s="3" t="s">
        <v>4</v>
      </c>
      <c r="E8" s="15" t="s">
        <v>43</v>
      </c>
      <c r="F8" s="14" t="s">
        <v>44</v>
      </c>
      <c r="G8" s="3" t="s">
        <v>4</v>
      </c>
      <c r="H8" s="15" t="s">
        <v>43</v>
      </c>
      <c r="I8" s="14" t="s">
        <v>44</v>
      </c>
      <c r="J8" s="4" t="s">
        <v>4</v>
      </c>
      <c r="K8" s="15" t="s">
        <v>43</v>
      </c>
      <c r="L8" s="14" t="s">
        <v>44</v>
      </c>
      <c r="M8" s="3" t="s">
        <v>4</v>
      </c>
      <c r="N8" s="15" t="s">
        <v>43</v>
      </c>
      <c r="O8" s="14" t="s">
        <v>44</v>
      </c>
      <c r="P8" s="3" t="s">
        <v>4</v>
      </c>
      <c r="Q8" s="15" t="s">
        <v>43</v>
      </c>
      <c r="R8" s="14" t="s">
        <v>44</v>
      </c>
      <c r="S8" s="6" t="s">
        <v>4</v>
      </c>
      <c r="T8" s="15" t="s">
        <v>43</v>
      </c>
      <c r="U8" s="14" t="s">
        <v>44</v>
      </c>
      <c r="V8" s="5" t="s">
        <v>4</v>
      </c>
      <c r="W8" s="15" t="s">
        <v>43</v>
      </c>
      <c r="X8" s="14" t="s">
        <v>44</v>
      </c>
      <c r="Y8" s="5" t="s">
        <v>4</v>
      </c>
      <c r="Z8" s="15" t="s">
        <v>43</v>
      </c>
      <c r="AA8" s="14" t="s">
        <v>44</v>
      </c>
      <c r="AB8" s="6" t="s">
        <v>4</v>
      </c>
      <c r="AC8" s="15" t="s">
        <v>43</v>
      </c>
      <c r="AD8" s="14" t="s">
        <v>44</v>
      </c>
      <c r="AE8" s="25" t="s">
        <v>37</v>
      </c>
    </row>
    <row r="9" spans="1:36" ht="33" customHeight="1" x14ac:dyDescent="0.35">
      <c r="A9" s="166" t="s">
        <v>5</v>
      </c>
      <c r="B9" s="334">
        <v>509</v>
      </c>
      <c r="C9" s="335">
        <v>94</v>
      </c>
      <c r="D9" s="218">
        <v>603</v>
      </c>
      <c r="E9" s="334">
        <v>491</v>
      </c>
      <c r="F9" s="335">
        <v>133</v>
      </c>
      <c r="G9" s="218">
        <v>624</v>
      </c>
      <c r="H9" s="334">
        <v>453</v>
      </c>
      <c r="I9" s="335">
        <v>131</v>
      </c>
      <c r="J9" s="218">
        <v>584</v>
      </c>
      <c r="K9" s="334">
        <v>500</v>
      </c>
      <c r="L9" s="335">
        <v>158</v>
      </c>
      <c r="M9" s="218">
        <v>658</v>
      </c>
      <c r="N9" s="334">
        <v>0</v>
      </c>
      <c r="O9" s="335">
        <v>0</v>
      </c>
      <c r="P9" s="274">
        <v>0</v>
      </c>
      <c r="Q9" s="295">
        <f t="shared" ref="Q9:S19" si="0">B9+E9+H9+K9+N9</f>
        <v>1953</v>
      </c>
      <c r="R9" s="294">
        <f t="shared" si="0"/>
        <v>516</v>
      </c>
      <c r="S9" s="208">
        <f>D9+G9+J9+M9+P9</f>
        <v>2469</v>
      </c>
      <c r="T9" s="274">
        <v>210</v>
      </c>
      <c r="U9" s="335">
        <v>20</v>
      </c>
      <c r="V9" s="218">
        <v>230</v>
      </c>
      <c r="W9" s="334">
        <v>238</v>
      </c>
      <c r="X9" s="335">
        <v>13</v>
      </c>
      <c r="Y9" s="274">
        <v>251</v>
      </c>
      <c r="Z9" s="317">
        <v>448</v>
      </c>
      <c r="AA9" s="335">
        <v>33</v>
      </c>
      <c r="AB9" s="336">
        <v>481</v>
      </c>
      <c r="AC9" s="167">
        <f>Q9+Z9</f>
        <v>2401</v>
      </c>
      <c r="AD9" s="168">
        <f t="shared" ref="AC9:AE19" si="1">R9+AA9</f>
        <v>549</v>
      </c>
      <c r="AE9" s="169">
        <f t="shared" si="1"/>
        <v>2950</v>
      </c>
    </row>
    <row r="10" spans="1:36" ht="28.5" customHeight="1" x14ac:dyDescent="0.35">
      <c r="A10" s="280" t="s">
        <v>70</v>
      </c>
      <c r="B10" s="209">
        <v>194</v>
      </c>
      <c r="C10" s="175">
        <v>7</v>
      </c>
      <c r="D10" s="337">
        <v>201</v>
      </c>
      <c r="E10" s="170">
        <v>188</v>
      </c>
      <c r="F10" s="171">
        <v>16</v>
      </c>
      <c r="G10" s="173">
        <v>204</v>
      </c>
      <c r="H10" s="170">
        <v>173</v>
      </c>
      <c r="I10" s="171">
        <v>4</v>
      </c>
      <c r="J10" s="173">
        <v>177</v>
      </c>
      <c r="K10" s="170">
        <v>189</v>
      </c>
      <c r="L10" s="171">
        <v>7</v>
      </c>
      <c r="M10" s="172">
        <v>196</v>
      </c>
      <c r="N10" s="170">
        <v>0</v>
      </c>
      <c r="O10" s="171">
        <v>0</v>
      </c>
      <c r="P10" s="172">
        <v>0</v>
      </c>
      <c r="Q10" s="174">
        <f t="shared" si="0"/>
        <v>744</v>
      </c>
      <c r="R10" s="175">
        <f t="shared" si="0"/>
        <v>34</v>
      </c>
      <c r="S10" s="176">
        <f>D10+G10+J10+M10+P10</f>
        <v>778</v>
      </c>
      <c r="T10" s="172">
        <v>131</v>
      </c>
      <c r="U10" s="171">
        <v>0</v>
      </c>
      <c r="V10" s="172">
        <v>131</v>
      </c>
      <c r="W10" s="174">
        <v>139</v>
      </c>
      <c r="X10" s="171">
        <v>1</v>
      </c>
      <c r="Y10" s="173">
        <v>140</v>
      </c>
      <c r="Z10" s="177">
        <v>270</v>
      </c>
      <c r="AA10" s="171">
        <v>1</v>
      </c>
      <c r="AB10" s="178">
        <v>271</v>
      </c>
      <c r="AC10" s="170">
        <f t="shared" si="1"/>
        <v>1014</v>
      </c>
      <c r="AD10" s="171">
        <f>R10+AA10</f>
        <v>35</v>
      </c>
      <c r="AE10" s="179">
        <f t="shared" si="1"/>
        <v>1049</v>
      </c>
    </row>
    <row r="11" spans="1:36" ht="40.5" customHeight="1" x14ac:dyDescent="0.35">
      <c r="A11" s="281" t="s">
        <v>71</v>
      </c>
      <c r="B11" s="167">
        <v>81</v>
      </c>
      <c r="C11" s="168">
        <v>19</v>
      </c>
      <c r="D11" s="279">
        <v>100</v>
      </c>
      <c r="E11" s="170">
        <v>79</v>
      </c>
      <c r="F11" s="171">
        <v>23</v>
      </c>
      <c r="G11" s="173">
        <v>102</v>
      </c>
      <c r="H11" s="170">
        <v>94</v>
      </c>
      <c r="I11" s="171">
        <v>31</v>
      </c>
      <c r="J11" s="173">
        <v>125</v>
      </c>
      <c r="K11" s="170">
        <v>96</v>
      </c>
      <c r="L11" s="171">
        <v>27</v>
      </c>
      <c r="M11" s="172">
        <v>123</v>
      </c>
      <c r="N11" s="170">
        <v>0</v>
      </c>
      <c r="O11" s="171">
        <v>0</v>
      </c>
      <c r="P11" s="172">
        <v>0</v>
      </c>
      <c r="Q11" s="174">
        <f t="shared" si="0"/>
        <v>350</v>
      </c>
      <c r="R11" s="175">
        <f t="shared" si="0"/>
        <v>100</v>
      </c>
      <c r="S11" s="176">
        <f t="shared" si="0"/>
        <v>450</v>
      </c>
      <c r="T11" s="172">
        <v>20</v>
      </c>
      <c r="U11" s="171">
        <v>3</v>
      </c>
      <c r="V11" s="172">
        <v>23</v>
      </c>
      <c r="W11" s="209">
        <v>25</v>
      </c>
      <c r="X11" s="171">
        <v>0</v>
      </c>
      <c r="Y11" s="172">
        <v>25</v>
      </c>
      <c r="Z11" s="177">
        <v>45</v>
      </c>
      <c r="AA11" s="171">
        <v>3</v>
      </c>
      <c r="AB11" s="178">
        <v>48</v>
      </c>
      <c r="AC11" s="170">
        <f t="shared" si="1"/>
        <v>395</v>
      </c>
      <c r="AD11" s="171">
        <f t="shared" si="1"/>
        <v>103</v>
      </c>
      <c r="AE11" s="179">
        <f t="shared" si="1"/>
        <v>498</v>
      </c>
    </row>
    <row r="12" spans="1:36" ht="39" customHeight="1" x14ac:dyDescent="0.35">
      <c r="A12" s="180" t="s">
        <v>6</v>
      </c>
      <c r="B12" s="181">
        <v>180</v>
      </c>
      <c r="C12" s="182">
        <v>2</v>
      </c>
      <c r="D12" s="183">
        <v>182</v>
      </c>
      <c r="E12" s="181">
        <v>215</v>
      </c>
      <c r="F12" s="182">
        <v>10</v>
      </c>
      <c r="G12" s="184">
        <v>225</v>
      </c>
      <c r="H12" s="181">
        <v>223</v>
      </c>
      <c r="I12" s="182">
        <v>20</v>
      </c>
      <c r="J12" s="184">
        <v>243</v>
      </c>
      <c r="K12" s="181">
        <v>233</v>
      </c>
      <c r="L12" s="182">
        <v>11</v>
      </c>
      <c r="M12" s="183">
        <v>244</v>
      </c>
      <c r="N12" s="185">
        <v>54</v>
      </c>
      <c r="O12" s="182">
        <v>12</v>
      </c>
      <c r="P12" s="186">
        <v>66</v>
      </c>
      <c r="Q12" s="185">
        <f t="shared" si="0"/>
        <v>905</v>
      </c>
      <c r="R12" s="182">
        <f t="shared" si="0"/>
        <v>55</v>
      </c>
      <c r="S12" s="186">
        <f t="shared" si="0"/>
        <v>960</v>
      </c>
      <c r="T12" s="183">
        <v>103</v>
      </c>
      <c r="U12" s="182">
        <v>3</v>
      </c>
      <c r="V12" s="184">
        <v>106</v>
      </c>
      <c r="W12" s="181">
        <v>119</v>
      </c>
      <c r="X12" s="182">
        <v>1</v>
      </c>
      <c r="Y12" s="183">
        <v>120</v>
      </c>
      <c r="Z12" s="185">
        <v>222</v>
      </c>
      <c r="AA12" s="182">
        <v>4</v>
      </c>
      <c r="AB12" s="187">
        <v>226</v>
      </c>
      <c r="AC12" s="167">
        <f t="shared" si="1"/>
        <v>1127</v>
      </c>
      <c r="AD12" s="168">
        <f t="shared" si="1"/>
        <v>59</v>
      </c>
      <c r="AE12" s="169">
        <f t="shared" si="1"/>
        <v>1186</v>
      </c>
    </row>
    <row r="13" spans="1:36" s="90" customFormat="1" ht="33.75" customHeight="1" x14ac:dyDescent="0.35">
      <c r="A13" s="180" t="s">
        <v>68</v>
      </c>
      <c r="B13" s="181">
        <v>250</v>
      </c>
      <c r="C13" s="182">
        <v>0</v>
      </c>
      <c r="D13" s="183">
        <v>250</v>
      </c>
      <c r="E13" s="181">
        <v>224</v>
      </c>
      <c r="F13" s="182">
        <v>0</v>
      </c>
      <c r="G13" s="184">
        <v>224</v>
      </c>
      <c r="H13" s="181">
        <v>185</v>
      </c>
      <c r="I13" s="182">
        <v>0</v>
      </c>
      <c r="J13" s="184">
        <v>185</v>
      </c>
      <c r="K13" s="181">
        <v>246</v>
      </c>
      <c r="L13" s="182">
        <v>0</v>
      </c>
      <c r="M13" s="183">
        <v>246</v>
      </c>
      <c r="N13" s="185">
        <v>0</v>
      </c>
      <c r="O13" s="182">
        <v>0</v>
      </c>
      <c r="P13" s="186">
        <v>0</v>
      </c>
      <c r="Q13" s="185">
        <f t="shared" si="0"/>
        <v>905</v>
      </c>
      <c r="R13" s="182">
        <f>C13+F13+I13+L13+O13</f>
        <v>0</v>
      </c>
      <c r="S13" s="186">
        <f t="shared" si="0"/>
        <v>905</v>
      </c>
      <c r="T13" s="183">
        <v>115</v>
      </c>
      <c r="U13" s="182">
        <v>0</v>
      </c>
      <c r="V13" s="184">
        <v>115</v>
      </c>
      <c r="W13" s="181">
        <v>126</v>
      </c>
      <c r="X13" s="182">
        <v>0</v>
      </c>
      <c r="Y13" s="188">
        <v>126</v>
      </c>
      <c r="Z13" s="183">
        <v>241</v>
      </c>
      <c r="AA13" s="182">
        <v>0</v>
      </c>
      <c r="AB13" s="184">
        <v>241</v>
      </c>
      <c r="AC13" s="167">
        <f t="shared" si="1"/>
        <v>1146</v>
      </c>
      <c r="AD13" s="168">
        <f t="shared" si="1"/>
        <v>0</v>
      </c>
      <c r="AE13" s="169">
        <f t="shared" si="1"/>
        <v>1146</v>
      </c>
      <c r="AF13" s="1"/>
      <c r="AG13" s="1"/>
      <c r="AH13" s="1"/>
    </row>
    <row r="14" spans="1:36" ht="33.75" customHeight="1" x14ac:dyDescent="0.35">
      <c r="A14" s="180" t="s">
        <v>39</v>
      </c>
      <c r="B14" s="181">
        <v>296</v>
      </c>
      <c r="C14" s="182">
        <v>10</v>
      </c>
      <c r="D14" s="183">
        <v>306</v>
      </c>
      <c r="E14" s="181">
        <v>331</v>
      </c>
      <c r="F14" s="182">
        <v>18</v>
      </c>
      <c r="G14" s="184">
        <v>349</v>
      </c>
      <c r="H14" s="181">
        <v>264</v>
      </c>
      <c r="I14" s="182">
        <v>18</v>
      </c>
      <c r="J14" s="184">
        <v>282</v>
      </c>
      <c r="K14" s="181">
        <v>286</v>
      </c>
      <c r="L14" s="182">
        <v>12</v>
      </c>
      <c r="M14" s="184">
        <v>298</v>
      </c>
      <c r="N14" s="185"/>
      <c r="O14" s="182">
        <v>0</v>
      </c>
      <c r="P14" s="186">
        <v>0</v>
      </c>
      <c r="Q14" s="185">
        <f t="shared" si="0"/>
        <v>1177</v>
      </c>
      <c r="R14" s="182">
        <f t="shared" si="0"/>
        <v>58</v>
      </c>
      <c r="S14" s="186">
        <f t="shared" si="0"/>
        <v>1235</v>
      </c>
      <c r="T14" s="183">
        <v>120</v>
      </c>
      <c r="U14" s="182">
        <v>2</v>
      </c>
      <c r="V14" s="183">
        <v>122</v>
      </c>
      <c r="W14" s="185">
        <v>141</v>
      </c>
      <c r="X14" s="182">
        <v>3</v>
      </c>
      <c r="Y14" s="184">
        <v>144</v>
      </c>
      <c r="Z14" s="185">
        <v>261</v>
      </c>
      <c r="AA14" s="182">
        <v>5</v>
      </c>
      <c r="AB14" s="187">
        <v>266</v>
      </c>
      <c r="AC14" s="167">
        <f t="shared" si="1"/>
        <v>1438</v>
      </c>
      <c r="AD14" s="168">
        <f t="shared" si="1"/>
        <v>63</v>
      </c>
      <c r="AE14" s="169">
        <f t="shared" si="1"/>
        <v>1501</v>
      </c>
    </row>
    <row r="15" spans="1:36" s="90" customFormat="1" ht="29.25" customHeight="1" x14ac:dyDescent="0.35">
      <c r="A15" s="180" t="s">
        <v>36</v>
      </c>
      <c r="B15" s="181">
        <v>269</v>
      </c>
      <c r="C15" s="182">
        <v>57</v>
      </c>
      <c r="D15" s="183">
        <v>326</v>
      </c>
      <c r="E15" s="181">
        <v>261</v>
      </c>
      <c r="F15" s="182">
        <v>29</v>
      </c>
      <c r="G15" s="184">
        <v>290</v>
      </c>
      <c r="H15" s="181">
        <v>238</v>
      </c>
      <c r="I15" s="182">
        <v>13</v>
      </c>
      <c r="J15" s="184">
        <v>251</v>
      </c>
      <c r="K15" s="181">
        <v>237</v>
      </c>
      <c r="L15" s="182">
        <v>54</v>
      </c>
      <c r="M15" s="184">
        <v>291</v>
      </c>
      <c r="N15" s="185">
        <v>0</v>
      </c>
      <c r="O15" s="182">
        <v>0</v>
      </c>
      <c r="P15" s="186">
        <v>0</v>
      </c>
      <c r="Q15" s="185">
        <f t="shared" si="0"/>
        <v>1005</v>
      </c>
      <c r="R15" s="182">
        <f t="shared" si="0"/>
        <v>153</v>
      </c>
      <c r="S15" s="186">
        <f>D15+G15+J15+M15+P15</f>
        <v>1158</v>
      </c>
      <c r="T15" s="183">
        <v>138</v>
      </c>
      <c r="U15" s="182">
        <v>4</v>
      </c>
      <c r="V15" s="183">
        <v>142</v>
      </c>
      <c r="W15" s="181">
        <v>148</v>
      </c>
      <c r="X15" s="182">
        <v>4</v>
      </c>
      <c r="Y15" s="188">
        <v>152</v>
      </c>
      <c r="Z15" s="183">
        <v>286</v>
      </c>
      <c r="AA15" s="182">
        <v>8</v>
      </c>
      <c r="AB15" s="183">
        <v>294</v>
      </c>
      <c r="AC15" s="167">
        <f t="shared" si="1"/>
        <v>1291</v>
      </c>
      <c r="AD15" s="168">
        <f t="shared" si="1"/>
        <v>161</v>
      </c>
      <c r="AE15" s="169">
        <f t="shared" si="1"/>
        <v>1452</v>
      </c>
      <c r="AF15" s="1"/>
      <c r="AG15" s="1"/>
      <c r="AH15" s="1"/>
    </row>
    <row r="16" spans="1:36" ht="60.75" customHeight="1" x14ac:dyDescent="0.35">
      <c r="A16" s="189" t="s">
        <v>61</v>
      </c>
      <c r="B16" s="190">
        <v>26</v>
      </c>
      <c r="C16" s="182">
        <v>0</v>
      </c>
      <c r="D16" s="191">
        <v>26</v>
      </c>
      <c r="E16" s="190">
        <v>54</v>
      </c>
      <c r="F16" s="182">
        <v>0</v>
      </c>
      <c r="G16" s="191">
        <v>54</v>
      </c>
      <c r="H16" s="190">
        <v>21</v>
      </c>
      <c r="I16" s="182">
        <v>0</v>
      </c>
      <c r="J16" s="191">
        <v>21</v>
      </c>
      <c r="K16" s="190">
        <v>84</v>
      </c>
      <c r="L16" s="182">
        <v>0</v>
      </c>
      <c r="M16" s="192">
        <v>84</v>
      </c>
      <c r="N16" s="185">
        <v>0</v>
      </c>
      <c r="O16" s="182">
        <v>0</v>
      </c>
      <c r="P16" s="186">
        <v>0</v>
      </c>
      <c r="Q16" s="185">
        <f t="shared" si="0"/>
        <v>185</v>
      </c>
      <c r="R16" s="182">
        <f t="shared" si="0"/>
        <v>0</v>
      </c>
      <c r="S16" s="186">
        <f t="shared" si="0"/>
        <v>185</v>
      </c>
      <c r="T16" s="192">
        <v>0</v>
      </c>
      <c r="U16" s="193">
        <v>0</v>
      </c>
      <c r="V16" s="194">
        <v>0</v>
      </c>
      <c r="W16" s="192">
        <v>0</v>
      </c>
      <c r="X16" s="193">
        <v>0</v>
      </c>
      <c r="Y16" s="195">
        <v>0</v>
      </c>
      <c r="Z16" s="185">
        <v>0</v>
      </c>
      <c r="AA16" s="182">
        <v>0</v>
      </c>
      <c r="AB16" s="187">
        <v>0</v>
      </c>
      <c r="AC16" s="167">
        <f t="shared" si="1"/>
        <v>185</v>
      </c>
      <c r="AD16" s="168">
        <f t="shared" si="1"/>
        <v>0</v>
      </c>
      <c r="AE16" s="169">
        <f t="shared" si="1"/>
        <v>185</v>
      </c>
      <c r="AI16" s="7"/>
      <c r="AJ16" s="7"/>
    </row>
    <row r="17" spans="1:36" s="7" customFormat="1" ht="42" customHeight="1" x14ac:dyDescent="0.35">
      <c r="A17" s="196" t="s">
        <v>42</v>
      </c>
      <c r="B17" s="185">
        <v>112</v>
      </c>
      <c r="C17" s="182">
        <v>4</v>
      </c>
      <c r="D17" s="187">
        <v>116</v>
      </c>
      <c r="E17" s="185">
        <v>145</v>
      </c>
      <c r="F17" s="182">
        <v>6</v>
      </c>
      <c r="G17" s="187">
        <v>151</v>
      </c>
      <c r="H17" s="185">
        <v>190</v>
      </c>
      <c r="I17" s="182">
        <v>2</v>
      </c>
      <c r="J17" s="187">
        <v>192</v>
      </c>
      <c r="K17" s="185">
        <v>208</v>
      </c>
      <c r="L17" s="182">
        <v>4</v>
      </c>
      <c r="M17" s="187">
        <v>212</v>
      </c>
      <c r="N17" s="185">
        <v>5</v>
      </c>
      <c r="O17" s="182">
        <v>0</v>
      </c>
      <c r="P17" s="186">
        <v>5</v>
      </c>
      <c r="Q17" s="181">
        <f t="shared" si="0"/>
        <v>660</v>
      </c>
      <c r="R17" s="182">
        <f t="shared" si="0"/>
        <v>16</v>
      </c>
      <c r="S17" s="186">
        <f t="shared" si="0"/>
        <v>676</v>
      </c>
      <c r="T17" s="192">
        <v>73</v>
      </c>
      <c r="U17" s="193">
        <v>3</v>
      </c>
      <c r="V17" s="194">
        <v>76</v>
      </c>
      <c r="W17" s="192">
        <v>80</v>
      </c>
      <c r="X17" s="193">
        <v>5</v>
      </c>
      <c r="Y17" s="195">
        <v>85</v>
      </c>
      <c r="Z17" s="185">
        <v>153</v>
      </c>
      <c r="AA17" s="182">
        <v>8</v>
      </c>
      <c r="AB17" s="187">
        <v>161</v>
      </c>
      <c r="AC17" s="167">
        <f t="shared" si="1"/>
        <v>813</v>
      </c>
      <c r="AD17" s="168">
        <f t="shared" si="1"/>
        <v>24</v>
      </c>
      <c r="AE17" s="169">
        <f t="shared" si="1"/>
        <v>837</v>
      </c>
      <c r="AF17" s="1"/>
    </row>
    <row r="18" spans="1:36" s="7" customFormat="1" ht="42" customHeight="1" x14ac:dyDescent="0.35">
      <c r="A18" s="196" t="s">
        <v>8</v>
      </c>
      <c r="B18" s="181">
        <v>39</v>
      </c>
      <c r="C18" s="182">
        <v>0</v>
      </c>
      <c r="D18" s="188">
        <v>39</v>
      </c>
      <c r="E18" s="183">
        <v>50</v>
      </c>
      <c r="F18" s="182">
        <v>0</v>
      </c>
      <c r="G18" s="183">
        <v>50</v>
      </c>
      <c r="H18" s="181">
        <v>31</v>
      </c>
      <c r="I18" s="182">
        <v>0</v>
      </c>
      <c r="J18" s="188">
        <v>31</v>
      </c>
      <c r="K18" s="183">
        <v>45</v>
      </c>
      <c r="L18" s="182">
        <v>0</v>
      </c>
      <c r="M18" s="183">
        <v>45</v>
      </c>
      <c r="N18" s="181">
        <v>0</v>
      </c>
      <c r="O18" s="182">
        <v>0</v>
      </c>
      <c r="P18" s="188">
        <v>0</v>
      </c>
      <c r="Q18" s="185">
        <f t="shared" si="0"/>
        <v>165</v>
      </c>
      <c r="R18" s="182">
        <f t="shared" si="0"/>
        <v>0</v>
      </c>
      <c r="S18" s="186">
        <f t="shared" si="0"/>
        <v>165</v>
      </c>
      <c r="T18" s="181">
        <v>16</v>
      </c>
      <c r="U18" s="182">
        <v>1</v>
      </c>
      <c r="V18" s="184">
        <v>17</v>
      </c>
      <c r="W18" s="181">
        <v>22</v>
      </c>
      <c r="X18" s="182">
        <v>1</v>
      </c>
      <c r="Y18" s="184">
        <v>23</v>
      </c>
      <c r="Z18" s="181">
        <v>38</v>
      </c>
      <c r="AA18" s="182">
        <v>2</v>
      </c>
      <c r="AB18" s="183">
        <v>40</v>
      </c>
      <c r="AC18" s="167">
        <f t="shared" si="1"/>
        <v>203</v>
      </c>
      <c r="AD18" s="168">
        <f t="shared" si="1"/>
        <v>2</v>
      </c>
      <c r="AE18" s="169">
        <f t="shared" si="1"/>
        <v>205</v>
      </c>
      <c r="AF18" s="1"/>
      <c r="AI18" s="1"/>
      <c r="AJ18" s="1"/>
    </row>
    <row r="19" spans="1:36" ht="45.75" customHeight="1" thickBot="1" x14ac:dyDescent="0.4">
      <c r="A19" s="197" t="s">
        <v>9</v>
      </c>
      <c r="B19" s="198">
        <v>81</v>
      </c>
      <c r="C19" s="193">
        <v>11</v>
      </c>
      <c r="D19" s="195">
        <v>92</v>
      </c>
      <c r="E19" s="198">
        <v>52</v>
      </c>
      <c r="F19" s="193">
        <v>7</v>
      </c>
      <c r="G19" s="195">
        <v>59</v>
      </c>
      <c r="H19" s="198">
        <v>68</v>
      </c>
      <c r="I19" s="193">
        <v>6</v>
      </c>
      <c r="J19" s="195">
        <v>74</v>
      </c>
      <c r="K19" s="199">
        <v>47</v>
      </c>
      <c r="L19" s="200">
        <v>12</v>
      </c>
      <c r="M19" s="195">
        <v>59</v>
      </c>
      <c r="N19" s="199">
        <v>0</v>
      </c>
      <c r="O19" s="200">
        <v>0</v>
      </c>
      <c r="P19" s="201">
        <v>0</v>
      </c>
      <c r="Q19" s="199">
        <f t="shared" si="0"/>
        <v>248</v>
      </c>
      <c r="R19" s="200">
        <f t="shared" si="0"/>
        <v>36</v>
      </c>
      <c r="S19" s="186">
        <f t="shared" si="0"/>
        <v>284</v>
      </c>
      <c r="T19" s="192">
        <v>0</v>
      </c>
      <c r="U19" s="193">
        <v>0</v>
      </c>
      <c r="V19" s="195">
        <v>0</v>
      </c>
      <c r="W19" s="198">
        <v>0</v>
      </c>
      <c r="X19" s="193">
        <v>0</v>
      </c>
      <c r="Y19" s="195">
        <v>0</v>
      </c>
      <c r="Z19" s="185">
        <v>0</v>
      </c>
      <c r="AA19" s="182">
        <v>0</v>
      </c>
      <c r="AB19" s="187">
        <v>0</v>
      </c>
      <c r="AC19" s="318">
        <f t="shared" si="1"/>
        <v>248</v>
      </c>
      <c r="AD19" s="202">
        <f t="shared" si="1"/>
        <v>36</v>
      </c>
      <c r="AE19" s="203">
        <f t="shared" si="1"/>
        <v>284</v>
      </c>
      <c r="AF19" s="49"/>
      <c r="AI19" s="33"/>
      <c r="AJ19" s="33"/>
    </row>
    <row r="20" spans="1:36" ht="32.25" customHeight="1" thickBot="1" x14ac:dyDescent="0.35">
      <c r="A20" s="36" t="s">
        <v>52</v>
      </c>
      <c r="B20" s="78">
        <f t="shared" ref="B20:AB20" si="2">SUM(B9:B19)</f>
        <v>2037</v>
      </c>
      <c r="C20" s="78">
        <f t="shared" si="2"/>
        <v>204</v>
      </c>
      <c r="D20" s="78">
        <f t="shared" si="2"/>
        <v>2241</v>
      </c>
      <c r="E20" s="78">
        <f t="shared" si="2"/>
        <v>2090</v>
      </c>
      <c r="F20" s="78">
        <f t="shared" si="2"/>
        <v>242</v>
      </c>
      <c r="G20" s="79">
        <f t="shared" si="2"/>
        <v>2332</v>
      </c>
      <c r="H20" s="78">
        <f t="shared" si="2"/>
        <v>1940</v>
      </c>
      <c r="I20" s="78">
        <f t="shared" si="2"/>
        <v>225</v>
      </c>
      <c r="J20" s="80">
        <f t="shared" si="2"/>
        <v>2165</v>
      </c>
      <c r="K20" s="81">
        <f t="shared" si="2"/>
        <v>2171</v>
      </c>
      <c r="L20" s="78">
        <f t="shared" si="2"/>
        <v>285</v>
      </c>
      <c r="M20" s="79">
        <f t="shared" si="2"/>
        <v>2456</v>
      </c>
      <c r="N20" s="80">
        <f t="shared" si="2"/>
        <v>59</v>
      </c>
      <c r="O20" s="81">
        <f t="shared" si="2"/>
        <v>12</v>
      </c>
      <c r="P20" s="79">
        <f t="shared" si="2"/>
        <v>71</v>
      </c>
      <c r="Q20" s="78">
        <f t="shared" si="2"/>
        <v>8297</v>
      </c>
      <c r="R20" s="82">
        <f t="shared" si="2"/>
        <v>968</v>
      </c>
      <c r="S20" s="83">
        <f t="shared" si="2"/>
        <v>9265</v>
      </c>
      <c r="T20" s="81">
        <f t="shared" si="2"/>
        <v>926</v>
      </c>
      <c r="U20" s="78">
        <f t="shared" si="2"/>
        <v>36</v>
      </c>
      <c r="V20" s="78">
        <f t="shared" si="2"/>
        <v>962</v>
      </c>
      <c r="W20" s="78">
        <f t="shared" si="2"/>
        <v>1038</v>
      </c>
      <c r="X20" s="78">
        <f t="shared" si="2"/>
        <v>28</v>
      </c>
      <c r="Y20" s="78">
        <f t="shared" si="2"/>
        <v>1066</v>
      </c>
      <c r="Z20" s="78">
        <f t="shared" si="2"/>
        <v>1964</v>
      </c>
      <c r="AA20" s="78">
        <f t="shared" si="2"/>
        <v>64</v>
      </c>
      <c r="AB20" s="78">
        <f t="shared" si="2"/>
        <v>2028</v>
      </c>
      <c r="AC20" s="80">
        <f t="shared" ref="AC20:AE20" si="3">Q20+Z20</f>
        <v>10261</v>
      </c>
      <c r="AD20" s="80">
        <f t="shared" si="3"/>
        <v>1032</v>
      </c>
      <c r="AE20" s="80">
        <f t="shared" si="3"/>
        <v>11293</v>
      </c>
      <c r="AF20" s="67"/>
      <c r="AG20" s="67"/>
      <c r="AH20" s="67"/>
      <c r="AI20" s="67"/>
      <c r="AJ20" s="67"/>
    </row>
    <row r="21" spans="1:36" ht="21.75" customHeight="1" x14ac:dyDescent="0.3">
      <c r="A21" s="340" t="s">
        <v>29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67"/>
      <c r="AG21" s="67"/>
      <c r="AH21" s="67"/>
      <c r="AI21" s="32"/>
      <c r="AJ21" s="32"/>
    </row>
    <row r="22" spans="1:36" ht="20.25" customHeight="1" x14ac:dyDescent="0.3">
      <c r="A22" s="380" t="s">
        <v>74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68"/>
      <c r="AG22" s="68"/>
      <c r="AH22" s="68"/>
      <c r="AI22" s="2"/>
      <c r="AJ22" s="2"/>
    </row>
    <row r="23" spans="1:36" ht="21.75" customHeight="1" thickBot="1" x14ac:dyDescent="0.35">
      <c r="A23" s="412" t="s">
        <v>35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67"/>
      <c r="AG23" s="67"/>
      <c r="AH23" s="67"/>
    </row>
    <row r="24" spans="1:36" ht="18" customHeight="1" x14ac:dyDescent="0.2">
      <c r="A24" s="413" t="s">
        <v>51</v>
      </c>
      <c r="B24" s="367">
        <v>1</v>
      </c>
      <c r="C24" s="416"/>
      <c r="D24" s="368"/>
      <c r="E24" s="367">
        <v>2</v>
      </c>
      <c r="F24" s="416"/>
      <c r="G24" s="368"/>
      <c r="H24" s="367">
        <v>3</v>
      </c>
      <c r="I24" s="416"/>
      <c r="J24" s="368"/>
      <c r="K24" s="367">
        <v>4</v>
      </c>
      <c r="L24" s="416"/>
      <c r="M24" s="368"/>
      <c r="N24" s="367">
        <v>5</v>
      </c>
      <c r="O24" s="416"/>
      <c r="P24" s="368"/>
      <c r="Q24" s="367" t="s">
        <v>2</v>
      </c>
      <c r="R24" s="416"/>
      <c r="S24" s="368"/>
      <c r="T24" s="410">
        <v>1</v>
      </c>
      <c r="U24" s="411"/>
      <c r="V24" s="420"/>
      <c r="W24" s="410">
        <v>2</v>
      </c>
      <c r="X24" s="411"/>
      <c r="Y24" s="411"/>
      <c r="Z24" s="410">
        <v>3</v>
      </c>
      <c r="AA24" s="411"/>
      <c r="AB24" s="420"/>
      <c r="AC24" s="410" t="s">
        <v>10</v>
      </c>
      <c r="AD24" s="411"/>
      <c r="AE24" s="420"/>
      <c r="AF24" s="367" t="s">
        <v>2</v>
      </c>
      <c r="AG24" s="368"/>
      <c r="AH24" s="23" t="s">
        <v>34</v>
      </c>
    </row>
    <row r="25" spans="1:36" ht="30.75" customHeight="1" thickBot="1" x14ac:dyDescent="0.25">
      <c r="A25" s="414"/>
      <c r="B25" s="417"/>
      <c r="C25" s="418"/>
      <c r="D25" s="419"/>
      <c r="E25" s="417"/>
      <c r="F25" s="418"/>
      <c r="G25" s="419"/>
      <c r="H25" s="417"/>
      <c r="I25" s="418"/>
      <c r="J25" s="419"/>
      <c r="K25" s="417"/>
      <c r="L25" s="418"/>
      <c r="M25" s="419"/>
      <c r="N25" s="417"/>
      <c r="O25" s="418"/>
      <c r="P25" s="419"/>
      <c r="Q25" s="397" t="s">
        <v>46</v>
      </c>
      <c r="R25" s="398"/>
      <c r="S25" s="399"/>
      <c r="T25" s="397" t="s">
        <v>3</v>
      </c>
      <c r="U25" s="398"/>
      <c r="V25" s="399"/>
      <c r="W25" s="397" t="s">
        <v>3</v>
      </c>
      <c r="X25" s="398"/>
      <c r="Y25" s="399"/>
      <c r="Z25" s="397" t="s">
        <v>3</v>
      </c>
      <c r="AA25" s="398"/>
      <c r="AB25" s="399"/>
      <c r="AC25" s="397" t="s">
        <v>3</v>
      </c>
      <c r="AD25" s="398"/>
      <c r="AE25" s="399"/>
      <c r="AF25" s="275"/>
      <c r="AG25" s="276"/>
      <c r="AH25" s="24"/>
    </row>
    <row r="26" spans="1:36" ht="66.75" customHeight="1" thickBot="1" x14ac:dyDescent="0.25">
      <c r="A26" s="415"/>
      <c r="B26" s="15" t="s">
        <v>43</v>
      </c>
      <c r="C26" s="14" t="s">
        <v>44</v>
      </c>
      <c r="D26" s="6" t="s">
        <v>4</v>
      </c>
      <c r="E26" s="15" t="s">
        <v>43</v>
      </c>
      <c r="F26" s="14" t="s">
        <v>44</v>
      </c>
      <c r="G26" s="6" t="s">
        <v>4</v>
      </c>
      <c r="H26" s="15" t="s">
        <v>43</v>
      </c>
      <c r="I26" s="14" t="s">
        <v>44</v>
      </c>
      <c r="J26" s="5" t="s">
        <v>4</v>
      </c>
      <c r="K26" s="15" t="s">
        <v>43</v>
      </c>
      <c r="L26" s="14" t="s">
        <v>57</v>
      </c>
      <c r="M26" s="6" t="s">
        <v>4</v>
      </c>
      <c r="N26" s="15" t="s">
        <v>43</v>
      </c>
      <c r="O26" s="14" t="s">
        <v>44</v>
      </c>
      <c r="P26" s="5" t="s">
        <v>4</v>
      </c>
      <c r="Q26" s="15" t="s">
        <v>43</v>
      </c>
      <c r="R26" s="14" t="s">
        <v>44</v>
      </c>
      <c r="S26" s="6" t="s">
        <v>4</v>
      </c>
      <c r="T26" s="15" t="s">
        <v>43</v>
      </c>
      <c r="U26" s="14" t="s">
        <v>44</v>
      </c>
      <c r="V26" s="50" t="s">
        <v>4</v>
      </c>
      <c r="W26" s="15" t="s">
        <v>43</v>
      </c>
      <c r="X26" s="14" t="s">
        <v>44</v>
      </c>
      <c r="Y26" s="51" t="s">
        <v>4</v>
      </c>
      <c r="Z26" s="15" t="s">
        <v>43</v>
      </c>
      <c r="AA26" s="14" t="s">
        <v>44</v>
      </c>
      <c r="AB26" s="5" t="s">
        <v>4</v>
      </c>
      <c r="AC26" s="15" t="s">
        <v>43</v>
      </c>
      <c r="AD26" s="14" t="s">
        <v>44</v>
      </c>
      <c r="AE26" s="6" t="s">
        <v>4</v>
      </c>
      <c r="AF26" s="15" t="s">
        <v>43</v>
      </c>
      <c r="AG26" s="14" t="s">
        <v>44</v>
      </c>
      <c r="AH26" s="25"/>
    </row>
    <row r="27" spans="1:36" ht="29.25" customHeight="1" x14ac:dyDescent="0.35">
      <c r="A27" s="204" t="s">
        <v>5</v>
      </c>
      <c r="B27" s="205">
        <v>53</v>
      </c>
      <c r="C27" s="294">
        <v>38</v>
      </c>
      <c r="D27" s="206">
        <v>91</v>
      </c>
      <c r="E27" s="205">
        <v>44</v>
      </c>
      <c r="F27" s="294">
        <v>84</v>
      </c>
      <c r="G27" s="206">
        <v>128</v>
      </c>
      <c r="H27" s="205">
        <v>50</v>
      </c>
      <c r="I27" s="294">
        <v>106</v>
      </c>
      <c r="J27" s="206">
        <v>156</v>
      </c>
      <c r="K27" s="205">
        <v>49</v>
      </c>
      <c r="L27" s="294">
        <v>98</v>
      </c>
      <c r="M27" s="206">
        <v>147</v>
      </c>
      <c r="N27" s="205">
        <v>64</v>
      </c>
      <c r="O27" s="294">
        <v>60</v>
      </c>
      <c r="P27" s="207">
        <v>124</v>
      </c>
      <c r="Q27" s="295">
        <f>B27+E27+H27+K27+N27</f>
        <v>260</v>
      </c>
      <c r="R27" s="193">
        <f t="shared" ref="Q27:S37" si="4">C27+F27+I27+L27+O27</f>
        <v>386</v>
      </c>
      <c r="S27" s="208">
        <f t="shared" si="4"/>
        <v>646</v>
      </c>
      <c r="T27" s="205">
        <v>37</v>
      </c>
      <c r="U27" s="294">
        <v>139</v>
      </c>
      <c r="V27" s="206">
        <v>176</v>
      </c>
      <c r="W27" s="205">
        <v>25</v>
      </c>
      <c r="X27" s="294">
        <v>207</v>
      </c>
      <c r="Y27" s="206">
        <v>232</v>
      </c>
      <c r="Z27" s="205">
        <v>84</v>
      </c>
      <c r="AA27" s="294">
        <v>150</v>
      </c>
      <c r="AB27" s="207">
        <v>234</v>
      </c>
      <c r="AC27" s="205">
        <v>146</v>
      </c>
      <c r="AD27" s="294">
        <v>496</v>
      </c>
      <c r="AE27" s="206">
        <v>642</v>
      </c>
      <c r="AF27" s="318">
        <f t="shared" ref="AF27:AH37" si="5">Q27+AC27</f>
        <v>406</v>
      </c>
      <c r="AG27" s="202">
        <f t="shared" si="5"/>
        <v>882</v>
      </c>
      <c r="AH27" s="203">
        <f t="shared" si="5"/>
        <v>1288</v>
      </c>
    </row>
    <row r="28" spans="1:36" ht="29.25" customHeight="1" x14ac:dyDescent="0.35">
      <c r="A28" s="280" t="s">
        <v>70</v>
      </c>
      <c r="B28" s="209">
        <v>35</v>
      </c>
      <c r="C28" s="175">
        <v>1</v>
      </c>
      <c r="D28" s="210">
        <v>36</v>
      </c>
      <c r="E28" s="209">
        <v>29</v>
      </c>
      <c r="F28" s="175">
        <v>2</v>
      </c>
      <c r="G28" s="210">
        <v>31</v>
      </c>
      <c r="H28" s="209">
        <v>40</v>
      </c>
      <c r="I28" s="175">
        <v>4</v>
      </c>
      <c r="J28" s="210">
        <v>44</v>
      </c>
      <c r="K28" s="209">
        <v>36</v>
      </c>
      <c r="L28" s="175">
        <v>6</v>
      </c>
      <c r="M28" s="210">
        <v>42</v>
      </c>
      <c r="N28" s="209">
        <v>31</v>
      </c>
      <c r="O28" s="175">
        <v>11</v>
      </c>
      <c r="P28" s="211">
        <v>42</v>
      </c>
      <c r="Q28" s="174">
        <f>B28+E28+H28+K28+N28</f>
        <v>171</v>
      </c>
      <c r="R28" s="175">
        <f t="shared" si="4"/>
        <v>24</v>
      </c>
      <c r="S28" s="176">
        <f t="shared" si="4"/>
        <v>195</v>
      </c>
      <c r="T28" s="209">
        <v>23</v>
      </c>
      <c r="U28" s="175">
        <v>0</v>
      </c>
      <c r="V28" s="210">
        <v>23</v>
      </c>
      <c r="W28" s="209">
        <v>19</v>
      </c>
      <c r="X28" s="175">
        <v>0</v>
      </c>
      <c r="Y28" s="210">
        <v>19</v>
      </c>
      <c r="Z28" s="209">
        <v>19</v>
      </c>
      <c r="AA28" s="175">
        <v>12</v>
      </c>
      <c r="AB28" s="210">
        <v>31</v>
      </c>
      <c r="AC28" s="209">
        <v>61</v>
      </c>
      <c r="AD28" s="175">
        <v>12</v>
      </c>
      <c r="AE28" s="210">
        <v>73</v>
      </c>
      <c r="AF28" s="181">
        <f t="shared" si="5"/>
        <v>232</v>
      </c>
      <c r="AG28" s="182">
        <f t="shared" si="5"/>
        <v>36</v>
      </c>
      <c r="AH28" s="186">
        <f t="shared" si="5"/>
        <v>268</v>
      </c>
    </row>
    <row r="29" spans="1:36" ht="44.25" customHeight="1" x14ac:dyDescent="0.35">
      <c r="A29" s="281" t="s">
        <v>71</v>
      </c>
      <c r="B29" s="209">
        <v>15</v>
      </c>
      <c r="C29" s="175">
        <v>8</v>
      </c>
      <c r="D29" s="210">
        <v>23</v>
      </c>
      <c r="E29" s="209">
        <v>26</v>
      </c>
      <c r="F29" s="175">
        <v>8</v>
      </c>
      <c r="G29" s="210">
        <v>34</v>
      </c>
      <c r="H29" s="209">
        <v>33</v>
      </c>
      <c r="I29" s="175">
        <v>9</v>
      </c>
      <c r="J29" s="210">
        <v>42</v>
      </c>
      <c r="K29" s="209">
        <v>33</v>
      </c>
      <c r="L29" s="175">
        <v>5</v>
      </c>
      <c r="M29" s="210">
        <v>38</v>
      </c>
      <c r="N29" s="209">
        <v>0</v>
      </c>
      <c r="O29" s="175">
        <v>0</v>
      </c>
      <c r="P29" s="211">
        <v>0</v>
      </c>
      <c r="Q29" s="174">
        <f>B29+E29+H29+K29+N29</f>
        <v>107</v>
      </c>
      <c r="R29" s="175">
        <f t="shared" si="4"/>
        <v>30</v>
      </c>
      <c r="S29" s="176">
        <f t="shared" si="4"/>
        <v>137</v>
      </c>
      <c r="T29" s="209">
        <v>0</v>
      </c>
      <c r="U29" s="175">
        <v>0</v>
      </c>
      <c r="V29" s="210">
        <v>0</v>
      </c>
      <c r="W29" s="209">
        <v>0</v>
      </c>
      <c r="X29" s="175">
        <v>8</v>
      </c>
      <c r="Y29" s="210">
        <v>8</v>
      </c>
      <c r="Z29" s="209">
        <v>0</v>
      </c>
      <c r="AA29" s="175">
        <v>0</v>
      </c>
      <c r="AB29" s="211">
        <v>0</v>
      </c>
      <c r="AC29" s="209">
        <v>0</v>
      </c>
      <c r="AD29" s="175">
        <v>8</v>
      </c>
      <c r="AE29" s="211">
        <v>8</v>
      </c>
      <c r="AF29" s="181">
        <f t="shared" si="5"/>
        <v>107</v>
      </c>
      <c r="AG29" s="182">
        <f t="shared" si="5"/>
        <v>38</v>
      </c>
      <c r="AH29" s="186">
        <f t="shared" si="5"/>
        <v>145</v>
      </c>
    </row>
    <row r="30" spans="1:36" s="90" customFormat="1" ht="42.75" customHeight="1" x14ac:dyDescent="0.35">
      <c r="A30" s="212" t="s">
        <v>6</v>
      </c>
      <c r="B30" s="181">
        <v>0</v>
      </c>
      <c r="C30" s="182">
        <v>30</v>
      </c>
      <c r="D30" s="184">
        <v>30</v>
      </c>
      <c r="E30" s="181">
        <v>0</v>
      </c>
      <c r="F30" s="182">
        <v>40</v>
      </c>
      <c r="G30" s="184">
        <v>40</v>
      </c>
      <c r="H30" s="181">
        <v>0</v>
      </c>
      <c r="I30" s="182">
        <v>56</v>
      </c>
      <c r="J30" s="184">
        <v>56</v>
      </c>
      <c r="K30" s="181">
        <v>0</v>
      </c>
      <c r="L30" s="182">
        <v>51</v>
      </c>
      <c r="M30" s="184">
        <v>51</v>
      </c>
      <c r="N30" s="181">
        <v>0</v>
      </c>
      <c r="O30" s="182">
        <v>7</v>
      </c>
      <c r="P30" s="184">
        <v>7</v>
      </c>
      <c r="Q30" s="185">
        <f>B30+E30+H30+K30+N30</f>
        <v>0</v>
      </c>
      <c r="R30" s="182">
        <f t="shared" si="4"/>
        <v>184</v>
      </c>
      <c r="S30" s="186">
        <f t="shared" si="4"/>
        <v>184</v>
      </c>
      <c r="T30" s="181">
        <v>0</v>
      </c>
      <c r="U30" s="182">
        <v>60</v>
      </c>
      <c r="V30" s="184">
        <v>60</v>
      </c>
      <c r="W30" s="181">
        <v>0</v>
      </c>
      <c r="X30" s="182">
        <v>82</v>
      </c>
      <c r="Y30" s="184">
        <v>82</v>
      </c>
      <c r="Z30" s="181">
        <v>0</v>
      </c>
      <c r="AA30" s="182">
        <v>65</v>
      </c>
      <c r="AB30" s="183">
        <v>65</v>
      </c>
      <c r="AC30" s="185">
        <v>0</v>
      </c>
      <c r="AD30" s="182">
        <v>207</v>
      </c>
      <c r="AE30" s="186">
        <v>207</v>
      </c>
      <c r="AF30" s="167">
        <f t="shared" si="5"/>
        <v>0</v>
      </c>
      <c r="AG30" s="168">
        <f t="shared" si="5"/>
        <v>391</v>
      </c>
      <c r="AH30" s="169">
        <f t="shared" si="5"/>
        <v>391</v>
      </c>
    </row>
    <row r="31" spans="1:36" ht="35.25" customHeight="1" x14ac:dyDescent="0.35">
      <c r="A31" s="180" t="s">
        <v>68</v>
      </c>
      <c r="B31" s="181">
        <v>154</v>
      </c>
      <c r="C31" s="182">
        <v>7</v>
      </c>
      <c r="D31" s="184">
        <v>161</v>
      </c>
      <c r="E31" s="181">
        <v>131</v>
      </c>
      <c r="F31" s="182">
        <v>13</v>
      </c>
      <c r="G31" s="184">
        <v>144</v>
      </c>
      <c r="H31" s="181">
        <v>120</v>
      </c>
      <c r="I31" s="182">
        <v>41</v>
      </c>
      <c r="J31" s="184">
        <v>161</v>
      </c>
      <c r="K31" s="181">
        <v>107</v>
      </c>
      <c r="L31" s="182">
        <v>28</v>
      </c>
      <c r="M31" s="184">
        <v>135</v>
      </c>
      <c r="N31" s="181">
        <v>2</v>
      </c>
      <c r="O31" s="182">
        <v>0</v>
      </c>
      <c r="P31" s="184">
        <v>2</v>
      </c>
      <c r="Q31" s="185">
        <f t="shared" si="4"/>
        <v>514</v>
      </c>
      <c r="R31" s="182">
        <f t="shared" si="4"/>
        <v>89</v>
      </c>
      <c r="S31" s="186">
        <f t="shared" si="4"/>
        <v>603</v>
      </c>
      <c r="T31" s="181">
        <v>62</v>
      </c>
      <c r="U31" s="182">
        <v>0</v>
      </c>
      <c r="V31" s="184">
        <v>62</v>
      </c>
      <c r="W31" s="181">
        <v>61</v>
      </c>
      <c r="X31" s="182">
        <v>38</v>
      </c>
      <c r="Y31" s="184">
        <v>99</v>
      </c>
      <c r="Z31" s="181">
        <v>87</v>
      </c>
      <c r="AA31" s="182">
        <v>25</v>
      </c>
      <c r="AB31" s="183">
        <v>112</v>
      </c>
      <c r="AC31" s="185">
        <v>210</v>
      </c>
      <c r="AD31" s="182">
        <v>63</v>
      </c>
      <c r="AE31" s="187">
        <v>273</v>
      </c>
      <c r="AF31" s="167">
        <f t="shared" si="5"/>
        <v>724</v>
      </c>
      <c r="AG31" s="168">
        <f t="shared" si="5"/>
        <v>152</v>
      </c>
      <c r="AH31" s="169">
        <f t="shared" si="5"/>
        <v>876</v>
      </c>
    </row>
    <row r="32" spans="1:36" ht="27.75" customHeight="1" x14ac:dyDescent="0.35">
      <c r="A32" s="180" t="s">
        <v>39</v>
      </c>
      <c r="B32" s="181">
        <v>24</v>
      </c>
      <c r="C32" s="182">
        <v>5</v>
      </c>
      <c r="D32" s="184">
        <v>29</v>
      </c>
      <c r="E32" s="181">
        <v>14</v>
      </c>
      <c r="F32" s="182">
        <v>10</v>
      </c>
      <c r="G32" s="184">
        <v>24</v>
      </c>
      <c r="H32" s="181">
        <v>24</v>
      </c>
      <c r="I32" s="182">
        <v>15</v>
      </c>
      <c r="J32" s="184">
        <v>39</v>
      </c>
      <c r="K32" s="181">
        <v>19</v>
      </c>
      <c r="L32" s="182">
        <v>28</v>
      </c>
      <c r="M32" s="184">
        <v>47</v>
      </c>
      <c r="N32" s="181">
        <v>25</v>
      </c>
      <c r="O32" s="182">
        <v>17</v>
      </c>
      <c r="P32" s="184">
        <v>42</v>
      </c>
      <c r="Q32" s="185">
        <f t="shared" si="4"/>
        <v>106</v>
      </c>
      <c r="R32" s="182">
        <f t="shared" si="4"/>
        <v>75</v>
      </c>
      <c r="S32" s="186">
        <f t="shared" si="4"/>
        <v>181</v>
      </c>
      <c r="T32" s="181">
        <v>0</v>
      </c>
      <c r="U32" s="182">
        <v>0</v>
      </c>
      <c r="V32" s="184">
        <v>0</v>
      </c>
      <c r="W32" s="181">
        <v>0</v>
      </c>
      <c r="X32" s="182">
        <v>5</v>
      </c>
      <c r="Y32" s="184">
        <v>5</v>
      </c>
      <c r="Z32" s="181">
        <v>0</v>
      </c>
      <c r="AA32" s="182">
        <v>13</v>
      </c>
      <c r="AB32" s="184">
        <v>13</v>
      </c>
      <c r="AC32" s="185">
        <v>0</v>
      </c>
      <c r="AD32" s="182">
        <v>18</v>
      </c>
      <c r="AE32" s="187">
        <v>18</v>
      </c>
      <c r="AF32" s="167">
        <f t="shared" si="5"/>
        <v>106</v>
      </c>
      <c r="AG32" s="168">
        <f t="shared" si="5"/>
        <v>93</v>
      </c>
      <c r="AH32" s="169">
        <f t="shared" si="5"/>
        <v>199</v>
      </c>
    </row>
    <row r="33" spans="1:36" ht="30.75" customHeight="1" x14ac:dyDescent="0.35">
      <c r="A33" s="180" t="s">
        <v>36</v>
      </c>
      <c r="B33" s="181">
        <v>0</v>
      </c>
      <c r="C33" s="182">
        <v>1</v>
      </c>
      <c r="D33" s="184">
        <v>1</v>
      </c>
      <c r="E33" s="181">
        <v>1</v>
      </c>
      <c r="F33" s="182">
        <v>50</v>
      </c>
      <c r="G33" s="184">
        <v>51</v>
      </c>
      <c r="H33" s="181">
        <v>3</v>
      </c>
      <c r="I33" s="182">
        <v>64</v>
      </c>
      <c r="J33" s="184">
        <v>67</v>
      </c>
      <c r="K33" s="181">
        <v>42</v>
      </c>
      <c r="L33" s="182">
        <v>93</v>
      </c>
      <c r="M33" s="184">
        <v>135</v>
      </c>
      <c r="N33" s="181">
        <v>45</v>
      </c>
      <c r="O33" s="182">
        <v>61</v>
      </c>
      <c r="P33" s="184">
        <v>106</v>
      </c>
      <c r="Q33" s="185">
        <f t="shared" si="4"/>
        <v>91</v>
      </c>
      <c r="R33" s="182">
        <f t="shared" si="4"/>
        <v>269</v>
      </c>
      <c r="S33" s="186">
        <f t="shared" si="4"/>
        <v>360</v>
      </c>
      <c r="T33" s="181">
        <v>30</v>
      </c>
      <c r="U33" s="182">
        <v>56</v>
      </c>
      <c r="V33" s="184">
        <v>86</v>
      </c>
      <c r="W33" s="181">
        <v>24</v>
      </c>
      <c r="X33" s="182">
        <v>106</v>
      </c>
      <c r="Y33" s="184">
        <v>130</v>
      </c>
      <c r="Z33" s="181">
        <v>43</v>
      </c>
      <c r="AA33" s="182">
        <v>98</v>
      </c>
      <c r="AB33" s="184">
        <v>141</v>
      </c>
      <c r="AC33" s="185">
        <v>97</v>
      </c>
      <c r="AD33" s="182">
        <v>260</v>
      </c>
      <c r="AE33" s="187">
        <v>357</v>
      </c>
      <c r="AF33" s="167">
        <f t="shared" si="5"/>
        <v>188</v>
      </c>
      <c r="AG33" s="168">
        <f t="shared" si="5"/>
        <v>529</v>
      </c>
      <c r="AH33" s="169">
        <f t="shared" si="5"/>
        <v>717</v>
      </c>
    </row>
    <row r="34" spans="1:36" ht="59.25" customHeight="1" x14ac:dyDescent="0.35">
      <c r="A34" s="189" t="s">
        <v>61</v>
      </c>
      <c r="B34" s="181">
        <v>25</v>
      </c>
      <c r="C34" s="182">
        <v>5</v>
      </c>
      <c r="D34" s="188">
        <v>30</v>
      </c>
      <c r="E34" s="183">
        <v>0</v>
      </c>
      <c r="F34" s="182">
        <v>22</v>
      </c>
      <c r="G34" s="183">
        <v>22</v>
      </c>
      <c r="H34" s="181">
        <v>29</v>
      </c>
      <c r="I34" s="182">
        <v>21</v>
      </c>
      <c r="J34" s="188">
        <v>50</v>
      </c>
      <c r="K34" s="183">
        <v>11</v>
      </c>
      <c r="L34" s="182">
        <v>16</v>
      </c>
      <c r="M34" s="183">
        <v>27</v>
      </c>
      <c r="N34" s="181">
        <v>29</v>
      </c>
      <c r="O34" s="182">
        <v>14</v>
      </c>
      <c r="P34" s="188">
        <v>43</v>
      </c>
      <c r="Q34" s="185">
        <f t="shared" si="4"/>
        <v>94</v>
      </c>
      <c r="R34" s="182">
        <f t="shared" si="4"/>
        <v>78</v>
      </c>
      <c r="S34" s="186">
        <f>D34+G34+J34+M34+P34</f>
        <v>172</v>
      </c>
      <c r="T34" s="181">
        <v>0</v>
      </c>
      <c r="U34" s="182">
        <v>0</v>
      </c>
      <c r="V34" s="188">
        <v>0</v>
      </c>
      <c r="W34" s="183">
        <v>0</v>
      </c>
      <c r="X34" s="182">
        <v>0</v>
      </c>
      <c r="Y34" s="183">
        <v>0</v>
      </c>
      <c r="Z34" s="181">
        <v>0</v>
      </c>
      <c r="AA34" s="182">
        <v>0</v>
      </c>
      <c r="AB34" s="183">
        <v>0</v>
      </c>
      <c r="AC34" s="185">
        <v>0</v>
      </c>
      <c r="AD34" s="182">
        <v>0</v>
      </c>
      <c r="AE34" s="187">
        <v>0</v>
      </c>
      <c r="AF34" s="167">
        <f t="shared" si="5"/>
        <v>94</v>
      </c>
      <c r="AG34" s="168">
        <f t="shared" si="5"/>
        <v>78</v>
      </c>
      <c r="AH34" s="169">
        <f t="shared" si="5"/>
        <v>172</v>
      </c>
    </row>
    <row r="35" spans="1:36" ht="43.5" customHeight="1" x14ac:dyDescent="0.35">
      <c r="A35" s="196" t="s">
        <v>45</v>
      </c>
      <c r="B35" s="190">
        <v>19</v>
      </c>
      <c r="C35" s="193">
        <v>0</v>
      </c>
      <c r="D35" s="192">
        <v>19</v>
      </c>
      <c r="E35" s="190">
        <v>10</v>
      </c>
      <c r="F35" s="193">
        <v>2</v>
      </c>
      <c r="G35" s="192">
        <v>12</v>
      </c>
      <c r="H35" s="190">
        <v>36</v>
      </c>
      <c r="I35" s="193">
        <v>32</v>
      </c>
      <c r="J35" s="192">
        <v>68</v>
      </c>
      <c r="K35" s="190">
        <v>86</v>
      </c>
      <c r="L35" s="193">
        <v>38</v>
      </c>
      <c r="M35" s="192">
        <v>124</v>
      </c>
      <c r="N35" s="190">
        <v>62</v>
      </c>
      <c r="O35" s="193">
        <v>15</v>
      </c>
      <c r="P35" s="192">
        <v>77</v>
      </c>
      <c r="Q35" s="185">
        <f t="shared" si="4"/>
        <v>213</v>
      </c>
      <c r="R35" s="182">
        <f t="shared" si="4"/>
        <v>87</v>
      </c>
      <c r="S35" s="186">
        <f>D35+G35+J35+M35+P35</f>
        <v>300</v>
      </c>
      <c r="T35" s="181">
        <v>20</v>
      </c>
      <c r="U35" s="182">
        <v>1</v>
      </c>
      <c r="V35" s="184">
        <v>21</v>
      </c>
      <c r="W35" s="181">
        <v>18</v>
      </c>
      <c r="X35" s="182">
        <v>2</v>
      </c>
      <c r="Y35" s="184">
        <v>20</v>
      </c>
      <c r="Z35" s="181">
        <v>33</v>
      </c>
      <c r="AA35" s="182">
        <v>30</v>
      </c>
      <c r="AB35" s="183">
        <v>63</v>
      </c>
      <c r="AC35" s="185">
        <v>71</v>
      </c>
      <c r="AD35" s="182">
        <v>33</v>
      </c>
      <c r="AE35" s="187">
        <v>104</v>
      </c>
      <c r="AF35" s="167">
        <f t="shared" si="5"/>
        <v>284</v>
      </c>
      <c r="AG35" s="168">
        <f t="shared" si="5"/>
        <v>120</v>
      </c>
      <c r="AH35" s="169">
        <f t="shared" si="5"/>
        <v>404</v>
      </c>
    </row>
    <row r="36" spans="1:36" ht="43.5" customHeight="1" x14ac:dyDescent="0.35">
      <c r="A36" s="196" t="s">
        <v>8</v>
      </c>
      <c r="B36" s="181">
        <v>25</v>
      </c>
      <c r="C36" s="182">
        <v>0</v>
      </c>
      <c r="D36" s="188">
        <v>25</v>
      </c>
      <c r="E36" s="183">
        <v>20</v>
      </c>
      <c r="F36" s="182">
        <v>1</v>
      </c>
      <c r="G36" s="183">
        <v>21</v>
      </c>
      <c r="H36" s="181">
        <v>22</v>
      </c>
      <c r="I36" s="182">
        <v>12</v>
      </c>
      <c r="J36" s="188">
        <v>34</v>
      </c>
      <c r="K36" s="183">
        <v>24</v>
      </c>
      <c r="L36" s="182">
        <v>8</v>
      </c>
      <c r="M36" s="183">
        <v>32</v>
      </c>
      <c r="N36" s="181">
        <v>19</v>
      </c>
      <c r="O36" s="182">
        <v>11</v>
      </c>
      <c r="P36" s="188">
        <v>30</v>
      </c>
      <c r="Q36" s="185">
        <f t="shared" si="4"/>
        <v>110</v>
      </c>
      <c r="R36" s="182">
        <f t="shared" si="4"/>
        <v>32</v>
      </c>
      <c r="S36" s="186">
        <f t="shared" si="4"/>
        <v>142</v>
      </c>
      <c r="T36" s="181">
        <v>25</v>
      </c>
      <c r="U36" s="182">
        <v>1</v>
      </c>
      <c r="V36" s="184">
        <v>26</v>
      </c>
      <c r="W36" s="181">
        <v>18</v>
      </c>
      <c r="X36" s="182">
        <v>9</v>
      </c>
      <c r="Y36" s="184">
        <v>27</v>
      </c>
      <c r="Z36" s="181">
        <v>15</v>
      </c>
      <c r="AA36" s="182">
        <v>6</v>
      </c>
      <c r="AB36" s="183">
        <v>21</v>
      </c>
      <c r="AC36" s="185">
        <v>58</v>
      </c>
      <c r="AD36" s="182">
        <v>16</v>
      </c>
      <c r="AE36" s="187">
        <v>74</v>
      </c>
      <c r="AF36" s="167">
        <f t="shared" si="5"/>
        <v>168</v>
      </c>
      <c r="AG36" s="168">
        <f t="shared" si="5"/>
        <v>48</v>
      </c>
      <c r="AH36" s="169">
        <f t="shared" si="5"/>
        <v>216</v>
      </c>
      <c r="AI36" s="7"/>
      <c r="AJ36" s="7"/>
    </row>
    <row r="37" spans="1:36" ht="45" customHeight="1" thickBot="1" x14ac:dyDescent="0.4">
      <c r="A37" s="213" t="s">
        <v>9</v>
      </c>
      <c r="B37" s="318">
        <v>0</v>
      </c>
      <c r="C37" s="214">
        <v>55</v>
      </c>
      <c r="D37" s="215">
        <v>55</v>
      </c>
      <c r="E37" s="318">
        <v>0</v>
      </c>
      <c r="F37" s="214">
        <v>74</v>
      </c>
      <c r="G37" s="215">
        <v>74</v>
      </c>
      <c r="H37" s="318">
        <v>13</v>
      </c>
      <c r="I37" s="214">
        <v>95</v>
      </c>
      <c r="J37" s="215">
        <v>108</v>
      </c>
      <c r="K37" s="318">
        <v>0</v>
      </c>
      <c r="L37" s="214">
        <v>115</v>
      </c>
      <c r="M37" s="215">
        <v>115</v>
      </c>
      <c r="N37" s="318">
        <v>45</v>
      </c>
      <c r="O37" s="214">
        <v>17</v>
      </c>
      <c r="P37" s="215">
        <v>62</v>
      </c>
      <c r="Q37" s="199">
        <f>B37+E37+H37+K37+N37</f>
        <v>58</v>
      </c>
      <c r="R37" s="200">
        <f>C37+F37+I37+L37+O37</f>
        <v>356</v>
      </c>
      <c r="S37" s="201">
        <f t="shared" si="4"/>
        <v>414</v>
      </c>
      <c r="T37" s="190">
        <v>0</v>
      </c>
      <c r="U37" s="200">
        <v>104</v>
      </c>
      <c r="V37" s="192">
        <v>104</v>
      </c>
      <c r="W37" s="190">
        <v>0</v>
      </c>
      <c r="X37" s="200">
        <v>147</v>
      </c>
      <c r="Y37" s="192">
        <v>147</v>
      </c>
      <c r="Z37" s="190">
        <v>0</v>
      </c>
      <c r="AA37" s="200">
        <v>153</v>
      </c>
      <c r="AB37" s="191">
        <v>153</v>
      </c>
      <c r="AC37" s="199">
        <v>0</v>
      </c>
      <c r="AD37" s="200">
        <v>404</v>
      </c>
      <c r="AE37" s="216">
        <v>404</v>
      </c>
      <c r="AF37" s="318">
        <f t="shared" si="5"/>
        <v>58</v>
      </c>
      <c r="AG37" s="168">
        <f t="shared" si="5"/>
        <v>760</v>
      </c>
      <c r="AH37" s="203">
        <f>S37+AE37</f>
        <v>818</v>
      </c>
    </row>
    <row r="38" spans="1:36" ht="27" customHeight="1" thickBot="1" x14ac:dyDescent="0.35">
      <c r="A38" s="36" t="s">
        <v>52</v>
      </c>
      <c r="B38" s="78">
        <f t="shared" ref="B38:AE38" si="6">SUM(B27:B37)</f>
        <v>350</v>
      </c>
      <c r="C38" s="78">
        <f t="shared" si="6"/>
        <v>150</v>
      </c>
      <c r="D38" s="78">
        <f t="shared" si="6"/>
        <v>500</v>
      </c>
      <c r="E38" s="78">
        <f t="shared" si="6"/>
        <v>275</v>
      </c>
      <c r="F38" s="78">
        <f t="shared" si="6"/>
        <v>306</v>
      </c>
      <c r="G38" s="78">
        <f t="shared" si="6"/>
        <v>581</v>
      </c>
      <c r="H38" s="78">
        <f t="shared" si="6"/>
        <v>370</v>
      </c>
      <c r="I38" s="78">
        <f t="shared" si="6"/>
        <v>455</v>
      </c>
      <c r="J38" s="78">
        <f t="shared" si="6"/>
        <v>825</v>
      </c>
      <c r="K38" s="78">
        <f t="shared" si="6"/>
        <v>407</v>
      </c>
      <c r="L38" s="78">
        <f t="shared" si="6"/>
        <v>486</v>
      </c>
      <c r="M38" s="78">
        <f t="shared" si="6"/>
        <v>893</v>
      </c>
      <c r="N38" s="78">
        <f t="shared" si="6"/>
        <v>322</v>
      </c>
      <c r="O38" s="78">
        <f t="shared" si="6"/>
        <v>213</v>
      </c>
      <c r="P38" s="78">
        <f t="shared" si="6"/>
        <v>535</v>
      </c>
      <c r="Q38" s="84">
        <f t="shared" si="6"/>
        <v>1724</v>
      </c>
      <c r="R38" s="84">
        <f t="shared" si="6"/>
        <v>1610</v>
      </c>
      <c r="S38" s="84">
        <f t="shared" si="6"/>
        <v>3334</v>
      </c>
      <c r="T38" s="78">
        <f t="shared" si="6"/>
        <v>197</v>
      </c>
      <c r="U38" s="78">
        <f t="shared" si="6"/>
        <v>361</v>
      </c>
      <c r="V38" s="78">
        <f t="shared" si="6"/>
        <v>558</v>
      </c>
      <c r="W38" s="78">
        <f t="shared" si="6"/>
        <v>165</v>
      </c>
      <c r="X38" s="78">
        <f t="shared" si="6"/>
        <v>604</v>
      </c>
      <c r="Y38" s="79">
        <f t="shared" si="6"/>
        <v>769</v>
      </c>
      <c r="Z38" s="78">
        <f t="shared" si="6"/>
        <v>281</v>
      </c>
      <c r="AA38" s="78">
        <f t="shared" si="6"/>
        <v>552</v>
      </c>
      <c r="AB38" s="80">
        <f t="shared" si="6"/>
        <v>833</v>
      </c>
      <c r="AC38" s="80">
        <f t="shared" si="6"/>
        <v>643</v>
      </c>
      <c r="AD38" s="80">
        <f t="shared" si="6"/>
        <v>1517</v>
      </c>
      <c r="AE38" s="80">
        <f t="shared" si="6"/>
        <v>2160</v>
      </c>
      <c r="AF38" s="79">
        <f>Q38+AC38</f>
        <v>2367</v>
      </c>
      <c r="AG38" s="82">
        <f>R38+AD38</f>
        <v>3127</v>
      </c>
      <c r="AH38" s="83">
        <f>S38+AE38</f>
        <v>5494</v>
      </c>
    </row>
    <row r="39" spans="1:36" ht="38.25" customHeight="1" thickBot="1" x14ac:dyDescent="0.25">
      <c r="A39" s="400" t="s">
        <v>79</v>
      </c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</row>
    <row r="40" spans="1:36" ht="24" customHeight="1" thickBot="1" x14ac:dyDescent="0.25">
      <c r="A40" s="401" t="s">
        <v>58</v>
      </c>
      <c r="B40" s="52" t="s">
        <v>11</v>
      </c>
      <c r="C40" s="53"/>
      <c r="D40" s="54"/>
      <c r="E40" s="52" t="s">
        <v>12</v>
      </c>
      <c r="F40" s="53"/>
      <c r="G40" s="54"/>
      <c r="H40" s="52" t="s">
        <v>13</v>
      </c>
      <c r="I40" s="53"/>
      <c r="J40" s="54"/>
      <c r="K40" s="52" t="s">
        <v>14</v>
      </c>
      <c r="L40" s="53"/>
      <c r="M40" s="54"/>
      <c r="N40" s="52" t="s">
        <v>15</v>
      </c>
      <c r="O40" s="53"/>
      <c r="P40" s="54"/>
      <c r="Q40" s="52" t="s">
        <v>16</v>
      </c>
      <c r="R40" s="53"/>
      <c r="S40" s="54"/>
      <c r="T40" s="403" t="s">
        <v>4</v>
      </c>
      <c r="U40" s="404"/>
      <c r="V40" s="405"/>
      <c r="W40" s="10"/>
      <c r="X40" s="10"/>
      <c r="Y40" s="10"/>
      <c r="Z40" s="10"/>
      <c r="AA40" s="10"/>
    </row>
    <row r="41" spans="1:36" ht="22.5" customHeight="1" thickBot="1" x14ac:dyDescent="0.35">
      <c r="A41" s="402"/>
      <c r="B41" s="55"/>
      <c r="C41" s="56"/>
      <c r="D41" s="57"/>
      <c r="E41" s="55"/>
      <c r="F41" s="56"/>
      <c r="G41" s="57"/>
      <c r="H41" s="55"/>
      <c r="I41" s="56"/>
      <c r="J41" s="57"/>
      <c r="K41" s="55"/>
      <c r="L41" s="56"/>
      <c r="M41" s="57"/>
      <c r="N41" s="55"/>
      <c r="O41" s="56"/>
      <c r="P41" s="57"/>
      <c r="Q41" s="55"/>
      <c r="R41" s="56"/>
      <c r="S41" s="57"/>
      <c r="T41" s="406" t="s">
        <v>17</v>
      </c>
      <c r="U41" s="407"/>
      <c r="V41" s="408"/>
      <c r="W41" s="11"/>
      <c r="X41" s="11"/>
      <c r="Y41" s="11"/>
      <c r="Z41" s="11"/>
      <c r="AA41" s="11"/>
      <c r="AH41" s="31"/>
    </row>
    <row r="42" spans="1:36" ht="69" customHeight="1" thickBot="1" x14ac:dyDescent="0.25">
      <c r="A42" s="402"/>
      <c r="B42" s="15" t="s">
        <v>43</v>
      </c>
      <c r="C42" s="14" t="s">
        <v>44</v>
      </c>
      <c r="D42" s="6" t="s">
        <v>4</v>
      </c>
      <c r="E42" s="15" t="s">
        <v>43</v>
      </c>
      <c r="F42" s="14" t="s">
        <v>44</v>
      </c>
      <c r="G42" s="6" t="s">
        <v>4</v>
      </c>
      <c r="H42" s="15" t="s">
        <v>43</v>
      </c>
      <c r="I42" s="14" t="s">
        <v>44</v>
      </c>
      <c r="J42" s="6" t="s">
        <v>4</v>
      </c>
      <c r="K42" s="15" t="s">
        <v>43</v>
      </c>
      <c r="L42" s="14" t="s">
        <v>44</v>
      </c>
      <c r="M42" s="6" t="s">
        <v>4</v>
      </c>
      <c r="N42" s="15" t="s">
        <v>43</v>
      </c>
      <c r="O42" s="14" t="s">
        <v>44</v>
      </c>
      <c r="P42" s="6" t="s">
        <v>4</v>
      </c>
      <c r="Q42" s="15" t="s">
        <v>43</v>
      </c>
      <c r="R42" s="14" t="s">
        <v>44</v>
      </c>
      <c r="S42" s="6" t="s">
        <v>4</v>
      </c>
      <c r="T42" s="15" t="s">
        <v>43</v>
      </c>
      <c r="U42" s="14" t="s">
        <v>44</v>
      </c>
      <c r="V42" s="6" t="s">
        <v>4</v>
      </c>
      <c r="W42" s="12"/>
      <c r="X42" s="12"/>
      <c r="Y42" s="12"/>
      <c r="Z42" s="12"/>
      <c r="AA42" s="12"/>
    </row>
    <row r="43" spans="1:36" ht="39" customHeight="1" x14ac:dyDescent="0.35">
      <c r="A43" s="217" t="s">
        <v>71</v>
      </c>
      <c r="B43" s="317">
        <v>23</v>
      </c>
      <c r="C43" s="335">
        <v>9</v>
      </c>
      <c r="D43" s="338">
        <v>32</v>
      </c>
      <c r="E43" s="317">
        <v>22</v>
      </c>
      <c r="F43" s="335">
        <v>9</v>
      </c>
      <c r="G43" s="336">
        <v>31</v>
      </c>
      <c r="H43" s="218">
        <v>23</v>
      </c>
      <c r="I43" s="335">
        <v>3</v>
      </c>
      <c r="J43" s="338">
        <v>26</v>
      </c>
      <c r="K43" s="317">
        <v>23</v>
      </c>
      <c r="L43" s="335">
        <v>3</v>
      </c>
      <c r="M43" s="336">
        <v>26</v>
      </c>
      <c r="N43" s="218">
        <v>24</v>
      </c>
      <c r="O43" s="335">
        <v>0</v>
      </c>
      <c r="P43" s="338">
        <v>24</v>
      </c>
      <c r="Q43" s="317">
        <v>21</v>
      </c>
      <c r="R43" s="335">
        <v>1</v>
      </c>
      <c r="S43" s="336">
        <v>22</v>
      </c>
      <c r="T43" s="317">
        <f>B43+E43+K43+H43+N43+Q43</f>
        <v>136</v>
      </c>
      <c r="U43" s="335">
        <f t="shared" ref="T43:V46" si="7">C43+F43+L43+I43+O43+R43</f>
        <v>25</v>
      </c>
      <c r="V43" s="336">
        <f t="shared" si="7"/>
        <v>161</v>
      </c>
      <c r="W43" s="58"/>
      <c r="X43" s="58"/>
      <c r="Y43" s="58"/>
      <c r="Z43" s="58"/>
      <c r="AA43" s="58"/>
    </row>
    <row r="44" spans="1:36" ht="44.25" customHeight="1" x14ac:dyDescent="0.35">
      <c r="A44" s="312" t="s">
        <v>7</v>
      </c>
      <c r="B44" s="185">
        <v>492</v>
      </c>
      <c r="C44" s="182">
        <v>164</v>
      </c>
      <c r="D44" s="187">
        <v>656</v>
      </c>
      <c r="E44" s="185">
        <v>480</v>
      </c>
      <c r="F44" s="182">
        <v>852</v>
      </c>
      <c r="G44" s="186">
        <v>1332</v>
      </c>
      <c r="H44" s="184">
        <v>503</v>
      </c>
      <c r="I44" s="182">
        <v>514</v>
      </c>
      <c r="J44" s="187">
        <v>1017</v>
      </c>
      <c r="K44" s="185">
        <v>509</v>
      </c>
      <c r="L44" s="182">
        <v>495</v>
      </c>
      <c r="M44" s="186">
        <v>1004</v>
      </c>
      <c r="N44" s="184">
        <v>441</v>
      </c>
      <c r="O44" s="182">
        <v>308</v>
      </c>
      <c r="P44" s="187">
        <v>749</v>
      </c>
      <c r="Q44" s="185">
        <v>366</v>
      </c>
      <c r="R44" s="182">
        <v>157</v>
      </c>
      <c r="S44" s="186">
        <v>523</v>
      </c>
      <c r="T44" s="182">
        <f>B44+E44+K44+H44+N44+Q44</f>
        <v>2791</v>
      </c>
      <c r="U44" s="182">
        <f>C44+F44+L44+I44+O44+R44</f>
        <v>2490</v>
      </c>
      <c r="V44" s="186">
        <f>D44+G44+M44+J44+P44+S44</f>
        <v>5281</v>
      </c>
      <c r="W44" s="58"/>
      <c r="X44" s="58"/>
      <c r="Y44" s="58"/>
      <c r="Z44" s="58"/>
      <c r="AA44" s="58"/>
    </row>
    <row r="45" spans="1:36" ht="38.25" customHeight="1" x14ac:dyDescent="0.35">
      <c r="A45" s="219" t="s">
        <v>47</v>
      </c>
      <c r="B45" s="185">
        <v>22</v>
      </c>
      <c r="C45" s="182">
        <v>1</v>
      </c>
      <c r="D45" s="187">
        <v>23</v>
      </c>
      <c r="E45" s="185">
        <v>25</v>
      </c>
      <c r="F45" s="182">
        <v>2</v>
      </c>
      <c r="G45" s="186">
        <v>27</v>
      </c>
      <c r="H45" s="184">
        <v>22</v>
      </c>
      <c r="I45" s="182">
        <v>0</v>
      </c>
      <c r="J45" s="187">
        <v>22</v>
      </c>
      <c r="K45" s="185">
        <v>12</v>
      </c>
      <c r="L45" s="182">
        <v>0</v>
      </c>
      <c r="M45" s="186">
        <v>12</v>
      </c>
      <c r="N45" s="184">
        <v>25</v>
      </c>
      <c r="O45" s="182">
        <v>0</v>
      </c>
      <c r="P45" s="187">
        <v>25</v>
      </c>
      <c r="Q45" s="185">
        <v>8</v>
      </c>
      <c r="R45" s="182">
        <v>0</v>
      </c>
      <c r="S45" s="186">
        <v>8</v>
      </c>
      <c r="T45" s="185">
        <f t="shared" si="7"/>
        <v>114</v>
      </c>
      <c r="U45" s="182">
        <f t="shared" si="7"/>
        <v>3</v>
      </c>
      <c r="V45" s="186">
        <f t="shared" si="7"/>
        <v>117</v>
      </c>
      <c r="W45" s="58"/>
      <c r="X45" s="58"/>
      <c r="Y45" s="58"/>
      <c r="Z45" s="58"/>
      <c r="AA45" s="58"/>
    </row>
    <row r="46" spans="1:36" ht="30.75" customHeight="1" thickBot="1" x14ac:dyDescent="0.4">
      <c r="A46" s="180" t="s">
        <v>68</v>
      </c>
      <c r="B46" s="199">
        <v>90</v>
      </c>
      <c r="C46" s="200">
        <v>2</v>
      </c>
      <c r="D46" s="216">
        <v>92</v>
      </c>
      <c r="E46" s="199">
        <v>86</v>
      </c>
      <c r="F46" s="200">
        <v>0</v>
      </c>
      <c r="G46" s="201">
        <v>86</v>
      </c>
      <c r="H46" s="220">
        <v>80</v>
      </c>
      <c r="I46" s="200">
        <v>5</v>
      </c>
      <c r="J46" s="216">
        <v>85</v>
      </c>
      <c r="K46" s="199">
        <v>78</v>
      </c>
      <c r="L46" s="200">
        <v>4</v>
      </c>
      <c r="M46" s="201">
        <v>82</v>
      </c>
      <c r="N46" s="220">
        <v>62</v>
      </c>
      <c r="O46" s="200">
        <v>1</v>
      </c>
      <c r="P46" s="216">
        <v>63</v>
      </c>
      <c r="Q46" s="199">
        <v>0</v>
      </c>
      <c r="R46" s="200">
        <v>0</v>
      </c>
      <c r="S46" s="194">
        <v>0</v>
      </c>
      <c r="T46" s="198">
        <f t="shared" si="7"/>
        <v>396</v>
      </c>
      <c r="U46" s="182">
        <f t="shared" si="7"/>
        <v>12</v>
      </c>
      <c r="V46" s="194">
        <f t="shared" si="7"/>
        <v>408</v>
      </c>
      <c r="W46" s="58"/>
      <c r="X46" s="58"/>
      <c r="Y46" s="58"/>
      <c r="Z46" s="58"/>
      <c r="AA46" s="58"/>
    </row>
    <row r="47" spans="1:36" ht="31.5" customHeight="1" thickBot="1" x14ac:dyDescent="0.35">
      <c r="A47" s="36" t="s">
        <v>52</v>
      </c>
      <c r="B47" s="37">
        <f t="shared" ref="B47:V47" si="8">SUM(B43:B46)</f>
        <v>627</v>
      </c>
      <c r="C47" s="38">
        <f t="shared" si="8"/>
        <v>176</v>
      </c>
      <c r="D47" s="39">
        <f t="shared" si="8"/>
        <v>803</v>
      </c>
      <c r="E47" s="37">
        <f t="shared" si="8"/>
        <v>613</v>
      </c>
      <c r="F47" s="38">
        <f t="shared" si="8"/>
        <v>863</v>
      </c>
      <c r="G47" s="40">
        <f t="shared" si="8"/>
        <v>1476</v>
      </c>
      <c r="H47" s="41">
        <f t="shared" si="8"/>
        <v>628</v>
      </c>
      <c r="I47" s="38">
        <f t="shared" si="8"/>
        <v>522</v>
      </c>
      <c r="J47" s="39">
        <f t="shared" si="8"/>
        <v>1150</v>
      </c>
      <c r="K47" s="37">
        <f t="shared" si="8"/>
        <v>622</v>
      </c>
      <c r="L47" s="37">
        <f t="shared" si="8"/>
        <v>502</v>
      </c>
      <c r="M47" s="40">
        <f t="shared" si="8"/>
        <v>1124</v>
      </c>
      <c r="N47" s="41">
        <f t="shared" si="8"/>
        <v>552</v>
      </c>
      <c r="O47" s="38">
        <f t="shared" si="8"/>
        <v>309</v>
      </c>
      <c r="P47" s="39">
        <f t="shared" si="8"/>
        <v>861</v>
      </c>
      <c r="Q47" s="37">
        <f t="shared" si="8"/>
        <v>395</v>
      </c>
      <c r="R47" s="38">
        <f t="shared" si="8"/>
        <v>158</v>
      </c>
      <c r="S47" s="48">
        <f t="shared" si="8"/>
        <v>553</v>
      </c>
      <c r="T47" s="46">
        <f t="shared" si="8"/>
        <v>3437</v>
      </c>
      <c r="U47" s="47">
        <f t="shared" si="8"/>
        <v>2530</v>
      </c>
      <c r="V47" s="48">
        <f t="shared" si="8"/>
        <v>5967</v>
      </c>
      <c r="W47" s="59"/>
      <c r="X47" s="59"/>
      <c r="Y47" s="59"/>
      <c r="Z47" s="58"/>
      <c r="AA47" s="58"/>
      <c r="AB47" s="7"/>
    </row>
    <row r="48" spans="1:36" ht="35.25" customHeight="1" thickBot="1" x14ac:dyDescent="0.3">
      <c r="A48" s="409" t="s">
        <v>78</v>
      </c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59"/>
      <c r="X48" s="59"/>
      <c r="Y48" s="59"/>
      <c r="Z48" s="58"/>
      <c r="AA48" s="58"/>
      <c r="AB48" s="7"/>
    </row>
    <row r="49" spans="1:31" ht="27" customHeight="1" thickBot="1" x14ac:dyDescent="0.3">
      <c r="A49" s="17" t="s">
        <v>51</v>
      </c>
      <c r="B49" s="52" t="s">
        <v>11</v>
      </c>
      <c r="C49" s="53"/>
      <c r="D49" s="54"/>
      <c r="E49" s="52" t="s">
        <v>12</v>
      </c>
      <c r="F49" s="53"/>
      <c r="G49" s="54"/>
      <c r="H49" s="52" t="s">
        <v>13</v>
      </c>
      <c r="I49" s="53"/>
      <c r="J49" s="54"/>
      <c r="K49" s="52" t="s">
        <v>14</v>
      </c>
      <c r="L49" s="53"/>
      <c r="M49" s="54"/>
      <c r="N49" s="52" t="s">
        <v>15</v>
      </c>
      <c r="O49" s="53"/>
      <c r="P49" s="54"/>
      <c r="Q49" s="52" t="s">
        <v>16</v>
      </c>
      <c r="R49" s="53"/>
      <c r="S49" s="54"/>
      <c r="T49" s="403" t="s">
        <v>4</v>
      </c>
      <c r="U49" s="404"/>
      <c r="V49" s="405"/>
      <c r="W49" s="59"/>
      <c r="X49" s="59"/>
      <c r="Y49" s="59"/>
      <c r="Z49" s="58"/>
      <c r="AA49" s="58"/>
      <c r="AB49" s="7"/>
    </row>
    <row r="50" spans="1:31" ht="61.5" customHeight="1" thickBot="1" x14ac:dyDescent="0.3">
      <c r="A50" s="18"/>
      <c r="B50" s="15" t="s">
        <v>43</v>
      </c>
      <c r="C50" s="14" t="s">
        <v>44</v>
      </c>
      <c r="D50" s="6" t="s">
        <v>4</v>
      </c>
      <c r="E50" s="15" t="s">
        <v>43</v>
      </c>
      <c r="F50" s="14" t="s">
        <v>44</v>
      </c>
      <c r="G50" s="6" t="s">
        <v>4</v>
      </c>
      <c r="H50" s="15" t="s">
        <v>43</v>
      </c>
      <c r="I50" s="14" t="s">
        <v>44</v>
      </c>
      <c r="J50" s="6" t="s">
        <v>4</v>
      </c>
      <c r="K50" s="15" t="s">
        <v>43</v>
      </c>
      <c r="L50" s="14" t="s">
        <v>44</v>
      </c>
      <c r="M50" s="6" t="s">
        <v>4</v>
      </c>
      <c r="N50" s="15" t="s">
        <v>43</v>
      </c>
      <c r="O50" s="14" t="s">
        <v>44</v>
      </c>
      <c r="P50" s="6" t="s">
        <v>4</v>
      </c>
      <c r="Q50" s="15" t="s">
        <v>43</v>
      </c>
      <c r="R50" s="14" t="s">
        <v>44</v>
      </c>
      <c r="S50" s="6" t="s">
        <v>4</v>
      </c>
      <c r="T50" s="15" t="s">
        <v>43</v>
      </c>
      <c r="U50" s="14" t="s">
        <v>44</v>
      </c>
      <c r="V50" s="6" t="s">
        <v>4</v>
      </c>
      <c r="W50" s="59"/>
      <c r="X50" s="59"/>
      <c r="Y50" s="59"/>
      <c r="Z50" s="58"/>
      <c r="AA50" s="58"/>
      <c r="AB50" s="7"/>
    </row>
    <row r="51" spans="1:31" ht="40.5" customHeight="1" thickBot="1" x14ac:dyDescent="0.4">
      <c r="A51" s="91" t="s">
        <v>47</v>
      </c>
      <c r="B51" s="92">
        <v>0</v>
      </c>
      <c r="C51" s="93">
        <v>0</v>
      </c>
      <c r="D51" s="94">
        <v>0</v>
      </c>
      <c r="E51" s="92">
        <v>0</v>
      </c>
      <c r="F51" s="93">
        <v>0</v>
      </c>
      <c r="G51" s="94">
        <v>0</v>
      </c>
      <c r="H51" s="92">
        <v>0</v>
      </c>
      <c r="I51" s="93">
        <v>0</v>
      </c>
      <c r="J51" s="95">
        <v>0</v>
      </c>
      <c r="K51" s="92">
        <v>4</v>
      </c>
      <c r="L51" s="93">
        <v>1</v>
      </c>
      <c r="M51" s="95">
        <v>5</v>
      </c>
      <c r="N51" s="96">
        <v>0</v>
      </c>
      <c r="O51" s="93">
        <v>3</v>
      </c>
      <c r="P51" s="94">
        <v>3</v>
      </c>
      <c r="Q51" s="92">
        <v>0</v>
      </c>
      <c r="R51" s="93">
        <v>0</v>
      </c>
      <c r="S51" s="94">
        <v>0</v>
      </c>
      <c r="T51" s="92">
        <f>B51+E51+K51+H51+N51+Q51</f>
        <v>4</v>
      </c>
      <c r="U51" s="93">
        <f>C51+F51+L51+I51+O51+R51</f>
        <v>4</v>
      </c>
      <c r="V51" s="95">
        <f>D51+G51+M51+J51+P51+S51</f>
        <v>8</v>
      </c>
      <c r="W51" s="60"/>
      <c r="X51" s="60"/>
      <c r="Y51" s="60"/>
      <c r="Z51" s="61"/>
      <c r="AA51" s="61"/>
      <c r="AB51" s="62"/>
      <c r="AC51" s="63"/>
      <c r="AD51" s="63"/>
      <c r="AE51" s="63"/>
    </row>
    <row r="52" spans="1:31" ht="36" customHeight="1" thickBot="1" x14ac:dyDescent="0.35">
      <c r="A52" s="36" t="s">
        <v>52</v>
      </c>
      <c r="B52" s="84">
        <f t="shared" ref="B52:V52" si="9">SUM(B51:B51)</f>
        <v>0</v>
      </c>
      <c r="C52" s="85">
        <f t="shared" si="9"/>
        <v>0</v>
      </c>
      <c r="D52" s="86">
        <f t="shared" si="9"/>
        <v>0</v>
      </c>
      <c r="E52" s="84">
        <f t="shared" si="9"/>
        <v>0</v>
      </c>
      <c r="F52" s="85">
        <f t="shared" si="9"/>
        <v>0</v>
      </c>
      <c r="G52" s="87">
        <f t="shared" si="9"/>
        <v>0</v>
      </c>
      <c r="H52" s="88">
        <f t="shared" si="9"/>
        <v>0</v>
      </c>
      <c r="I52" s="85">
        <f t="shared" si="9"/>
        <v>0</v>
      </c>
      <c r="J52" s="86">
        <f t="shared" si="9"/>
        <v>0</v>
      </c>
      <c r="K52" s="84">
        <f t="shared" si="9"/>
        <v>4</v>
      </c>
      <c r="L52" s="85">
        <f t="shared" si="9"/>
        <v>1</v>
      </c>
      <c r="M52" s="87">
        <f t="shared" si="9"/>
        <v>5</v>
      </c>
      <c r="N52" s="88">
        <f t="shared" si="9"/>
        <v>0</v>
      </c>
      <c r="O52" s="85">
        <f t="shared" si="9"/>
        <v>3</v>
      </c>
      <c r="P52" s="86">
        <f t="shared" si="9"/>
        <v>3</v>
      </c>
      <c r="Q52" s="84">
        <f t="shared" si="9"/>
        <v>0</v>
      </c>
      <c r="R52" s="85">
        <f t="shared" si="9"/>
        <v>0</v>
      </c>
      <c r="S52" s="87">
        <f t="shared" si="9"/>
        <v>0</v>
      </c>
      <c r="T52" s="88">
        <f t="shared" si="9"/>
        <v>4</v>
      </c>
      <c r="U52" s="85">
        <f t="shared" si="9"/>
        <v>4</v>
      </c>
      <c r="V52" s="87">
        <f t="shared" si="9"/>
        <v>8</v>
      </c>
      <c r="W52" s="64"/>
      <c r="X52" s="64"/>
      <c r="Y52" s="64"/>
      <c r="Z52" s="64"/>
      <c r="AA52" s="64"/>
      <c r="AB52" s="62"/>
      <c r="AC52" s="63"/>
      <c r="AD52" s="63"/>
      <c r="AE52" s="63"/>
    </row>
    <row r="53" spans="1:31" ht="18.75" customHeight="1" x14ac:dyDescent="0.3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ht="19.5" customHeight="1" x14ac:dyDescent="0.3">
      <c r="A54" s="380" t="s">
        <v>77</v>
      </c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63"/>
      <c r="AD54" s="63"/>
      <c r="AE54" s="63"/>
    </row>
    <row r="55" spans="1:31" ht="3" customHeight="1" thickBo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ht="30" customHeight="1" thickBot="1" x14ac:dyDescent="0.25">
      <c r="A56" s="381" t="s">
        <v>51</v>
      </c>
      <c r="B56" s="384" t="s">
        <v>11</v>
      </c>
      <c r="C56" s="385"/>
      <c r="D56" s="386"/>
      <c r="E56" s="352" t="s">
        <v>12</v>
      </c>
      <c r="F56" s="353"/>
      <c r="G56" s="354"/>
      <c r="H56" s="352" t="s">
        <v>13</v>
      </c>
      <c r="I56" s="353"/>
      <c r="J56" s="354"/>
      <c r="K56" s="352" t="s">
        <v>14</v>
      </c>
      <c r="L56" s="353"/>
      <c r="M56" s="354"/>
      <c r="N56" s="352">
        <v>5</v>
      </c>
      <c r="O56" s="353"/>
      <c r="P56" s="354"/>
      <c r="Q56" s="358" t="s">
        <v>21</v>
      </c>
      <c r="R56" s="359"/>
      <c r="S56" s="360"/>
      <c r="T56" s="364" t="s">
        <v>18</v>
      </c>
      <c r="U56" s="365"/>
      <c r="V56" s="366"/>
      <c r="W56" s="371" t="s">
        <v>19</v>
      </c>
      <c r="X56" s="365"/>
      <c r="Y56" s="366"/>
      <c r="Z56" s="371" t="s">
        <v>20</v>
      </c>
      <c r="AA56" s="365"/>
      <c r="AB56" s="366"/>
      <c r="AC56" s="372" t="s">
        <v>22</v>
      </c>
      <c r="AD56" s="373"/>
      <c r="AE56" s="374"/>
    </row>
    <row r="57" spans="1:31" ht="33.75" hidden="1" customHeight="1" thickBot="1" x14ac:dyDescent="0.25">
      <c r="A57" s="382"/>
      <c r="B57" s="387"/>
      <c r="C57" s="356"/>
      <c r="D57" s="357"/>
      <c r="E57" s="355"/>
      <c r="F57" s="356"/>
      <c r="G57" s="357"/>
      <c r="H57" s="355"/>
      <c r="I57" s="356"/>
      <c r="J57" s="357"/>
      <c r="K57" s="355"/>
      <c r="L57" s="356"/>
      <c r="M57" s="357"/>
      <c r="N57" s="355"/>
      <c r="O57" s="356"/>
      <c r="P57" s="357"/>
      <c r="Q57" s="361"/>
      <c r="R57" s="362"/>
      <c r="S57" s="363"/>
      <c r="T57" s="376" t="s">
        <v>3</v>
      </c>
      <c r="U57" s="377"/>
      <c r="V57" s="378"/>
      <c r="W57" s="379" t="s">
        <v>3</v>
      </c>
      <c r="X57" s="377"/>
      <c r="Y57" s="378"/>
      <c r="Z57" s="379" t="s">
        <v>3</v>
      </c>
      <c r="AA57" s="377"/>
      <c r="AB57" s="378"/>
      <c r="AC57" s="375"/>
      <c r="AD57" s="362"/>
      <c r="AE57" s="363"/>
    </row>
    <row r="58" spans="1:31" ht="71.25" customHeight="1" thickBot="1" x14ac:dyDescent="0.25">
      <c r="A58" s="383"/>
      <c r="B58" s="15" t="s">
        <v>43</v>
      </c>
      <c r="C58" s="14" t="s">
        <v>44</v>
      </c>
      <c r="D58" s="6" t="s">
        <v>4</v>
      </c>
      <c r="E58" s="15" t="s">
        <v>43</v>
      </c>
      <c r="F58" s="14" t="s">
        <v>44</v>
      </c>
      <c r="G58" s="6" t="s">
        <v>4</v>
      </c>
      <c r="H58" s="15" t="s">
        <v>43</v>
      </c>
      <c r="I58" s="14" t="s">
        <v>44</v>
      </c>
      <c r="J58" s="6" t="s">
        <v>4</v>
      </c>
      <c r="K58" s="15" t="s">
        <v>43</v>
      </c>
      <c r="L58" s="14" t="s">
        <v>44</v>
      </c>
      <c r="M58" s="6" t="s">
        <v>4</v>
      </c>
      <c r="N58" s="15" t="s">
        <v>43</v>
      </c>
      <c r="O58" s="14" t="s">
        <v>44</v>
      </c>
      <c r="P58" s="6" t="s">
        <v>4</v>
      </c>
      <c r="Q58" s="15" t="s">
        <v>43</v>
      </c>
      <c r="R58" s="14" t="s">
        <v>44</v>
      </c>
      <c r="S58" s="6" t="s">
        <v>4</v>
      </c>
      <c r="T58" s="15" t="s">
        <v>43</v>
      </c>
      <c r="U58" s="14" t="s">
        <v>44</v>
      </c>
      <c r="V58" s="6" t="s">
        <v>4</v>
      </c>
      <c r="W58" s="15" t="s">
        <v>43</v>
      </c>
      <c r="X58" s="14" t="s">
        <v>44</v>
      </c>
      <c r="Y58" s="6" t="s">
        <v>4</v>
      </c>
      <c r="Z58" s="15" t="s">
        <v>43</v>
      </c>
      <c r="AA58" s="14" t="s">
        <v>44</v>
      </c>
      <c r="AB58" s="6" t="s">
        <v>4</v>
      </c>
      <c r="AC58" s="15" t="s">
        <v>43</v>
      </c>
      <c r="AD58" s="14" t="s">
        <v>44</v>
      </c>
      <c r="AE58" s="6" t="s">
        <v>4</v>
      </c>
    </row>
    <row r="59" spans="1:31" ht="32.25" customHeight="1" x14ac:dyDescent="0.35">
      <c r="A59" s="312" t="s">
        <v>5</v>
      </c>
      <c r="B59" s="317">
        <v>10</v>
      </c>
      <c r="C59" s="335">
        <v>15</v>
      </c>
      <c r="D59" s="336">
        <v>25</v>
      </c>
      <c r="E59" s="317">
        <v>15</v>
      </c>
      <c r="F59" s="335">
        <v>20</v>
      </c>
      <c r="G59" s="338">
        <v>35</v>
      </c>
      <c r="H59" s="317">
        <v>11</v>
      </c>
      <c r="I59" s="335">
        <v>18</v>
      </c>
      <c r="J59" s="336">
        <v>29</v>
      </c>
      <c r="K59" s="218">
        <v>0</v>
      </c>
      <c r="L59" s="335">
        <v>22</v>
      </c>
      <c r="M59" s="336">
        <v>22</v>
      </c>
      <c r="N59" s="218">
        <v>13</v>
      </c>
      <c r="O59" s="335">
        <v>27</v>
      </c>
      <c r="P59" s="338">
        <v>40</v>
      </c>
      <c r="Q59" s="205">
        <f>B59+E59+H59+K59+N59</f>
        <v>49</v>
      </c>
      <c r="R59" s="294">
        <f t="shared" ref="R59:S63" si="10">C59+F59+I59+L59+O59</f>
        <v>102</v>
      </c>
      <c r="S59" s="282">
        <f t="shared" si="10"/>
        <v>151</v>
      </c>
      <c r="T59" s="317">
        <v>0</v>
      </c>
      <c r="U59" s="335">
        <v>41</v>
      </c>
      <c r="V59" s="336">
        <v>41</v>
      </c>
      <c r="W59" s="317">
        <v>0</v>
      </c>
      <c r="X59" s="335">
        <v>10</v>
      </c>
      <c r="Y59" s="336">
        <v>10</v>
      </c>
      <c r="Z59" s="317">
        <v>0</v>
      </c>
      <c r="AA59" s="335">
        <v>17</v>
      </c>
      <c r="AB59" s="336">
        <v>17</v>
      </c>
      <c r="AC59" s="295">
        <f t="shared" ref="AC59:AE63" si="11">Q59+T59+W59+Z59</f>
        <v>49</v>
      </c>
      <c r="AD59" s="294">
        <f t="shared" si="11"/>
        <v>170</v>
      </c>
      <c r="AE59" s="208">
        <f t="shared" si="11"/>
        <v>219</v>
      </c>
    </row>
    <row r="60" spans="1:31" ht="44.25" customHeight="1" x14ac:dyDescent="0.35">
      <c r="A60" s="281" t="s">
        <v>71</v>
      </c>
      <c r="B60" s="185">
        <v>0</v>
      </c>
      <c r="C60" s="182">
        <v>0</v>
      </c>
      <c r="D60" s="187">
        <v>0</v>
      </c>
      <c r="E60" s="277">
        <v>0</v>
      </c>
      <c r="F60" s="168">
        <v>0</v>
      </c>
      <c r="G60" s="278">
        <v>0</v>
      </c>
      <c r="H60" s="277">
        <v>10</v>
      </c>
      <c r="I60" s="168">
        <v>3</v>
      </c>
      <c r="J60" s="278">
        <v>13</v>
      </c>
      <c r="K60" s="277">
        <v>10</v>
      </c>
      <c r="L60" s="168">
        <v>1</v>
      </c>
      <c r="M60" s="278">
        <v>11</v>
      </c>
      <c r="N60" s="185">
        <v>6</v>
      </c>
      <c r="O60" s="168">
        <v>1</v>
      </c>
      <c r="P60" s="169">
        <v>7</v>
      </c>
      <c r="Q60" s="181">
        <f>B60+E60+H60+K60+N60</f>
        <v>26</v>
      </c>
      <c r="R60" s="182">
        <f t="shared" si="10"/>
        <v>5</v>
      </c>
      <c r="S60" s="188">
        <f t="shared" si="10"/>
        <v>31</v>
      </c>
      <c r="T60" s="277">
        <v>0</v>
      </c>
      <c r="U60" s="168">
        <v>0</v>
      </c>
      <c r="V60" s="169">
        <v>0</v>
      </c>
      <c r="W60" s="277">
        <v>0</v>
      </c>
      <c r="X60" s="168">
        <v>0</v>
      </c>
      <c r="Y60" s="169">
        <v>0</v>
      </c>
      <c r="Z60" s="277">
        <v>0</v>
      </c>
      <c r="AA60" s="168">
        <v>0</v>
      </c>
      <c r="AB60" s="169">
        <v>0</v>
      </c>
      <c r="AC60" s="185">
        <f t="shared" si="11"/>
        <v>26</v>
      </c>
      <c r="AD60" s="182">
        <f t="shared" si="11"/>
        <v>5</v>
      </c>
      <c r="AE60" s="186">
        <f t="shared" si="11"/>
        <v>31</v>
      </c>
    </row>
    <row r="61" spans="1:31" ht="44.25" customHeight="1" x14ac:dyDescent="0.35">
      <c r="A61" s="180" t="s">
        <v>36</v>
      </c>
      <c r="B61" s="181">
        <v>0</v>
      </c>
      <c r="C61" s="182">
        <v>17</v>
      </c>
      <c r="D61" s="183">
        <v>17</v>
      </c>
      <c r="E61" s="181">
        <v>0</v>
      </c>
      <c r="F61" s="182">
        <v>0</v>
      </c>
      <c r="G61" s="184">
        <v>0</v>
      </c>
      <c r="H61" s="181">
        <v>0</v>
      </c>
      <c r="I61" s="182">
        <v>0</v>
      </c>
      <c r="J61" s="184">
        <v>0</v>
      </c>
      <c r="K61" s="181">
        <v>0</v>
      </c>
      <c r="L61" s="182">
        <v>0</v>
      </c>
      <c r="M61" s="184">
        <v>0</v>
      </c>
      <c r="N61" s="185">
        <v>0</v>
      </c>
      <c r="O61" s="182">
        <v>0</v>
      </c>
      <c r="P61" s="186">
        <v>0</v>
      </c>
      <c r="Q61" s="185">
        <f t="shared" ref="Q61:Q63" si="12">B61+E61+H61+K61+N61</f>
        <v>0</v>
      </c>
      <c r="R61" s="182">
        <f t="shared" si="10"/>
        <v>17</v>
      </c>
      <c r="S61" s="186">
        <f>D61+G61+J61+M61+P61</f>
        <v>17</v>
      </c>
      <c r="T61" s="183">
        <v>0</v>
      </c>
      <c r="U61" s="182">
        <v>0</v>
      </c>
      <c r="V61" s="183">
        <v>0</v>
      </c>
      <c r="W61" s="181">
        <v>0</v>
      </c>
      <c r="X61" s="182">
        <v>0</v>
      </c>
      <c r="Y61" s="188">
        <v>0</v>
      </c>
      <c r="Z61" s="183">
        <v>0</v>
      </c>
      <c r="AA61" s="182">
        <v>0</v>
      </c>
      <c r="AB61" s="183">
        <v>0</v>
      </c>
      <c r="AC61" s="167">
        <f t="shared" ref="AC61:AE61" si="13">Q61+Z61</f>
        <v>0</v>
      </c>
      <c r="AD61" s="168">
        <f t="shared" si="13"/>
        <v>17</v>
      </c>
      <c r="AE61" s="169">
        <f t="shared" si="13"/>
        <v>17</v>
      </c>
    </row>
    <row r="62" spans="1:31" ht="40.5" customHeight="1" x14ac:dyDescent="0.35">
      <c r="A62" s="339" t="s">
        <v>9</v>
      </c>
      <c r="B62" s="185">
        <v>0</v>
      </c>
      <c r="C62" s="182">
        <v>36</v>
      </c>
      <c r="D62" s="187">
        <v>36</v>
      </c>
      <c r="E62" s="185">
        <v>0</v>
      </c>
      <c r="F62" s="182">
        <v>0</v>
      </c>
      <c r="G62" s="187">
        <v>0</v>
      </c>
      <c r="H62" s="185">
        <v>0</v>
      </c>
      <c r="I62" s="182">
        <v>8</v>
      </c>
      <c r="J62" s="187">
        <v>8</v>
      </c>
      <c r="K62" s="185">
        <v>0</v>
      </c>
      <c r="L62" s="182">
        <v>7</v>
      </c>
      <c r="M62" s="186">
        <v>7</v>
      </c>
      <c r="N62" s="184">
        <v>0</v>
      </c>
      <c r="O62" s="182">
        <v>5</v>
      </c>
      <c r="P62" s="187">
        <v>5</v>
      </c>
      <c r="Q62" s="181">
        <f t="shared" si="12"/>
        <v>0</v>
      </c>
      <c r="R62" s="182">
        <f t="shared" si="10"/>
        <v>56</v>
      </c>
      <c r="S62" s="188">
        <f t="shared" si="10"/>
        <v>56</v>
      </c>
      <c r="T62" s="185">
        <v>0</v>
      </c>
      <c r="U62" s="182">
        <v>13</v>
      </c>
      <c r="V62" s="186">
        <v>13</v>
      </c>
      <c r="W62" s="185">
        <v>0</v>
      </c>
      <c r="X62" s="182">
        <v>0</v>
      </c>
      <c r="Y62" s="186">
        <v>0</v>
      </c>
      <c r="Z62" s="185">
        <v>0</v>
      </c>
      <c r="AA62" s="182">
        <v>0</v>
      </c>
      <c r="AB62" s="186">
        <v>0</v>
      </c>
      <c r="AC62" s="185">
        <f t="shared" si="11"/>
        <v>0</v>
      </c>
      <c r="AD62" s="182">
        <f t="shared" si="11"/>
        <v>69</v>
      </c>
      <c r="AE62" s="186">
        <f t="shared" si="11"/>
        <v>69</v>
      </c>
    </row>
    <row r="63" spans="1:31" ht="45" customHeight="1" thickBot="1" x14ac:dyDescent="0.4">
      <c r="A63" s="221" t="s">
        <v>47</v>
      </c>
      <c r="B63" s="199">
        <v>0</v>
      </c>
      <c r="C63" s="200">
        <v>0</v>
      </c>
      <c r="D63" s="201">
        <v>0</v>
      </c>
      <c r="E63" s="199">
        <v>0</v>
      </c>
      <c r="F63" s="200">
        <v>0</v>
      </c>
      <c r="G63" s="201">
        <v>0</v>
      </c>
      <c r="H63" s="199">
        <v>6</v>
      </c>
      <c r="I63" s="200">
        <v>0</v>
      </c>
      <c r="J63" s="216">
        <v>6</v>
      </c>
      <c r="K63" s="199">
        <v>3</v>
      </c>
      <c r="L63" s="200">
        <v>0</v>
      </c>
      <c r="M63" s="201">
        <v>3</v>
      </c>
      <c r="N63" s="220">
        <v>6</v>
      </c>
      <c r="O63" s="200">
        <v>2</v>
      </c>
      <c r="P63" s="216">
        <v>8</v>
      </c>
      <c r="Q63" s="222">
        <f t="shared" si="12"/>
        <v>15</v>
      </c>
      <c r="R63" s="200">
        <f t="shared" si="10"/>
        <v>2</v>
      </c>
      <c r="S63" s="223">
        <f t="shared" si="10"/>
        <v>17</v>
      </c>
      <c r="T63" s="199">
        <v>0</v>
      </c>
      <c r="U63" s="200">
        <v>0</v>
      </c>
      <c r="V63" s="201">
        <v>0</v>
      </c>
      <c r="W63" s="199">
        <v>0</v>
      </c>
      <c r="X63" s="200">
        <v>0</v>
      </c>
      <c r="Y63" s="201">
        <v>0</v>
      </c>
      <c r="Z63" s="220">
        <v>0</v>
      </c>
      <c r="AA63" s="200">
        <v>0</v>
      </c>
      <c r="AB63" s="201">
        <v>0</v>
      </c>
      <c r="AC63" s="199">
        <f t="shared" si="11"/>
        <v>15</v>
      </c>
      <c r="AD63" s="200">
        <f t="shared" si="11"/>
        <v>2</v>
      </c>
      <c r="AE63" s="201">
        <f t="shared" si="11"/>
        <v>17</v>
      </c>
    </row>
    <row r="64" spans="1:31" ht="33.75" customHeight="1" thickBot="1" x14ac:dyDescent="0.35">
      <c r="A64" s="36" t="s">
        <v>52</v>
      </c>
      <c r="B64" s="84">
        <f t="shared" ref="B64:AE64" si="14">SUM(B59:B63)</f>
        <v>10</v>
      </c>
      <c r="C64" s="85">
        <f t="shared" si="14"/>
        <v>68</v>
      </c>
      <c r="D64" s="86">
        <f t="shared" si="14"/>
        <v>78</v>
      </c>
      <c r="E64" s="84">
        <f t="shared" si="14"/>
        <v>15</v>
      </c>
      <c r="F64" s="85">
        <f t="shared" si="14"/>
        <v>20</v>
      </c>
      <c r="G64" s="86">
        <f t="shared" si="14"/>
        <v>35</v>
      </c>
      <c r="H64" s="84">
        <f t="shared" si="14"/>
        <v>27</v>
      </c>
      <c r="I64" s="85">
        <f t="shared" si="14"/>
        <v>29</v>
      </c>
      <c r="J64" s="87">
        <f t="shared" si="14"/>
        <v>56</v>
      </c>
      <c r="K64" s="88">
        <f t="shared" si="14"/>
        <v>13</v>
      </c>
      <c r="L64" s="85">
        <f t="shared" si="14"/>
        <v>30</v>
      </c>
      <c r="M64" s="87">
        <f t="shared" si="14"/>
        <v>43</v>
      </c>
      <c r="N64" s="88">
        <f t="shared" si="14"/>
        <v>25</v>
      </c>
      <c r="O64" s="85">
        <f t="shared" si="14"/>
        <v>35</v>
      </c>
      <c r="P64" s="86">
        <f t="shared" si="14"/>
        <v>60</v>
      </c>
      <c r="Q64" s="84">
        <f t="shared" si="14"/>
        <v>90</v>
      </c>
      <c r="R64" s="85">
        <f t="shared" si="14"/>
        <v>182</v>
      </c>
      <c r="S64" s="86">
        <f t="shared" si="14"/>
        <v>272</v>
      </c>
      <c r="T64" s="84">
        <f t="shared" si="14"/>
        <v>0</v>
      </c>
      <c r="U64" s="85">
        <f t="shared" si="14"/>
        <v>54</v>
      </c>
      <c r="V64" s="87">
        <f t="shared" si="14"/>
        <v>54</v>
      </c>
      <c r="W64" s="88">
        <f t="shared" si="14"/>
        <v>0</v>
      </c>
      <c r="X64" s="85">
        <f t="shared" si="14"/>
        <v>10</v>
      </c>
      <c r="Y64" s="87">
        <f t="shared" si="14"/>
        <v>10</v>
      </c>
      <c r="Z64" s="84">
        <f t="shared" si="14"/>
        <v>0</v>
      </c>
      <c r="AA64" s="85">
        <f t="shared" si="14"/>
        <v>17</v>
      </c>
      <c r="AB64" s="87">
        <f t="shared" si="14"/>
        <v>17</v>
      </c>
      <c r="AC64" s="84">
        <f t="shared" si="14"/>
        <v>90</v>
      </c>
      <c r="AD64" s="85">
        <f t="shared" si="14"/>
        <v>263</v>
      </c>
      <c r="AE64" s="87">
        <f t="shared" si="14"/>
        <v>353</v>
      </c>
    </row>
    <row r="65" spans="1:38" ht="27" customHeight="1" thickBot="1" x14ac:dyDescent="0.3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8" ht="33" customHeight="1" thickBot="1" x14ac:dyDescent="0.35">
      <c r="A66" s="66" t="s">
        <v>41</v>
      </c>
      <c r="B66" s="46">
        <f>AC20+T47</f>
        <v>13698</v>
      </c>
      <c r="C66" s="46">
        <f>AD20+U47</f>
        <v>3562</v>
      </c>
      <c r="D66" s="89">
        <f>AE20+V47</f>
        <v>17260</v>
      </c>
      <c r="E66" s="8"/>
      <c r="F66" s="8"/>
      <c r="G66" s="8"/>
      <c r="H66" s="8"/>
      <c r="I66" s="8"/>
    </row>
    <row r="67" spans="1:38" ht="28.5" customHeight="1" thickBot="1" x14ac:dyDescent="0.35">
      <c r="A67" s="66" t="s">
        <v>66</v>
      </c>
      <c r="B67" s="46">
        <f>AF38+T52</f>
        <v>2371</v>
      </c>
      <c r="C67" s="46">
        <f>AG38+U52</f>
        <v>3131</v>
      </c>
      <c r="D67" s="89">
        <f>AH38+V52</f>
        <v>5502</v>
      </c>
      <c r="E67" s="8"/>
      <c r="F67" s="8"/>
      <c r="G67" s="8"/>
      <c r="H67" s="8"/>
      <c r="I67" s="8"/>
      <c r="L67" s="1" t="s">
        <v>80</v>
      </c>
      <c r="AC67" s="59"/>
      <c r="AD67" s="59"/>
      <c r="AE67" s="59"/>
    </row>
    <row r="68" spans="1:38" ht="42.75" customHeight="1" thickBot="1" x14ac:dyDescent="0.35">
      <c r="A68" s="66" t="s">
        <v>65</v>
      </c>
      <c r="B68" s="46">
        <f>AC64</f>
        <v>90</v>
      </c>
      <c r="C68" s="46">
        <f>AD64</f>
        <v>263</v>
      </c>
      <c r="D68" s="89">
        <f>AE64</f>
        <v>353</v>
      </c>
      <c r="E68" s="8"/>
      <c r="F68" s="8"/>
      <c r="G68" s="8"/>
      <c r="H68" s="8"/>
      <c r="I68" s="8"/>
      <c r="AC68" s="59"/>
      <c r="AD68" s="59"/>
      <c r="AE68" s="59"/>
    </row>
    <row r="69" spans="1:38" ht="33.75" customHeight="1" thickBot="1" x14ac:dyDescent="0.35">
      <c r="A69" s="66" t="s">
        <v>40</v>
      </c>
      <c r="B69" s="46">
        <f>SUM(B66:B68)</f>
        <v>16159</v>
      </c>
      <c r="C69" s="46">
        <f>SUM(C66:C68)</f>
        <v>6956</v>
      </c>
      <c r="D69" s="89">
        <f>SUM(D66:D68)</f>
        <v>23115</v>
      </c>
      <c r="E69" s="8"/>
      <c r="F69" s="8"/>
      <c r="G69" s="8"/>
      <c r="H69" s="8"/>
      <c r="I69" s="8"/>
    </row>
    <row r="70" spans="1:38" ht="15" customHeight="1" x14ac:dyDescent="0.25"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8" ht="0.75" hidden="1" customHeight="1" x14ac:dyDescent="0.25">
      <c r="A71" s="344" t="s">
        <v>76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8" ht="22.5" customHeight="1" thickBot="1" x14ac:dyDescent="0.3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8" ht="27.75" customHeight="1" thickBot="1" x14ac:dyDescent="0.3">
      <c r="A73" s="20" t="s">
        <v>53</v>
      </c>
      <c r="B73" s="346" t="s">
        <v>18</v>
      </c>
      <c r="C73" s="347"/>
      <c r="D73" s="348"/>
      <c r="E73" s="349" t="s">
        <v>19</v>
      </c>
      <c r="F73" s="350"/>
      <c r="G73" s="351"/>
      <c r="H73" s="346" t="s">
        <v>20</v>
      </c>
      <c r="I73" s="347"/>
      <c r="J73" s="348"/>
      <c r="K73" s="346" t="s">
        <v>33</v>
      </c>
      <c r="L73" s="347"/>
      <c r="M73" s="348"/>
      <c r="N73" s="341" t="s">
        <v>31</v>
      </c>
      <c r="O73" s="342"/>
      <c r="P73" s="34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8" ht="69.75" customHeight="1" thickBot="1" x14ac:dyDescent="0.3">
      <c r="A74" s="21"/>
      <c r="B74" s="15" t="s">
        <v>43</v>
      </c>
      <c r="C74" s="14" t="s">
        <v>44</v>
      </c>
      <c r="D74" s="6" t="s">
        <v>4</v>
      </c>
      <c r="E74" s="15" t="s">
        <v>43</v>
      </c>
      <c r="F74" s="14" t="s">
        <v>44</v>
      </c>
      <c r="G74" s="6" t="s">
        <v>4</v>
      </c>
      <c r="H74" s="15" t="s">
        <v>43</v>
      </c>
      <c r="I74" s="14" t="s">
        <v>44</v>
      </c>
      <c r="J74" s="6" t="s">
        <v>4</v>
      </c>
      <c r="K74" s="15" t="s">
        <v>43</v>
      </c>
      <c r="L74" s="14" t="s">
        <v>44</v>
      </c>
      <c r="M74" s="6" t="s">
        <v>4</v>
      </c>
      <c r="N74" s="34" t="s">
        <v>43</v>
      </c>
      <c r="O74" s="14" t="s">
        <v>44</v>
      </c>
      <c r="P74" s="35" t="s">
        <v>4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8" ht="29.25" customHeight="1" x14ac:dyDescent="0.25">
      <c r="A75" s="308" t="s">
        <v>5</v>
      </c>
      <c r="B75" s="315">
        <v>14</v>
      </c>
      <c r="C75" s="319">
        <v>12</v>
      </c>
      <c r="D75" s="320">
        <v>26</v>
      </c>
      <c r="E75" s="315">
        <v>19</v>
      </c>
      <c r="F75" s="319">
        <v>10</v>
      </c>
      <c r="G75" s="321">
        <v>29</v>
      </c>
      <c r="H75" s="296">
        <v>20</v>
      </c>
      <c r="I75" s="319">
        <v>10</v>
      </c>
      <c r="J75" s="320">
        <v>30</v>
      </c>
      <c r="K75" s="316">
        <v>2</v>
      </c>
      <c r="L75" s="297">
        <v>0</v>
      </c>
      <c r="M75" s="322">
        <v>2</v>
      </c>
      <c r="N75" s="298">
        <f t="shared" ref="N75:P83" si="15">B75+E75+H75+K75</f>
        <v>55</v>
      </c>
      <c r="O75" s="292">
        <f t="shared" si="15"/>
        <v>32</v>
      </c>
      <c r="P75" s="299">
        <f t="shared" si="15"/>
        <v>87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8" s="90" customFormat="1" ht="27.75" customHeight="1" x14ac:dyDescent="0.25">
      <c r="A76" s="308" t="s">
        <v>63</v>
      </c>
      <c r="B76" s="98">
        <v>7</v>
      </c>
      <c r="C76" s="99">
        <v>1</v>
      </c>
      <c r="D76" s="100">
        <v>8</v>
      </c>
      <c r="E76" s="98">
        <v>7</v>
      </c>
      <c r="F76" s="99">
        <v>2</v>
      </c>
      <c r="G76" s="100">
        <v>9</v>
      </c>
      <c r="H76" s="98">
        <v>9</v>
      </c>
      <c r="I76" s="99">
        <v>1</v>
      </c>
      <c r="J76" s="101">
        <v>10</v>
      </c>
      <c r="K76" s="102">
        <v>0</v>
      </c>
      <c r="L76" s="102">
        <v>0</v>
      </c>
      <c r="M76" s="103">
        <v>0</v>
      </c>
      <c r="N76" s="104">
        <f t="shared" si="15"/>
        <v>23</v>
      </c>
      <c r="O76" s="105">
        <f t="shared" si="15"/>
        <v>4</v>
      </c>
      <c r="P76" s="106">
        <f t="shared" si="15"/>
        <v>27</v>
      </c>
      <c r="Q76" s="1"/>
      <c r="R76" s="1"/>
      <c r="S76" s="1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8" ht="42" customHeight="1" x14ac:dyDescent="0.25">
      <c r="A77" s="308" t="s">
        <v>71</v>
      </c>
      <c r="B77" s="98">
        <v>1</v>
      </c>
      <c r="C77" s="99">
        <v>0</v>
      </c>
      <c r="D77" s="100">
        <v>1</v>
      </c>
      <c r="E77" s="98">
        <v>1</v>
      </c>
      <c r="F77" s="99">
        <v>0</v>
      </c>
      <c r="G77" s="100">
        <v>1</v>
      </c>
      <c r="H77" s="98">
        <v>3</v>
      </c>
      <c r="I77" s="99">
        <v>0</v>
      </c>
      <c r="J77" s="283">
        <v>3</v>
      </c>
      <c r="K77" s="290">
        <v>0</v>
      </c>
      <c r="L77" s="102">
        <v>0</v>
      </c>
      <c r="M77" s="103">
        <v>0</v>
      </c>
      <c r="N77" s="104">
        <f t="shared" si="15"/>
        <v>5</v>
      </c>
      <c r="O77" s="105">
        <f t="shared" si="15"/>
        <v>0</v>
      </c>
      <c r="P77" s="106">
        <f t="shared" si="15"/>
        <v>5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8" ht="40.5" customHeight="1" x14ac:dyDescent="0.25">
      <c r="A78" s="309" t="s">
        <v>6</v>
      </c>
      <c r="B78" s="107">
        <v>6</v>
      </c>
      <c r="C78" s="105">
        <v>2</v>
      </c>
      <c r="D78" s="108">
        <v>8</v>
      </c>
      <c r="E78" s="107">
        <v>8</v>
      </c>
      <c r="F78" s="105">
        <v>1</v>
      </c>
      <c r="G78" s="108">
        <v>9</v>
      </c>
      <c r="H78" s="107">
        <v>7</v>
      </c>
      <c r="I78" s="105">
        <v>2</v>
      </c>
      <c r="J78" s="108">
        <v>9</v>
      </c>
      <c r="K78" s="107">
        <v>4</v>
      </c>
      <c r="L78" s="105">
        <v>0</v>
      </c>
      <c r="M78" s="109">
        <v>4</v>
      </c>
      <c r="N78" s="104">
        <f t="shared" si="15"/>
        <v>25</v>
      </c>
      <c r="O78" s="105">
        <f>C78+F78+I78+L78</f>
        <v>5</v>
      </c>
      <c r="P78" s="106">
        <f t="shared" si="15"/>
        <v>30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L78" s="1" t="s">
        <v>55</v>
      </c>
    </row>
    <row r="79" spans="1:38" ht="27.75" customHeight="1" x14ac:dyDescent="0.25">
      <c r="A79" s="309" t="s">
        <v>69</v>
      </c>
      <c r="B79" s="107">
        <v>7</v>
      </c>
      <c r="C79" s="105">
        <v>1</v>
      </c>
      <c r="D79" s="108">
        <v>8</v>
      </c>
      <c r="E79" s="107">
        <v>8</v>
      </c>
      <c r="F79" s="105">
        <v>0</v>
      </c>
      <c r="G79" s="108">
        <v>8</v>
      </c>
      <c r="H79" s="107">
        <v>6</v>
      </c>
      <c r="I79" s="105">
        <v>0</v>
      </c>
      <c r="J79" s="109">
        <v>6</v>
      </c>
      <c r="K79" s="110">
        <v>5</v>
      </c>
      <c r="L79" s="105">
        <v>0</v>
      </c>
      <c r="M79" s="108">
        <v>5</v>
      </c>
      <c r="N79" s="104">
        <f>B79+E79+H79+K79</f>
        <v>26</v>
      </c>
      <c r="O79" s="105">
        <f t="shared" si="15"/>
        <v>1</v>
      </c>
      <c r="P79" s="106">
        <f t="shared" si="15"/>
        <v>27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29.25" customHeight="1" x14ac:dyDescent="0.25">
      <c r="A80" s="310" t="s">
        <v>39</v>
      </c>
      <c r="B80" s="107">
        <v>13</v>
      </c>
      <c r="C80" s="105">
        <v>4</v>
      </c>
      <c r="D80" s="108">
        <v>17</v>
      </c>
      <c r="E80" s="107">
        <v>11</v>
      </c>
      <c r="F80" s="105">
        <v>1</v>
      </c>
      <c r="G80" s="109">
        <v>12</v>
      </c>
      <c r="H80" s="110">
        <v>7</v>
      </c>
      <c r="I80" s="105">
        <v>0</v>
      </c>
      <c r="J80" s="108">
        <v>7</v>
      </c>
      <c r="K80" s="111">
        <v>6</v>
      </c>
      <c r="L80" s="112">
        <v>1</v>
      </c>
      <c r="M80" s="108">
        <v>7</v>
      </c>
      <c r="N80" s="104">
        <f t="shared" si="15"/>
        <v>37</v>
      </c>
      <c r="O80" s="105">
        <f t="shared" si="15"/>
        <v>6</v>
      </c>
      <c r="P80" s="106">
        <f t="shared" si="15"/>
        <v>43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32.25" customHeight="1" x14ac:dyDescent="0.25">
      <c r="A81" s="310" t="s">
        <v>36</v>
      </c>
      <c r="B81" s="107">
        <v>5</v>
      </c>
      <c r="C81" s="105">
        <v>6</v>
      </c>
      <c r="D81" s="108">
        <v>11</v>
      </c>
      <c r="E81" s="107">
        <v>2</v>
      </c>
      <c r="F81" s="105">
        <v>4</v>
      </c>
      <c r="G81" s="108">
        <v>6</v>
      </c>
      <c r="H81" s="107">
        <v>5</v>
      </c>
      <c r="I81" s="105">
        <v>1</v>
      </c>
      <c r="J81" s="108">
        <v>6</v>
      </c>
      <c r="K81" s="111">
        <v>0</v>
      </c>
      <c r="L81" s="112">
        <v>0</v>
      </c>
      <c r="M81" s="113">
        <v>0</v>
      </c>
      <c r="N81" s="104">
        <f t="shared" si="15"/>
        <v>12</v>
      </c>
      <c r="O81" s="105">
        <f t="shared" si="15"/>
        <v>11</v>
      </c>
      <c r="P81" s="106">
        <f t="shared" si="15"/>
        <v>23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39.75" customHeight="1" x14ac:dyDescent="0.25">
      <c r="A82" s="309" t="s">
        <v>7</v>
      </c>
      <c r="B82" s="107">
        <v>8</v>
      </c>
      <c r="C82" s="105">
        <v>0</v>
      </c>
      <c r="D82" s="108">
        <v>8</v>
      </c>
      <c r="E82" s="107">
        <v>10</v>
      </c>
      <c r="F82" s="105">
        <v>0</v>
      </c>
      <c r="G82" s="108">
        <v>10</v>
      </c>
      <c r="H82" s="107">
        <v>10</v>
      </c>
      <c r="I82" s="105">
        <v>0</v>
      </c>
      <c r="J82" s="108">
        <v>10</v>
      </c>
      <c r="K82" s="107">
        <v>0</v>
      </c>
      <c r="L82" s="105">
        <v>0</v>
      </c>
      <c r="M82" s="109">
        <v>0</v>
      </c>
      <c r="N82" s="104">
        <f t="shared" si="15"/>
        <v>28</v>
      </c>
      <c r="O82" s="105">
        <f t="shared" si="15"/>
        <v>0</v>
      </c>
      <c r="P82" s="106">
        <f t="shared" si="15"/>
        <v>28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42" customHeight="1" thickBot="1" x14ac:dyDescent="0.3">
      <c r="A83" s="311" t="s">
        <v>72</v>
      </c>
      <c r="B83" s="114">
        <v>5</v>
      </c>
      <c r="C83" s="115">
        <v>4</v>
      </c>
      <c r="D83" s="116">
        <v>9</v>
      </c>
      <c r="E83" s="114">
        <v>1</v>
      </c>
      <c r="F83" s="115">
        <v>5</v>
      </c>
      <c r="G83" s="117">
        <v>6</v>
      </c>
      <c r="H83" s="118">
        <v>12</v>
      </c>
      <c r="I83" s="115">
        <v>1</v>
      </c>
      <c r="J83" s="116">
        <v>13</v>
      </c>
      <c r="K83" s="119">
        <v>0</v>
      </c>
      <c r="L83" s="120">
        <v>0</v>
      </c>
      <c r="M83" s="121">
        <v>0</v>
      </c>
      <c r="N83" s="122">
        <f>B83+E83+H83+K83</f>
        <v>18</v>
      </c>
      <c r="O83" s="123">
        <f t="shared" si="15"/>
        <v>10</v>
      </c>
      <c r="P83" s="124">
        <f t="shared" si="15"/>
        <v>28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5.5" customHeight="1" thickBot="1" x14ac:dyDescent="0.3">
      <c r="A84" s="300" t="s">
        <v>54</v>
      </c>
      <c r="B84" s="125">
        <f>SUM(B75:B83)</f>
        <v>66</v>
      </c>
      <c r="C84" s="126">
        <f t="shared" ref="C84:O84" si="16">SUM(C75:C83)</f>
        <v>30</v>
      </c>
      <c r="D84" s="127">
        <f t="shared" si="16"/>
        <v>96</v>
      </c>
      <c r="E84" s="125">
        <f t="shared" si="16"/>
        <v>67</v>
      </c>
      <c r="F84" s="126">
        <f t="shared" si="16"/>
        <v>23</v>
      </c>
      <c r="G84" s="128">
        <f t="shared" si="16"/>
        <v>90</v>
      </c>
      <c r="H84" s="129">
        <f t="shared" si="16"/>
        <v>79</v>
      </c>
      <c r="I84" s="126">
        <f t="shared" si="16"/>
        <v>15</v>
      </c>
      <c r="J84" s="130">
        <f t="shared" si="16"/>
        <v>94</v>
      </c>
      <c r="K84" s="131">
        <f t="shared" si="16"/>
        <v>17</v>
      </c>
      <c r="L84" s="132">
        <f t="shared" si="16"/>
        <v>1</v>
      </c>
      <c r="M84" s="133">
        <f t="shared" si="16"/>
        <v>18</v>
      </c>
      <c r="N84" s="134">
        <f t="shared" si="16"/>
        <v>229</v>
      </c>
      <c r="O84" s="135">
        <f t="shared" si="16"/>
        <v>69</v>
      </c>
      <c r="P84" s="136">
        <f>SUM(P75:P83)</f>
        <v>298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20.25" customHeight="1" x14ac:dyDescent="0.25">
      <c r="A85" s="344" t="s">
        <v>75</v>
      </c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6" customHeight="1" thickBot="1" x14ac:dyDescent="0.3">
      <c r="A86" s="345"/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s="90" customFormat="1" ht="37.5" customHeight="1" thickBot="1" x14ac:dyDescent="0.3">
      <c r="A87" s="20" t="s">
        <v>53</v>
      </c>
      <c r="B87" s="346" t="s">
        <v>18</v>
      </c>
      <c r="C87" s="347"/>
      <c r="D87" s="348"/>
      <c r="E87" s="349" t="s">
        <v>19</v>
      </c>
      <c r="F87" s="350"/>
      <c r="G87" s="351"/>
      <c r="H87" s="346" t="s">
        <v>20</v>
      </c>
      <c r="I87" s="347"/>
      <c r="J87" s="348"/>
      <c r="K87" s="346" t="s">
        <v>33</v>
      </c>
      <c r="L87" s="347"/>
      <c r="M87" s="348"/>
      <c r="N87" s="346" t="s">
        <v>62</v>
      </c>
      <c r="O87" s="347"/>
      <c r="P87" s="348"/>
      <c r="Q87" s="341" t="s">
        <v>31</v>
      </c>
      <c r="R87" s="342"/>
      <c r="S87" s="34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69.75" customHeight="1" thickBot="1" x14ac:dyDescent="0.3">
      <c r="A88" s="21"/>
      <c r="B88" s="303" t="s">
        <v>43</v>
      </c>
      <c r="C88" s="14" t="s">
        <v>44</v>
      </c>
      <c r="D88" s="304" t="s">
        <v>4</v>
      </c>
      <c r="E88" s="303" t="s">
        <v>43</v>
      </c>
      <c r="F88" s="14" t="s">
        <v>44</v>
      </c>
      <c r="G88" s="304" t="s">
        <v>4</v>
      </c>
      <c r="H88" s="303" t="s">
        <v>43</v>
      </c>
      <c r="I88" s="14" t="s">
        <v>44</v>
      </c>
      <c r="J88" s="304" t="s">
        <v>4</v>
      </c>
      <c r="K88" s="303" t="s">
        <v>43</v>
      </c>
      <c r="L88" s="14" t="s">
        <v>44</v>
      </c>
      <c r="M88" s="304" t="s">
        <v>4</v>
      </c>
      <c r="N88" s="303" t="s">
        <v>43</v>
      </c>
      <c r="O88" s="14" t="s">
        <v>44</v>
      </c>
      <c r="P88" s="304" t="s">
        <v>4</v>
      </c>
      <c r="Q88" s="305" t="s">
        <v>43</v>
      </c>
      <c r="R88" s="14" t="s">
        <v>44</v>
      </c>
      <c r="S88" s="35" t="s">
        <v>4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30" customHeight="1" x14ac:dyDescent="0.25">
      <c r="A89" s="308" t="s">
        <v>5</v>
      </c>
      <c r="B89" s="316">
        <v>0</v>
      </c>
      <c r="C89" s="297">
        <v>7</v>
      </c>
      <c r="D89" s="301">
        <v>7</v>
      </c>
      <c r="E89" s="316">
        <v>0</v>
      </c>
      <c r="F89" s="297">
        <v>7</v>
      </c>
      <c r="G89" s="301">
        <v>7</v>
      </c>
      <c r="H89" s="316">
        <v>0</v>
      </c>
      <c r="I89" s="297">
        <v>5</v>
      </c>
      <c r="J89" s="323">
        <v>5</v>
      </c>
      <c r="K89" s="297">
        <v>0</v>
      </c>
      <c r="L89" s="297">
        <v>8</v>
      </c>
      <c r="M89" s="322">
        <v>8</v>
      </c>
      <c r="N89" s="324">
        <v>0</v>
      </c>
      <c r="O89" s="325">
        <v>0</v>
      </c>
      <c r="P89" s="326">
        <v>0</v>
      </c>
      <c r="Q89" s="293">
        <f t="shared" ref="Q89:S95" si="17">B89+E89+H89+K89+N89</f>
        <v>0</v>
      </c>
      <c r="R89" s="292">
        <f>C89+F89+I89+L89+O89</f>
        <v>27</v>
      </c>
      <c r="S89" s="302">
        <f t="shared" si="17"/>
        <v>27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24.75" customHeight="1" x14ac:dyDescent="0.25">
      <c r="A90" s="308" t="s">
        <v>63</v>
      </c>
      <c r="B90" s="98">
        <v>0</v>
      </c>
      <c r="C90" s="99">
        <v>0</v>
      </c>
      <c r="D90" s="100">
        <v>0</v>
      </c>
      <c r="E90" s="98">
        <v>0</v>
      </c>
      <c r="F90" s="99">
        <v>1</v>
      </c>
      <c r="G90" s="100">
        <v>1</v>
      </c>
      <c r="H90" s="98">
        <v>0</v>
      </c>
      <c r="I90" s="99">
        <v>1</v>
      </c>
      <c r="J90" s="101">
        <v>1</v>
      </c>
      <c r="K90" s="102">
        <v>1</v>
      </c>
      <c r="L90" s="102">
        <v>1</v>
      </c>
      <c r="M90" s="103">
        <v>2</v>
      </c>
      <c r="N90" s="287">
        <v>0</v>
      </c>
      <c r="O90" s="288">
        <v>0</v>
      </c>
      <c r="P90" s="289">
        <v>0</v>
      </c>
      <c r="Q90" s="107">
        <f t="shared" si="17"/>
        <v>1</v>
      </c>
      <c r="R90" s="105">
        <f>C90+F90+I90+L90+O90</f>
        <v>3</v>
      </c>
      <c r="S90" s="109">
        <f t="shared" si="17"/>
        <v>4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40.5" customHeight="1" x14ac:dyDescent="0.25">
      <c r="A91" s="308" t="s">
        <v>71</v>
      </c>
      <c r="B91" s="284">
        <v>0</v>
      </c>
      <c r="C91" s="102">
        <v>0</v>
      </c>
      <c r="D91" s="103">
        <v>0</v>
      </c>
      <c r="E91" s="284">
        <v>0</v>
      </c>
      <c r="F91" s="102">
        <v>0</v>
      </c>
      <c r="G91" s="103">
        <v>0</v>
      </c>
      <c r="H91" s="284">
        <v>0</v>
      </c>
      <c r="I91" s="102">
        <v>0</v>
      </c>
      <c r="J91" s="285">
        <v>0</v>
      </c>
      <c r="K91" s="102">
        <v>0</v>
      </c>
      <c r="L91" s="102">
        <v>1</v>
      </c>
      <c r="M91" s="286">
        <v>1</v>
      </c>
      <c r="N91" s="287">
        <v>0</v>
      </c>
      <c r="O91" s="288">
        <v>0</v>
      </c>
      <c r="P91" s="289">
        <v>0</v>
      </c>
      <c r="Q91" s="107">
        <f t="shared" si="17"/>
        <v>0</v>
      </c>
      <c r="R91" s="105">
        <f>C91+F91+I91+L91+O91</f>
        <v>1</v>
      </c>
      <c r="S91" s="109">
        <f t="shared" si="17"/>
        <v>1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9" customHeight="1" x14ac:dyDescent="0.25">
      <c r="A92" s="309" t="s">
        <v>6</v>
      </c>
      <c r="B92" s="111">
        <v>0</v>
      </c>
      <c r="C92" s="112">
        <v>0</v>
      </c>
      <c r="D92" s="137">
        <v>0</v>
      </c>
      <c r="E92" s="111">
        <v>0</v>
      </c>
      <c r="F92" s="112">
        <v>0</v>
      </c>
      <c r="G92" s="137">
        <v>0</v>
      </c>
      <c r="H92" s="111">
        <v>0</v>
      </c>
      <c r="I92" s="112">
        <v>0</v>
      </c>
      <c r="J92" s="138">
        <v>0</v>
      </c>
      <c r="K92" s="112">
        <v>0</v>
      </c>
      <c r="L92" s="112">
        <v>2</v>
      </c>
      <c r="M92" s="113">
        <v>2</v>
      </c>
      <c r="N92" s="104">
        <v>1</v>
      </c>
      <c r="O92" s="105">
        <v>0</v>
      </c>
      <c r="P92" s="106">
        <v>1</v>
      </c>
      <c r="Q92" s="107">
        <f t="shared" si="17"/>
        <v>1</v>
      </c>
      <c r="R92" s="105">
        <f t="shared" si="17"/>
        <v>2</v>
      </c>
      <c r="S92" s="109">
        <f t="shared" si="17"/>
        <v>3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30" customHeight="1" x14ac:dyDescent="0.25">
      <c r="A93" s="310" t="s">
        <v>39</v>
      </c>
      <c r="B93" s="111">
        <v>0</v>
      </c>
      <c r="C93" s="112">
        <v>0</v>
      </c>
      <c r="D93" s="137">
        <v>0</v>
      </c>
      <c r="E93" s="111">
        <v>0</v>
      </c>
      <c r="F93" s="112">
        <v>0</v>
      </c>
      <c r="G93" s="137">
        <v>0</v>
      </c>
      <c r="H93" s="111">
        <v>0</v>
      </c>
      <c r="I93" s="112">
        <v>0</v>
      </c>
      <c r="J93" s="138">
        <v>0</v>
      </c>
      <c r="K93" s="112">
        <v>1</v>
      </c>
      <c r="L93" s="112">
        <v>0</v>
      </c>
      <c r="M93" s="113">
        <v>1</v>
      </c>
      <c r="N93" s="104">
        <v>0</v>
      </c>
      <c r="O93" s="105">
        <v>0</v>
      </c>
      <c r="P93" s="106">
        <v>0</v>
      </c>
      <c r="Q93" s="104">
        <f t="shared" si="17"/>
        <v>1</v>
      </c>
      <c r="R93" s="105">
        <f t="shared" si="17"/>
        <v>0</v>
      </c>
      <c r="S93" s="109">
        <f t="shared" si="17"/>
        <v>1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27.75" customHeight="1" x14ac:dyDescent="0.25">
      <c r="A94" s="310" t="s">
        <v>36</v>
      </c>
      <c r="B94" s="107">
        <v>0</v>
      </c>
      <c r="C94" s="105">
        <v>3</v>
      </c>
      <c r="D94" s="108">
        <v>3</v>
      </c>
      <c r="E94" s="107">
        <v>0</v>
      </c>
      <c r="F94" s="105">
        <v>4</v>
      </c>
      <c r="G94" s="108">
        <v>4</v>
      </c>
      <c r="H94" s="107">
        <v>0</v>
      </c>
      <c r="I94" s="105">
        <v>1</v>
      </c>
      <c r="J94" s="108">
        <v>1</v>
      </c>
      <c r="K94" s="107">
        <v>0</v>
      </c>
      <c r="L94" s="105">
        <v>3</v>
      </c>
      <c r="M94" s="109">
        <v>3</v>
      </c>
      <c r="N94" s="104">
        <v>0</v>
      </c>
      <c r="O94" s="105">
        <v>0</v>
      </c>
      <c r="P94" s="106">
        <v>0</v>
      </c>
      <c r="Q94" s="107">
        <f t="shared" si="17"/>
        <v>0</v>
      </c>
      <c r="R94" s="105">
        <f t="shared" si="17"/>
        <v>11</v>
      </c>
      <c r="S94" s="109">
        <f t="shared" si="17"/>
        <v>11</v>
      </c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19" customFormat="1" ht="42" customHeight="1" thickBot="1" x14ac:dyDescent="0.35">
      <c r="A95" s="311" t="s">
        <v>73</v>
      </c>
      <c r="B95" s="119">
        <v>0</v>
      </c>
      <c r="C95" s="139">
        <v>0</v>
      </c>
      <c r="D95" s="140">
        <v>0</v>
      </c>
      <c r="E95" s="119">
        <v>0</v>
      </c>
      <c r="F95" s="120">
        <v>1</v>
      </c>
      <c r="G95" s="140">
        <v>1</v>
      </c>
      <c r="H95" s="119">
        <v>0</v>
      </c>
      <c r="I95" s="120">
        <v>1</v>
      </c>
      <c r="J95" s="141">
        <v>1</v>
      </c>
      <c r="K95" s="120">
        <v>0</v>
      </c>
      <c r="L95" s="120">
        <v>0</v>
      </c>
      <c r="M95" s="121">
        <v>0</v>
      </c>
      <c r="N95" s="122">
        <v>0</v>
      </c>
      <c r="O95" s="123">
        <v>2</v>
      </c>
      <c r="P95" s="124">
        <v>2</v>
      </c>
      <c r="Q95" s="142">
        <f t="shared" si="17"/>
        <v>0</v>
      </c>
      <c r="R95" s="123">
        <f t="shared" si="17"/>
        <v>4</v>
      </c>
      <c r="S95" s="143">
        <f t="shared" si="17"/>
        <v>4</v>
      </c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30.75" customHeight="1" thickBot="1" x14ac:dyDescent="0.35">
      <c r="A96" s="300" t="s">
        <v>54</v>
      </c>
      <c r="B96" s="131">
        <f t="shared" ref="B96:S96" si="18">SUM(B89:B95)</f>
        <v>0</v>
      </c>
      <c r="C96" s="144">
        <f t="shared" si="18"/>
        <v>10</v>
      </c>
      <c r="D96" s="145">
        <f t="shared" si="18"/>
        <v>10</v>
      </c>
      <c r="E96" s="131">
        <f t="shared" si="18"/>
        <v>0</v>
      </c>
      <c r="F96" s="132">
        <f t="shared" si="18"/>
        <v>13</v>
      </c>
      <c r="G96" s="145">
        <f t="shared" si="18"/>
        <v>13</v>
      </c>
      <c r="H96" s="146">
        <f t="shared" si="18"/>
        <v>0</v>
      </c>
      <c r="I96" s="147">
        <f t="shared" si="18"/>
        <v>8</v>
      </c>
      <c r="J96" s="148">
        <f t="shared" si="18"/>
        <v>8</v>
      </c>
      <c r="K96" s="132">
        <f t="shared" si="18"/>
        <v>2</v>
      </c>
      <c r="L96" s="132">
        <f t="shared" si="18"/>
        <v>15</v>
      </c>
      <c r="M96" s="132">
        <f t="shared" si="18"/>
        <v>17</v>
      </c>
      <c r="N96" s="134">
        <f t="shared" si="18"/>
        <v>1</v>
      </c>
      <c r="O96" s="135">
        <f t="shared" si="18"/>
        <v>2</v>
      </c>
      <c r="P96" s="136">
        <f t="shared" si="18"/>
        <v>3</v>
      </c>
      <c r="Q96" s="149">
        <f t="shared" si="18"/>
        <v>3</v>
      </c>
      <c r="R96" s="150">
        <f t="shared" si="18"/>
        <v>48</v>
      </c>
      <c r="S96" s="151">
        <f t="shared" si="18"/>
        <v>51</v>
      </c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19.5" thickBot="1" x14ac:dyDescent="0.3">
      <c r="A97" s="71"/>
      <c r="B97" s="72"/>
      <c r="C97" s="73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4"/>
      <c r="O97" s="74"/>
      <c r="P97" s="74"/>
      <c r="Q97" s="74"/>
      <c r="R97" s="74"/>
      <c r="S97" s="74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27" customHeight="1" thickBot="1" x14ac:dyDescent="0.35">
      <c r="A98" s="75" t="s">
        <v>64</v>
      </c>
      <c r="B98" s="76">
        <f>N84+Q96</f>
        <v>232</v>
      </c>
      <c r="C98" s="76">
        <f>O84+R96</f>
        <v>117</v>
      </c>
      <c r="D98" s="77">
        <f>P84+S96</f>
        <v>349</v>
      </c>
      <c r="E98" s="72"/>
      <c r="F98" s="72"/>
      <c r="G98" s="72"/>
      <c r="H98" s="72"/>
      <c r="I98" s="72"/>
      <c r="J98" s="72"/>
      <c r="K98" s="72"/>
      <c r="L98" s="72"/>
      <c r="M98" s="72"/>
      <c r="N98" s="74"/>
      <c r="O98" s="74"/>
      <c r="P98" s="74"/>
      <c r="Q98" s="74"/>
      <c r="R98" s="74"/>
      <c r="S98" s="74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</row>
    <row r="99" spans="1:34" ht="18.75" x14ac:dyDescent="0.3">
      <c r="A99" s="22"/>
      <c r="B99" s="22"/>
      <c r="C99" s="22"/>
      <c r="D99" s="2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</row>
    <row r="100" spans="1:34" ht="22.5" x14ac:dyDescent="0.3">
      <c r="A100" s="369" t="s">
        <v>32</v>
      </c>
      <c r="B100" s="369"/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26"/>
      <c r="R100" s="26"/>
      <c r="S100" s="26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20.25" customHeight="1" x14ac:dyDescent="0.3">
      <c r="A101" s="370" t="s">
        <v>74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6"/>
      <c r="R101" s="26"/>
      <c r="S101" s="26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27.75" customHeight="1" x14ac:dyDescent="0.25">
      <c r="A102" s="370" t="s">
        <v>23</v>
      </c>
      <c r="B102" s="37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10.5" customHeight="1" thickBot="1" x14ac:dyDescent="0.3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8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32.25" customHeight="1" thickBot="1" x14ac:dyDescent="0.3">
      <c r="A104" s="163" t="s">
        <v>50</v>
      </c>
      <c r="B104" s="391">
        <v>1</v>
      </c>
      <c r="C104" s="392"/>
      <c r="D104" s="393"/>
      <c r="E104" s="391">
        <v>2</v>
      </c>
      <c r="F104" s="392"/>
      <c r="G104" s="393"/>
      <c r="H104" s="391">
        <v>3</v>
      </c>
      <c r="I104" s="392"/>
      <c r="J104" s="393"/>
      <c r="K104" s="391">
        <v>4</v>
      </c>
      <c r="L104" s="392"/>
      <c r="M104" s="393"/>
      <c r="N104" s="391" t="s">
        <v>2</v>
      </c>
      <c r="O104" s="393"/>
      <c r="P104" s="388" t="s">
        <v>38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41.25" hidden="1" customHeight="1" thickBot="1" x14ac:dyDescent="0.3">
      <c r="A105" s="164"/>
      <c r="B105" s="394"/>
      <c r="C105" s="395"/>
      <c r="D105" s="396"/>
      <c r="E105" s="394"/>
      <c r="F105" s="395"/>
      <c r="G105" s="396"/>
      <c r="H105" s="394"/>
      <c r="I105" s="395"/>
      <c r="J105" s="396"/>
      <c r="K105" s="394"/>
      <c r="L105" s="395"/>
      <c r="M105" s="396"/>
      <c r="N105" s="394"/>
      <c r="O105" s="396"/>
      <c r="P105" s="389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90" customHeight="1" thickBot="1" x14ac:dyDescent="0.3">
      <c r="A106" s="165"/>
      <c r="B106" s="15" t="s">
        <v>43</v>
      </c>
      <c r="C106" s="29" t="s">
        <v>44</v>
      </c>
      <c r="D106" s="30" t="s">
        <v>4</v>
      </c>
      <c r="E106" s="15" t="s">
        <v>43</v>
      </c>
      <c r="F106" s="29" t="s">
        <v>44</v>
      </c>
      <c r="G106" s="30" t="s">
        <v>4</v>
      </c>
      <c r="H106" s="15" t="s">
        <v>43</v>
      </c>
      <c r="I106" s="29" t="s">
        <v>44</v>
      </c>
      <c r="J106" s="30" t="s">
        <v>4</v>
      </c>
      <c r="K106" s="15" t="s">
        <v>43</v>
      </c>
      <c r="L106" s="29" t="s">
        <v>44</v>
      </c>
      <c r="M106" s="30" t="s">
        <v>4</v>
      </c>
      <c r="N106" s="15" t="s">
        <v>43</v>
      </c>
      <c r="O106" s="29" t="s">
        <v>44</v>
      </c>
      <c r="P106" s="390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 t="s">
        <v>56</v>
      </c>
      <c r="AE106" s="13"/>
      <c r="AF106" s="13"/>
      <c r="AG106" s="13"/>
      <c r="AH106" s="13"/>
    </row>
    <row r="107" spans="1:34" ht="35.25" customHeight="1" x14ac:dyDescent="0.25">
      <c r="A107" s="291" t="s">
        <v>24</v>
      </c>
      <c r="B107" s="313">
        <v>86</v>
      </c>
      <c r="C107" s="327">
        <v>125</v>
      </c>
      <c r="D107" s="328">
        <v>281</v>
      </c>
      <c r="E107" s="313">
        <v>146</v>
      </c>
      <c r="F107" s="327">
        <v>122</v>
      </c>
      <c r="G107" s="328">
        <v>268</v>
      </c>
      <c r="H107" s="313">
        <v>141</v>
      </c>
      <c r="I107" s="327">
        <v>119</v>
      </c>
      <c r="J107" s="329">
        <v>260</v>
      </c>
      <c r="K107" s="306">
        <v>133</v>
      </c>
      <c r="L107" s="327">
        <v>47</v>
      </c>
      <c r="M107" s="329">
        <v>180</v>
      </c>
      <c r="N107" s="224">
        <f>B107+E107+H107+K107</f>
        <v>506</v>
      </c>
      <c r="O107" s="225">
        <f>C107+F107+I107+L107</f>
        <v>413</v>
      </c>
      <c r="P107" s="226">
        <f>D107+G107+J107+M107</f>
        <v>989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4.25" customHeight="1" x14ac:dyDescent="0.3">
      <c r="A108" s="227" t="s">
        <v>60</v>
      </c>
      <c r="B108" s="228">
        <v>109</v>
      </c>
      <c r="C108" s="229">
        <v>0</v>
      </c>
      <c r="D108" s="230">
        <v>109</v>
      </c>
      <c r="E108" s="228">
        <v>106</v>
      </c>
      <c r="F108" s="229">
        <v>89</v>
      </c>
      <c r="G108" s="230">
        <v>195</v>
      </c>
      <c r="H108" s="228">
        <v>77</v>
      </c>
      <c r="I108" s="229">
        <v>35</v>
      </c>
      <c r="J108" s="231">
        <v>112</v>
      </c>
      <c r="K108" s="232">
        <v>36</v>
      </c>
      <c r="L108" s="229">
        <v>0</v>
      </c>
      <c r="M108" s="231">
        <v>36</v>
      </c>
      <c r="N108" s="224">
        <f t="shared" ref="N108:P113" si="19">B108+E108+H108+K108</f>
        <v>328</v>
      </c>
      <c r="O108" s="225">
        <f t="shared" si="19"/>
        <v>124</v>
      </c>
      <c r="P108" s="226">
        <f t="shared" si="19"/>
        <v>452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30.75" customHeight="1" x14ac:dyDescent="0.25">
      <c r="A109" s="233" t="s">
        <v>25</v>
      </c>
      <c r="B109" s="228">
        <v>99</v>
      </c>
      <c r="C109" s="229">
        <v>23</v>
      </c>
      <c r="D109" s="230">
        <v>122</v>
      </c>
      <c r="E109" s="228">
        <v>91</v>
      </c>
      <c r="F109" s="229">
        <v>69</v>
      </c>
      <c r="G109" s="230">
        <v>160</v>
      </c>
      <c r="H109" s="228">
        <v>90</v>
      </c>
      <c r="I109" s="229">
        <v>19</v>
      </c>
      <c r="J109" s="230">
        <v>109</v>
      </c>
      <c r="K109" s="228">
        <v>67</v>
      </c>
      <c r="L109" s="229">
        <v>3</v>
      </c>
      <c r="M109" s="231">
        <v>70</v>
      </c>
      <c r="N109" s="234">
        <f>B109+E109+H109+K109</f>
        <v>347</v>
      </c>
      <c r="O109" s="235">
        <f t="shared" si="19"/>
        <v>114</v>
      </c>
      <c r="P109" s="226">
        <f t="shared" si="19"/>
        <v>461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43.5" customHeight="1" x14ac:dyDescent="0.25">
      <c r="A110" s="236" t="s">
        <v>26</v>
      </c>
      <c r="B110" s="237">
        <v>120</v>
      </c>
      <c r="C110" s="238">
        <v>76</v>
      </c>
      <c r="D110" s="239">
        <v>196</v>
      </c>
      <c r="E110" s="237">
        <v>179</v>
      </c>
      <c r="F110" s="238">
        <v>128</v>
      </c>
      <c r="G110" s="239">
        <v>307</v>
      </c>
      <c r="H110" s="237">
        <v>179</v>
      </c>
      <c r="I110" s="238">
        <v>30</v>
      </c>
      <c r="J110" s="239">
        <v>209</v>
      </c>
      <c r="K110" s="237">
        <v>139</v>
      </c>
      <c r="L110" s="238">
        <v>16</v>
      </c>
      <c r="M110" s="240">
        <v>155</v>
      </c>
      <c r="N110" s="241">
        <f t="shared" si="19"/>
        <v>617</v>
      </c>
      <c r="O110" s="242">
        <f t="shared" si="19"/>
        <v>250</v>
      </c>
      <c r="P110" s="243">
        <f t="shared" si="19"/>
        <v>867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29.25" customHeight="1" x14ac:dyDescent="0.25">
      <c r="A111" s="233" t="s">
        <v>27</v>
      </c>
      <c r="B111" s="244">
        <v>45</v>
      </c>
      <c r="C111" s="245">
        <v>57</v>
      </c>
      <c r="D111" s="246">
        <v>102</v>
      </c>
      <c r="E111" s="244">
        <v>69</v>
      </c>
      <c r="F111" s="245">
        <v>39</v>
      </c>
      <c r="G111" s="247">
        <v>108</v>
      </c>
      <c r="H111" s="248">
        <v>60</v>
      </c>
      <c r="I111" s="245">
        <v>10</v>
      </c>
      <c r="J111" s="246">
        <v>70</v>
      </c>
      <c r="K111" s="244">
        <v>46</v>
      </c>
      <c r="L111" s="245">
        <v>0</v>
      </c>
      <c r="M111" s="247">
        <v>46</v>
      </c>
      <c r="N111" s="234">
        <f t="shared" si="19"/>
        <v>220</v>
      </c>
      <c r="O111" s="249">
        <f t="shared" si="19"/>
        <v>106</v>
      </c>
      <c r="P111" s="226">
        <f t="shared" si="19"/>
        <v>326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34.5" customHeight="1" x14ac:dyDescent="0.25">
      <c r="A112" s="250" t="s">
        <v>28</v>
      </c>
      <c r="B112" s="251">
        <v>124</v>
      </c>
      <c r="C112" s="252">
        <v>183</v>
      </c>
      <c r="D112" s="253">
        <v>307</v>
      </c>
      <c r="E112" s="251">
        <v>122</v>
      </c>
      <c r="F112" s="252">
        <v>164</v>
      </c>
      <c r="G112" s="253">
        <v>286</v>
      </c>
      <c r="H112" s="251">
        <v>122</v>
      </c>
      <c r="I112" s="252">
        <v>154</v>
      </c>
      <c r="J112" s="253">
        <v>276</v>
      </c>
      <c r="K112" s="251">
        <v>0</v>
      </c>
      <c r="L112" s="252">
        <v>0</v>
      </c>
      <c r="M112" s="254">
        <v>0</v>
      </c>
      <c r="N112" s="234">
        <f t="shared" si="19"/>
        <v>368</v>
      </c>
      <c r="O112" s="255">
        <f t="shared" si="19"/>
        <v>501</v>
      </c>
      <c r="P112" s="256">
        <f>D112+G112+J112+M112</f>
        <v>869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41.25" thickBot="1" x14ac:dyDescent="0.3">
      <c r="A113" s="221" t="s">
        <v>49</v>
      </c>
      <c r="B113" s="257">
        <v>73</v>
      </c>
      <c r="C113" s="258">
        <v>186</v>
      </c>
      <c r="D113" s="259">
        <v>259</v>
      </c>
      <c r="E113" s="257">
        <v>69</v>
      </c>
      <c r="F113" s="258">
        <v>134</v>
      </c>
      <c r="G113" s="259">
        <v>203</v>
      </c>
      <c r="H113" s="257">
        <v>57</v>
      </c>
      <c r="I113" s="258">
        <v>126</v>
      </c>
      <c r="J113" s="259">
        <v>183</v>
      </c>
      <c r="K113" s="257">
        <v>44</v>
      </c>
      <c r="L113" s="258">
        <v>42</v>
      </c>
      <c r="M113" s="260">
        <v>86</v>
      </c>
      <c r="N113" s="234">
        <f t="shared" si="19"/>
        <v>243</v>
      </c>
      <c r="O113" s="261">
        <f t="shared" si="19"/>
        <v>488</v>
      </c>
      <c r="P113" s="262">
        <f t="shared" si="19"/>
        <v>731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7" customHeight="1" thickBot="1" x14ac:dyDescent="0.3">
      <c r="A114" s="36" t="s">
        <v>52</v>
      </c>
      <c r="B114" s="152">
        <f t="shared" ref="B114:P114" si="20">SUM(B107:B113)</f>
        <v>656</v>
      </c>
      <c r="C114" s="153">
        <f t="shared" si="20"/>
        <v>650</v>
      </c>
      <c r="D114" s="154">
        <f t="shared" si="20"/>
        <v>1376</v>
      </c>
      <c r="E114" s="152">
        <f t="shared" si="20"/>
        <v>782</v>
      </c>
      <c r="F114" s="153">
        <f t="shared" si="20"/>
        <v>745</v>
      </c>
      <c r="G114" s="154">
        <f t="shared" si="20"/>
        <v>1527</v>
      </c>
      <c r="H114" s="152">
        <f t="shared" si="20"/>
        <v>726</v>
      </c>
      <c r="I114" s="153">
        <f t="shared" si="20"/>
        <v>493</v>
      </c>
      <c r="J114" s="155">
        <f t="shared" si="20"/>
        <v>1219</v>
      </c>
      <c r="K114" s="156">
        <f t="shared" si="20"/>
        <v>465</v>
      </c>
      <c r="L114" s="153">
        <f t="shared" si="20"/>
        <v>108</v>
      </c>
      <c r="M114" s="155">
        <f t="shared" si="20"/>
        <v>573</v>
      </c>
      <c r="N114" s="157">
        <f t="shared" si="20"/>
        <v>2629</v>
      </c>
      <c r="O114" s="158">
        <f t="shared" si="20"/>
        <v>1996</v>
      </c>
      <c r="P114" s="159">
        <f t="shared" si="20"/>
        <v>4695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26.2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2.5" x14ac:dyDescent="0.3">
      <c r="A116" s="369" t="s">
        <v>29</v>
      </c>
      <c r="B116" s="369"/>
      <c r="C116" s="369"/>
      <c r="D116" s="369"/>
      <c r="E116" s="369"/>
      <c r="F116" s="369"/>
      <c r="G116" s="369"/>
      <c r="H116" s="369"/>
      <c r="I116" s="369"/>
      <c r="J116" s="369"/>
      <c r="K116" s="369"/>
      <c r="L116" s="369"/>
      <c r="M116" s="369"/>
      <c r="N116" s="369"/>
      <c r="O116" s="369"/>
      <c r="P116" s="369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8" customHeight="1" x14ac:dyDescent="0.25">
      <c r="A117" s="370" t="s">
        <v>74</v>
      </c>
      <c r="B117" s="370"/>
      <c r="C117" s="370"/>
      <c r="D117" s="370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  <c r="P117" s="370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29.25" customHeight="1" x14ac:dyDescent="0.3">
      <c r="A118" s="369" t="s">
        <v>23</v>
      </c>
      <c r="B118" s="369"/>
      <c r="C118" s="369"/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9"/>
      <c r="P118" s="369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3.75" customHeight="1" thickBot="1" x14ac:dyDescent="0.3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8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3.75" customHeight="1" thickBot="1" x14ac:dyDescent="0.3">
      <c r="A120" s="163" t="s">
        <v>51</v>
      </c>
      <c r="B120" s="391">
        <v>1</v>
      </c>
      <c r="C120" s="392"/>
      <c r="D120" s="393"/>
      <c r="E120" s="391">
        <v>2</v>
      </c>
      <c r="F120" s="392"/>
      <c r="G120" s="393"/>
      <c r="H120" s="391">
        <v>3</v>
      </c>
      <c r="I120" s="392"/>
      <c r="J120" s="393"/>
      <c r="K120" s="391">
        <v>4</v>
      </c>
      <c r="L120" s="392"/>
      <c r="M120" s="393"/>
      <c r="N120" s="391" t="s">
        <v>2</v>
      </c>
      <c r="O120" s="393"/>
      <c r="P120" s="388" t="s">
        <v>34</v>
      </c>
      <c r="Q120" s="13"/>
      <c r="R120" s="13"/>
      <c r="S120" s="13"/>
      <c r="T120" s="13" t="s">
        <v>67</v>
      </c>
      <c r="U120" s="13"/>
      <c r="V120" s="13"/>
      <c r="W120" s="13"/>
      <c r="X120" s="13"/>
      <c r="Y120" s="13"/>
      <c r="Z120" s="13"/>
      <c r="AA120" s="13"/>
      <c r="AB120" s="13"/>
      <c r="AC120" s="13"/>
      <c r="AD120" s="13" t="s">
        <v>59</v>
      </c>
      <c r="AE120" s="13"/>
      <c r="AF120" s="13"/>
      <c r="AG120" s="13"/>
      <c r="AH120" s="13"/>
    </row>
    <row r="121" spans="1:34" ht="42" hidden="1" customHeight="1" thickBot="1" x14ac:dyDescent="0.3">
      <c r="A121" s="164"/>
      <c r="B121" s="394"/>
      <c r="C121" s="395"/>
      <c r="D121" s="396"/>
      <c r="E121" s="394"/>
      <c r="F121" s="395"/>
      <c r="G121" s="396"/>
      <c r="H121" s="394"/>
      <c r="I121" s="395"/>
      <c r="J121" s="396"/>
      <c r="K121" s="394"/>
      <c r="L121" s="395"/>
      <c r="M121" s="396"/>
      <c r="N121" s="394"/>
      <c r="O121" s="396"/>
      <c r="P121" s="389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87.75" customHeight="1" thickBot="1" x14ac:dyDescent="0.3">
      <c r="A122" s="165"/>
      <c r="B122" s="15" t="s">
        <v>43</v>
      </c>
      <c r="C122" s="29" t="s">
        <v>44</v>
      </c>
      <c r="D122" s="30" t="s">
        <v>4</v>
      </c>
      <c r="E122" s="15" t="s">
        <v>43</v>
      </c>
      <c r="F122" s="29" t="s">
        <v>44</v>
      </c>
      <c r="G122" s="30" t="s">
        <v>4</v>
      </c>
      <c r="H122" s="15" t="s">
        <v>43</v>
      </c>
      <c r="I122" s="29" t="s">
        <v>44</v>
      </c>
      <c r="J122" s="30" t="s">
        <v>4</v>
      </c>
      <c r="K122" s="15" t="s">
        <v>43</v>
      </c>
      <c r="L122" s="29" t="s">
        <v>44</v>
      </c>
      <c r="M122" s="30" t="s">
        <v>4</v>
      </c>
      <c r="N122" s="15" t="s">
        <v>43</v>
      </c>
      <c r="O122" s="29" t="s">
        <v>44</v>
      </c>
      <c r="P122" s="390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39.75" customHeight="1" x14ac:dyDescent="0.3">
      <c r="A123" s="227" t="s">
        <v>60</v>
      </c>
      <c r="B123" s="314">
        <v>7</v>
      </c>
      <c r="C123" s="330">
        <v>0</v>
      </c>
      <c r="D123" s="331">
        <v>7</v>
      </c>
      <c r="E123" s="314">
        <v>8</v>
      </c>
      <c r="F123" s="330">
        <v>29</v>
      </c>
      <c r="G123" s="331">
        <v>37</v>
      </c>
      <c r="H123" s="314">
        <v>9</v>
      </c>
      <c r="I123" s="330">
        <v>20</v>
      </c>
      <c r="J123" s="331">
        <v>29</v>
      </c>
      <c r="K123" s="314">
        <v>9</v>
      </c>
      <c r="L123" s="330">
        <v>9</v>
      </c>
      <c r="M123" s="332">
        <v>18</v>
      </c>
      <c r="N123" s="307">
        <f t="shared" ref="N123:P126" si="21">B123+E123+H123+K123</f>
        <v>33</v>
      </c>
      <c r="O123" s="333">
        <f t="shared" si="21"/>
        <v>58</v>
      </c>
      <c r="P123" s="263">
        <f t="shared" si="21"/>
        <v>91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31.5" customHeight="1" x14ac:dyDescent="0.25">
      <c r="A124" s="233" t="s">
        <v>25</v>
      </c>
      <c r="B124" s="264">
        <v>0</v>
      </c>
      <c r="C124" s="265">
        <v>3</v>
      </c>
      <c r="D124" s="266">
        <v>3</v>
      </c>
      <c r="E124" s="264">
        <v>0</v>
      </c>
      <c r="F124" s="265">
        <v>23</v>
      </c>
      <c r="G124" s="266">
        <v>23</v>
      </c>
      <c r="H124" s="264">
        <v>0</v>
      </c>
      <c r="I124" s="265">
        <v>32</v>
      </c>
      <c r="J124" s="266">
        <v>32</v>
      </c>
      <c r="K124" s="264">
        <v>0</v>
      </c>
      <c r="L124" s="265">
        <v>30</v>
      </c>
      <c r="M124" s="266">
        <v>30</v>
      </c>
      <c r="N124" s="267">
        <f>B124+E124+H124+K124</f>
        <v>0</v>
      </c>
      <c r="O124" s="268">
        <f t="shared" si="21"/>
        <v>88</v>
      </c>
      <c r="P124" s="263">
        <f t="shared" si="21"/>
        <v>88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46.5" customHeight="1" x14ac:dyDescent="0.25">
      <c r="A125" s="233" t="s">
        <v>26</v>
      </c>
      <c r="B125" s="264">
        <v>0</v>
      </c>
      <c r="C125" s="265">
        <v>0</v>
      </c>
      <c r="D125" s="266">
        <v>0</v>
      </c>
      <c r="E125" s="264">
        <v>19</v>
      </c>
      <c r="F125" s="265">
        <v>23</v>
      </c>
      <c r="G125" s="266">
        <v>42</v>
      </c>
      <c r="H125" s="264">
        <v>20</v>
      </c>
      <c r="I125" s="265">
        <v>24</v>
      </c>
      <c r="J125" s="266">
        <v>44</v>
      </c>
      <c r="K125" s="264">
        <v>37</v>
      </c>
      <c r="L125" s="265">
        <v>25</v>
      </c>
      <c r="M125" s="266">
        <v>62</v>
      </c>
      <c r="N125" s="267">
        <f>B125+E125+H125+K125</f>
        <v>76</v>
      </c>
      <c r="O125" s="268">
        <f t="shared" si="21"/>
        <v>72</v>
      </c>
      <c r="P125" s="263">
        <f t="shared" si="21"/>
        <v>148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ht="30.75" customHeight="1" thickBot="1" x14ac:dyDescent="0.3">
      <c r="A126" s="233" t="s">
        <v>27</v>
      </c>
      <c r="B126" s="269">
        <v>0</v>
      </c>
      <c r="C126" s="270">
        <v>1</v>
      </c>
      <c r="D126" s="271">
        <v>1</v>
      </c>
      <c r="E126" s="269">
        <v>13</v>
      </c>
      <c r="F126" s="270">
        <v>32</v>
      </c>
      <c r="G126" s="271">
        <v>45</v>
      </c>
      <c r="H126" s="269">
        <v>14</v>
      </c>
      <c r="I126" s="270">
        <v>25</v>
      </c>
      <c r="J126" s="271">
        <v>39</v>
      </c>
      <c r="K126" s="269">
        <v>10</v>
      </c>
      <c r="L126" s="270">
        <v>17</v>
      </c>
      <c r="M126" s="271">
        <v>27</v>
      </c>
      <c r="N126" s="272">
        <f t="shared" si="21"/>
        <v>37</v>
      </c>
      <c r="O126" s="273">
        <f t="shared" si="21"/>
        <v>75</v>
      </c>
      <c r="P126" s="263">
        <f t="shared" si="21"/>
        <v>112</v>
      </c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ht="32.25" customHeight="1" thickBot="1" x14ac:dyDescent="0.3">
      <c r="A127" s="36" t="s">
        <v>52</v>
      </c>
      <c r="B127" s="160">
        <f>SUM(B123:B126)</f>
        <v>7</v>
      </c>
      <c r="C127" s="160">
        <f t="shared" ref="C127:P127" si="22">SUM(C123:C126)</f>
        <v>4</v>
      </c>
      <c r="D127" s="160">
        <f t="shared" si="22"/>
        <v>11</v>
      </c>
      <c r="E127" s="160">
        <f t="shared" si="22"/>
        <v>40</v>
      </c>
      <c r="F127" s="160">
        <f t="shared" si="22"/>
        <v>107</v>
      </c>
      <c r="G127" s="160">
        <f t="shared" si="22"/>
        <v>147</v>
      </c>
      <c r="H127" s="160">
        <f t="shared" si="22"/>
        <v>43</v>
      </c>
      <c r="I127" s="160">
        <f t="shared" si="22"/>
        <v>101</v>
      </c>
      <c r="J127" s="160">
        <f t="shared" si="22"/>
        <v>144</v>
      </c>
      <c r="K127" s="160">
        <f t="shared" si="22"/>
        <v>56</v>
      </c>
      <c r="L127" s="160">
        <f t="shared" si="22"/>
        <v>81</v>
      </c>
      <c r="M127" s="160">
        <f t="shared" si="22"/>
        <v>137</v>
      </c>
      <c r="N127" s="161">
        <f t="shared" si="22"/>
        <v>146</v>
      </c>
      <c r="O127" s="161">
        <f t="shared" si="22"/>
        <v>293</v>
      </c>
      <c r="P127" s="162">
        <f t="shared" si="22"/>
        <v>439</v>
      </c>
      <c r="Q127" s="13"/>
      <c r="R127" s="13"/>
      <c r="S127" s="13"/>
    </row>
    <row r="128" spans="1:34" ht="35.25" customHeigh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2" ht="3.75" customHeight="1" thickBot="1" x14ac:dyDescent="0.25"/>
    <row r="130" spans="1:12" ht="26.25" customHeight="1" thickBot="1" x14ac:dyDescent="0.25">
      <c r="A130" s="69" t="s">
        <v>30</v>
      </c>
      <c r="B130" s="69">
        <f>N114+N127</f>
        <v>2775</v>
      </c>
      <c r="C130" s="69">
        <f>O114+O127</f>
        <v>2289</v>
      </c>
      <c r="D130" s="70">
        <f>SUM(B130:C130)</f>
        <v>5064</v>
      </c>
    </row>
    <row r="131" spans="1:12" ht="2.25" customHeight="1" x14ac:dyDescent="0.25">
      <c r="B131" s="13"/>
      <c r="C131" s="13"/>
      <c r="D131" s="13"/>
    </row>
    <row r="132" spans="1:12" ht="13.5" thickBot="1" x14ac:dyDescent="0.25"/>
    <row r="133" spans="1:12" ht="31.5" customHeight="1" thickBot="1" x14ac:dyDescent="0.25">
      <c r="A133" s="69" t="s">
        <v>48</v>
      </c>
      <c r="B133" s="70">
        <f>B69+B98+B130</f>
        <v>19166</v>
      </c>
      <c r="C133" s="70">
        <f>C69+C98+C130</f>
        <v>9362</v>
      </c>
      <c r="D133" s="70">
        <f>D69+D98+D130</f>
        <v>28528</v>
      </c>
      <c r="L133" s="1" t="s">
        <v>67</v>
      </c>
    </row>
    <row r="137" spans="1:12" ht="20.25" x14ac:dyDescent="0.3">
      <c r="B137" s="31"/>
    </row>
    <row r="138" spans="1:12" ht="26.25" x14ac:dyDescent="0.4">
      <c r="A138" s="97"/>
      <c r="B138" s="97"/>
      <c r="C138" s="97"/>
      <c r="D138" s="97"/>
      <c r="E138" s="97"/>
      <c r="F138" s="97"/>
      <c r="G138" s="97"/>
      <c r="H138" s="97"/>
    </row>
  </sheetData>
  <mergeCells count="89"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  <mergeCell ref="W6:Y6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W56:Y56"/>
    <mergeCell ref="A39:V39"/>
    <mergeCell ref="A40:A42"/>
    <mergeCell ref="T40:V40"/>
    <mergeCell ref="T41:V41"/>
    <mergeCell ref="A48:V48"/>
    <mergeCell ref="T49:V49"/>
    <mergeCell ref="P120:P122"/>
    <mergeCell ref="A100:P100"/>
    <mergeCell ref="A101:P101"/>
    <mergeCell ref="A102:P102"/>
    <mergeCell ref="B104:D105"/>
    <mergeCell ref="E104:G105"/>
    <mergeCell ref="H104:J105"/>
    <mergeCell ref="K104:M105"/>
    <mergeCell ref="N104:O105"/>
    <mergeCell ref="P104:P106"/>
    <mergeCell ref="B120:D121"/>
    <mergeCell ref="E120:G121"/>
    <mergeCell ref="H120:J121"/>
    <mergeCell ref="K120:M121"/>
    <mergeCell ref="N120:O121"/>
    <mergeCell ref="AF24:AG24"/>
    <mergeCell ref="N73:P73"/>
    <mergeCell ref="A116:P116"/>
    <mergeCell ref="A117:P117"/>
    <mergeCell ref="A118:P118"/>
    <mergeCell ref="H73:J73"/>
    <mergeCell ref="K73:M73"/>
    <mergeCell ref="Z56:AB56"/>
    <mergeCell ref="AC56:AE57"/>
    <mergeCell ref="T57:V57"/>
    <mergeCell ref="W57:Y57"/>
    <mergeCell ref="Z57:AB57"/>
    <mergeCell ref="A71:M72"/>
    <mergeCell ref="A54:AB54"/>
    <mergeCell ref="A56:A58"/>
    <mergeCell ref="B56:D57"/>
    <mergeCell ref="A21:AE21"/>
    <mergeCell ref="Q87:S87"/>
    <mergeCell ref="A85:P86"/>
    <mergeCell ref="B87:D87"/>
    <mergeCell ref="E87:G87"/>
    <mergeCell ref="H87:J87"/>
    <mergeCell ref="K87:M87"/>
    <mergeCell ref="N87:P87"/>
    <mergeCell ref="B73:D73"/>
    <mergeCell ref="E73:G73"/>
    <mergeCell ref="E56:G57"/>
    <mergeCell ref="H56:J57"/>
    <mergeCell ref="K56:M57"/>
    <mergeCell ref="N56:P57"/>
    <mergeCell ref="Q56:S57"/>
    <mergeCell ref="T56:V5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38" max="33" man="1"/>
    <brk id="69" max="33" man="1"/>
    <brk id="9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2019-07-17T11:22:45Z</cp:lastPrinted>
  <dcterms:created xsi:type="dcterms:W3CDTF">2015-04-10T12:01:21Z</dcterms:created>
  <dcterms:modified xsi:type="dcterms:W3CDTF">2021-09-13T08:56:59Z</dcterms:modified>
</cp:coreProperties>
</file>