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IUN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(4)'!$A$1:$AH$139</definedName>
  </definedNames>
  <calcPr calcId="162913"/>
</workbook>
</file>

<file path=xl/calcChain.xml><?xml version="1.0" encoding="utf-8"?>
<calcChain xmlns="http://schemas.openxmlformats.org/spreadsheetml/2006/main">
  <c r="S94" i="3" l="1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S88" i="3"/>
  <c r="R88" i="3"/>
  <c r="Q88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AE19" i="3" l="1"/>
  <c r="AC19" i="3"/>
  <c r="S19" i="3"/>
  <c r="R19" i="3"/>
  <c r="AD19" i="3" s="1"/>
  <c r="Q19" i="3"/>
  <c r="AE18" i="3"/>
  <c r="AD18" i="3"/>
  <c r="AC18" i="3"/>
  <c r="S18" i="3"/>
  <c r="R18" i="3"/>
  <c r="Q18" i="3"/>
  <c r="AE17" i="3"/>
  <c r="AC17" i="3"/>
  <c r="S17" i="3"/>
  <c r="R17" i="3"/>
  <c r="AD17" i="3" s="1"/>
  <c r="Q17" i="3"/>
  <c r="AE16" i="3"/>
  <c r="AD16" i="3"/>
  <c r="AC16" i="3"/>
  <c r="S16" i="3"/>
  <c r="R16" i="3"/>
  <c r="Q16" i="3"/>
  <c r="AE15" i="3"/>
  <c r="AC15" i="3"/>
  <c r="S15" i="3"/>
  <c r="R15" i="3"/>
  <c r="AD15" i="3" s="1"/>
  <c r="Q15" i="3"/>
  <c r="AE14" i="3"/>
  <c r="AD14" i="3"/>
  <c r="AC14" i="3"/>
  <c r="S14" i="3"/>
  <c r="R14" i="3"/>
  <c r="Q14" i="3"/>
  <c r="AE13" i="3"/>
  <c r="AC13" i="3"/>
  <c r="S13" i="3"/>
  <c r="R13" i="3"/>
  <c r="AD13" i="3" s="1"/>
  <c r="Q13" i="3"/>
  <c r="AE12" i="3"/>
  <c r="AD12" i="3"/>
  <c r="AC12" i="3"/>
  <c r="S12" i="3"/>
  <c r="R12" i="3"/>
  <c r="Q12" i="3"/>
  <c r="AE11" i="3"/>
  <c r="AC11" i="3"/>
  <c r="S11" i="3"/>
  <c r="R11" i="3"/>
  <c r="AD11" i="3" s="1"/>
  <c r="Q11" i="3"/>
  <c r="AE10" i="3"/>
  <c r="AD10" i="3"/>
  <c r="AC10" i="3"/>
  <c r="S10" i="3"/>
  <c r="R10" i="3"/>
  <c r="Q10" i="3"/>
  <c r="AE9" i="3"/>
  <c r="AC9" i="3"/>
  <c r="S9" i="3"/>
  <c r="R9" i="3"/>
  <c r="AD9" i="3" s="1"/>
  <c r="Q9" i="3"/>
  <c r="P125" i="3" l="1"/>
  <c r="O125" i="3"/>
  <c r="N125" i="3"/>
  <c r="P124" i="3"/>
  <c r="O124" i="3"/>
  <c r="N124" i="3"/>
  <c r="P123" i="3"/>
  <c r="O123" i="3"/>
  <c r="N123" i="3"/>
  <c r="P122" i="3"/>
  <c r="O122" i="3"/>
  <c r="N122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M83" i="3" l="1"/>
  <c r="L83" i="3"/>
  <c r="K83" i="3"/>
  <c r="J83" i="3"/>
  <c r="I83" i="3"/>
  <c r="H83" i="3"/>
  <c r="G83" i="3"/>
  <c r="F83" i="3"/>
  <c r="E83" i="3"/>
  <c r="D83" i="3"/>
  <c r="C83" i="3"/>
  <c r="B83" i="3"/>
  <c r="P83" i="3"/>
  <c r="O83" i="3"/>
  <c r="N83" i="3"/>
  <c r="AC62" i="3" l="1"/>
  <c r="S62" i="3"/>
  <c r="AE62" i="3" s="1"/>
  <c r="R62" i="3"/>
  <c r="AD62" i="3" s="1"/>
  <c r="Q62" i="3"/>
  <c r="AE61" i="3"/>
  <c r="AD61" i="3"/>
  <c r="S61" i="3"/>
  <c r="R61" i="3"/>
  <c r="Q61" i="3"/>
  <c r="AC61" i="3" s="1"/>
  <c r="AC60" i="3"/>
  <c r="S60" i="3"/>
  <c r="AE60" i="3" s="1"/>
  <c r="R60" i="3"/>
  <c r="AD60" i="3" s="1"/>
  <c r="Q60" i="3"/>
  <c r="AE59" i="3"/>
  <c r="AD59" i="3"/>
  <c r="S59" i="3"/>
  <c r="R59" i="3"/>
  <c r="Q59" i="3"/>
  <c r="AC59" i="3" s="1"/>
  <c r="V46" i="3"/>
  <c r="U46" i="3"/>
  <c r="T46" i="3"/>
  <c r="V45" i="3"/>
  <c r="U45" i="3"/>
  <c r="T45" i="3"/>
  <c r="V44" i="3"/>
  <c r="U44" i="3"/>
  <c r="T44" i="3"/>
  <c r="V43" i="3"/>
  <c r="U43" i="3"/>
  <c r="T43" i="3"/>
  <c r="AH37" i="3"/>
  <c r="S37" i="3"/>
  <c r="R37" i="3"/>
  <c r="AG37" i="3" s="1"/>
  <c r="Q37" i="3"/>
  <c r="AF37" i="3" s="1"/>
  <c r="AG36" i="3"/>
  <c r="AF36" i="3"/>
  <c r="S36" i="3"/>
  <c r="AH36" i="3" s="1"/>
  <c r="R36" i="3"/>
  <c r="Q36" i="3"/>
  <c r="AH35" i="3"/>
  <c r="S35" i="3"/>
  <c r="R35" i="3"/>
  <c r="AG35" i="3" s="1"/>
  <c r="Q35" i="3"/>
  <c r="AF35" i="3" s="1"/>
  <c r="AG34" i="3"/>
  <c r="AF34" i="3"/>
  <c r="S34" i="3"/>
  <c r="AH34" i="3" s="1"/>
  <c r="R34" i="3"/>
  <c r="Q34" i="3"/>
  <c r="AH33" i="3"/>
  <c r="S33" i="3"/>
  <c r="R33" i="3"/>
  <c r="AG33" i="3" s="1"/>
  <c r="Q33" i="3"/>
  <c r="AF33" i="3" s="1"/>
  <c r="AG32" i="3"/>
  <c r="AF32" i="3"/>
  <c r="S32" i="3"/>
  <c r="AH32" i="3" s="1"/>
  <c r="R32" i="3"/>
  <c r="Q32" i="3"/>
  <c r="AH31" i="3"/>
  <c r="S31" i="3"/>
  <c r="R31" i="3"/>
  <c r="AG31" i="3" s="1"/>
  <c r="Q31" i="3"/>
  <c r="AF31" i="3" s="1"/>
  <c r="AG30" i="3"/>
  <c r="AF30" i="3"/>
  <c r="S30" i="3"/>
  <c r="AH30" i="3" s="1"/>
  <c r="R30" i="3"/>
  <c r="Q30" i="3"/>
  <c r="AH29" i="3"/>
  <c r="S29" i="3"/>
  <c r="R29" i="3"/>
  <c r="AG29" i="3" s="1"/>
  <c r="Q29" i="3"/>
  <c r="AF29" i="3" s="1"/>
  <c r="AG28" i="3"/>
  <c r="AF28" i="3"/>
  <c r="S28" i="3"/>
  <c r="AH28" i="3" s="1"/>
  <c r="R28" i="3"/>
  <c r="Q28" i="3"/>
  <c r="AH27" i="3"/>
  <c r="S27" i="3"/>
  <c r="R27" i="3"/>
  <c r="AG27" i="3" s="1"/>
  <c r="Q27" i="3"/>
  <c r="AF27" i="3" s="1"/>
  <c r="V51" i="3" l="1"/>
  <c r="U51" i="3"/>
  <c r="T51" i="3"/>
  <c r="B63" i="3" l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T63" i="3"/>
  <c r="U63" i="3"/>
  <c r="V63" i="3"/>
  <c r="W63" i="3"/>
  <c r="X63" i="3"/>
  <c r="Y63" i="3"/>
  <c r="Z63" i="3"/>
  <c r="AA63" i="3"/>
  <c r="AB63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R63" i="3" l="1"/>
  <c r="AC63" i="3"/>
  <c r="AE63" i="3"/>
  <c r="AD63" i="3"/>
  <c r="S63" i="3"/>
  <c r="Q63" i="3"/>
  <c r="S20" i="3"/>
  <c r="AE20" i="3" s="1"/>
  <c r="R20" i="3"/>
  <c r="AD20" i="3" s="1"/>
  <c r="Q20" i="3"/>
  <c r="AC20" i="3" s="1"/>
  <c r="D67" i="3" l="1"/>
  <c r="C67" i="3"/>
  <c r="B67" i="3"/>
  <c r="U47" i="3"/>
  <c r="T47" i="3"/>
  <c r="V47" i="3"/>
  <c r="R38" i="3"/>
  <c r="Q38" i="3"/>
  <c r="N126" i="3"/>
  <c r="P126" i="3"/>
  <c r="O126" i="3"/>
  <c r="P113" i="3"/>
  <c r="O113" i="3"/>
  <c r="N113" i="3"/>
  <c r="U52" i="3"/>
  <c r="T52" i="3"/>
  <c r="S95" i="3"/>
  <c r="R95" i="3"/>
  <c r="Q9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129" i="3" l="1"/>
  <c r="C129" i="3"/>
  <c r="B97" i="3"/>
  <c r="B65" i="3"/>
  <c r="C65" i="3"/>
  <c r="C97" i="3"/>
  <c r="D65" i="3"/>
  <c r="D97" i="3"/>
  <c r="AG38" i="3"/>
  <c r="C66" i="3" s="1"/>
  <c r="AF38" i="3"/>
  <c r="B66" i="3" s="1"/>
  <c r="S38" i="3"/>
  <c r="AH38" i="3" s="1"/>
  <c r="D66" i="3" s="1"/>
  <c r="D129" i="3" l="1"/>
  <c r="C68" i="3"/>
  <c r="C132" i="3" s="1"/>
  <c r="D68" i="3"/>
  <c r="B68" i="3"/>
  <c r="B132" i="3" s="1"/>
  <c r="D132" i="3" l="1"/>
</calcChain>
</file>

<file path=xl/sharedStrings.xml><?xml version="1.0" encoding="utf-8"?>
<sst xmlns="http://schemas.openxmlformats.org/spreadsheetml/2006/main" count="359" uniqueCount="80">
  <si>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</si>
  <si>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</si>
  <si>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</si>
  <si>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</si>
  <si>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</si>
  <si>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</si>
  <si>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</si>
  <si>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</si>
  <si>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</si>
  <si>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</si>
  <si>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</si>
  <si>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</si>
  <si>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</si>
  <si>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</si>
  <si>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</si>
  <si>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</si>
  <si>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</si>
  <si>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</si>
  <si>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</si>
  <si>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</si>
  <si>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</si>
  <si>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</si>
  <si>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</si>
  <si>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</si>
  <si>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</si>
  <si>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</si>
  <si>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</si>
  <si>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</si>
  <si>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</si>
  <si>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</si>
  <si>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</si>
  <si>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</si>
  <si>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</si>
  <si>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</si>
  <si>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</si>
  <si>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</si>
  <si>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</si>
  <si>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</si>
  <si>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</si>
  <si>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</si>
  <si>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</si>
  <si>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</si>
  <si>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</si>
  <si>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</si>
  <si>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</si>
  <si>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</si>
  <si>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</si>
  <si>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</si>
  <si>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</si>
  <si>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</si>
  <si>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</si>
  <si>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</si>
  <si>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</si>
  <si>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</si>
  <si>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</si>
  <si>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</si>
  <si>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</si>
  <si>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</si>
  <si>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</si>
  <si>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</si>
  <si>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</si>
  <si>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</si>
  <si>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</si>
  <si>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</si>
  <si>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</si>
  <si>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</si>
  <si>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</si>
  <si>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</si>
  <si>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</si>
  <si>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</si>
  <si>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</si>
  <si>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</si>
  <si>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</si>
  <si>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</si>
  <si>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>на 01.06.2021 года</t>
  </si>
  <si>
    <t>Сводная ведомость контингента специалистов  Очной формы обучения по состоянию на 01.06.2021 года</t>
  </si>
  <si>
    <t>Сводная ведомость контингента специалистов  Заочной формы обучения по состоянию на 01.06.2021 года</t>
  </si>
  <si>
    <t>Сводная ведомость контингента очно-заочной  формы обучения на 01.06.2021 года</t>
  </si>
  <si>
    <t>Контингент Аспирантуры   ОФО  по состоянию на 01.06.2021  года</t>
  </si>
  <si>
    <t>Контингент Аспирантуры   ЗФО  по состоянию на 01.06.2021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</si>
</sst>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1" xfId="14" applyFont="1" applyFill="1" applyBorder="1" applyAlignment="1">
      <alignment horizontal="center" vertical="center" wrapText="1"/>
    </xf>
    <xf numFmtId="0" fontId="30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2" fillId="4" borderId="5" xfId="14" applyFont="1" applyFill="1" applyBorder="1" applyAlignment="1">
      <alignment horizontal="center" vertical="center" wrapText="1"/>
    </xf>
    <xf numFmtId="0" fontId="32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30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0" fillId="4" borderId="20" xfId="14" applyFont="1" applyFill="1" applyBorder="1" applyAlignment="1">
      <alignment horizontal="center" vertical="center" wrapText="1"/>
    </xf>
    <xf numFmtId="0" fontId="30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60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60" xfId="4" quotePrefix="1" applyFont="1" applyFill="1" applyBorder="1" applyAlignment="1">
      <alignment horizontal="center" vertical="center"/>
    </xf>
    <xf numFmtId="0" fontId="34" fillId="4" borderId="62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3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3" fillId="4" borderId="8" xfId="13" applyFont="1" applyFill="1" applyBorder="1" applyAlignment="1">
      <alignment horizontal="center" vertical="center" wrapText="1"/>
    </xf>
    <xf numFmtId="0" fontId="33" fillId="4" borderId="10" xfId="13" applyFont="1" applyFill="1" applyBorder="1" applyAlignment="1">
      <alignment horizontal="center" vertical="center" wrapText="1"/>
    </xf>
    <xf numFmtId="0" fontId="33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vertical="center" wrapText="1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17" fillId="4" borderId="47" xfId="0" applyFont="1" applyFill="1" applyBorder="1" applyAlignment="1">
      <alignment horizontal="left" vertical="center" wrapText="1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" fillId="4" borderId="33" xfId="0" applyFont="1" applyFill="1" applyBorder="1" applyAlignment="1">
      <alignment horizontal="left" vertical="center" wrapText="1"/>
    </xf>
    <xf numFmtId="0" fontId="26" fillId="4" borderId="86" xfId="14" applyFont="1" applyFill="1" applyBorder="1" applyAlignment="1">
      <alignment horizontal="center"/>
    </xf>
    <xf numFmtId="0" fontId="26" fillId="4" borderId="87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6" fillId="4" borderId="88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" fillId="4" borderId="54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6" fillId="4" borderId="60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17" fillId="4" borderId="54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4" xfId="5" quotePrefix="1" applyFont="1" applyFill="1" applyBorder="1" applyAlignment="1">
      <alignment horizontal="center" vertical="center" wrapText="1"/>
    </xf>
    <xf numFmtId="0" fontId="28" fillId="4" borderId="45" xfId="12" applyFont="1" applyFill="1" applyBorder="1" applyAlignment="1">
      <alignment wrapText="1"/>
    </xf>
    <xf numFmtId="0" fontId="35" fillId="4" borderId="38" xfId="12" applyFont="1" applyFill="1" applyBorder="1" applyAlignment="1">
      <alignment horizontal="center" vertical="center" wrapText="1"/>
    </xf>
    <xf numFmtId="0" fontId="35" fillId="4" borderId="39" xfId="12" applyFont="1" applyFill="1" applyBorder="1" applyAlignment="1">
      <alignment horizontal="center" vertical="center" wrapText="1"/>
    </xf>
    <xf numFmtId="0" fontId="35" fillId="4" borderId="45" xfId="12" applyFont="1" applyFill="1" applyBorder="1" applyAlignment="1">
      <alignment horizontal="center" vertical="center" wrapText="1"/>
    </xf>
    <xf numFmtId="0" fontId="35" fillId="4" borderId="40" xfId="12" applyFont="1" applyFill="1" applyBorder="1" applyAlignment="1">
      <alignment horizontal="center" vertical="center" wrapText="1"/>
    </xf>
    <xf numFmtId="0" fontId="35" fillId="4" borderId="44" xfId="12" applyFont="1" applyFill="1" applyBorder="1" applyAlignment="1">
      <alignment horizontal="center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36" fillId="4" borderId="44" xfId="5" quotePrefix="1" applyFont="1" applyFill="1" applyBorder="1" applyAlignment="1">
      <alignment horizontal="center" vertical="center" wrapText="1"/>
    </xf>
    <xf numFmtId="0" fontId="36" fillId="4" borderId="43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5" fillId="4" borderId="47" xfId="12" applyFont="1" applyFill="1" applyBorder="1" applyAlignment="1">
      <alignment horizontal="center" vertical="center" wrapText="1"/>
    </xf>
    <xf numFmtId="0" fontId="35" fillId="4" borderId="51" xfId="12" applyFont="1" applyFill="1" applyBorder="1" applyAlignment="1">
      <alignment horizontal="center" vertical="center" wrapText="1"/>
    </xf>
    <xf numFmtId="0" fontId="35" fillId="4" borderId="21" xfId="12" applyFont="1" applyFill="1" applyBorder="1" applyAlignment="1">
      <alignment horizontal="center" vertical="center" wrapText="1"/>
    </xf>
    <xf numFmtId="0" fontId="35" fillId="4" borderId="52" xfId="12" applyFont="1" applyFill="1" applyBorder="1" applyAlignment="1">
      <alignment horizontal="center" vertical="center" wrapText="1"/>
    </xf>
    <xf numFmtId="0" fontId="36" fillId="4" borderId="50" xfId="5" quotePrefix="1" applyFont="1" applyFill="1" applyBorder="1" applyAlignment="1">
      <alignment horizontal="center" vertical="center" wrapText="1"/>
    </xf>
    <xf numFmtId="0" fontId="36" fillId="4" borderId="21" xfId="5" quotePrefix="1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5" fillId="4" borderId="30" xfId="12" applyFont="1" applyFill="1" applyBorder="1" applyAlignment="1">
      <alignment horizontal="center" vertical="center" wrapText="1"/>
    </xf>
    <xf numFmtId="0" fontId="35" fillId="4" borderId="34" xfId="12" applyFont="1" applyFill="1" applyBorder="1" applyAlignment="1">
      <alignment horizontal="center" vertical="center" wrapText="1"/>
    </xf>
    <xf numFmtId="0" fontId="35" fillId="4" borderId="41" xfId="12" applyFont="1" applyFill="1" applyBorder="1" applyAlignment="1">
      <alignment horizontal="center" vertical="center" wrapText="1"/>
    </xf>
    <xf numFmtId="0" fontId="35" fillId="4" borderId="35" xfId="12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83" xfId="5" quotePrefix="1" applyFont="1" applyFill="1" applyBorder="1" applyAlignment="1">
      <alignment horizontal="center" vertical="center" wrapText="1"/>
    </xf>
    <xf numFmtId="0" fontId="35" fillId="4" borderId="53" xfId="12" applyFont="1" applyFill="1" applyBorder="1" applyAlignment="1">
      <alignment horizontal="center" vertical="center" wrapText="1"/>
    </xf>
    <xf numFmtId="0" fontId="35" fillId="4" borderId="27" xfId="12" applyFont="1" applyFill="1" applyBorder="1" applyAlignment="1">
      <alignment horizontal="center" vertical="center" wrapText="1"/>
    </xf>
    <xf numFmtId="0" fontId="35" fillId="4" borderId="58" xfId="12" applyFont="1" applyFill="1" applyBorder="1" applyAlignment="1">
      <alignment horizontal="center" vertical="center" wrapText="1"/>
    </xf>
    <xf numFmtId="0" fontId="35" fillId="4" borderId="29" xfId="12" applyFont="1" applyFill="1" applyBorder="1" applyAlignment="1">
      <alignment horizontal="center" vertical="center" wrapText="1"/>
    </xf>
    <xf numFmtId="0" fontId="36" fillId="4" borderId="60" xfId="5" quotePrefix="1" applyFont="1" applyFill="1" applyBorder="1" applyAlignment="1">
      <alignment horizontal="center" vertical="center" wrapText="1"/>
    </xf>
    <xf numFmtId="0" fontId="36" fillId="4" borderId="58" xfId="5" quotePrefix="1" applyFont="1" applyFill="1" applyBorder="1" applyAlignment="1">
      <alignment horizontal="center" vertical="center" wrapText="1"/>
    </xf>
    <xf numFmtId="0" fontId="36" fillId="4" borderId="65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45" xfId="0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58" xfId="0" applyFont="1" applyFill="1" applyBorder="1" applyAlignment="1">
      <alignment horizontal="center" vertical="center" wrapText="1"/>
    </xf>
    <xf numFmtId="0" fontId="36" fillId="4" borderId="53" xfId="5" quotePrefix="1" applyFont="1" applyFill="1" applyBorder="1" applyAlignment="1">
      <alignment horizontal="center" vertical="center" wrapText="1"/>
    </xf>
    <xf numFmtId="0" fontId="36" fillId="4" borderId="29" xfId="5" quotePrefix="1" applyFont="1" applyFill="1" applyBorder="1" applyAlignment="1">
      <alignment horizontal="center" vertical="center" wrapText="1"/>
    </xf>
    <xf numFmtId="0" fontId="26" fillId="4" borderId="95" xfId="14" applyFont="1" applyFill="1" applyBorder="1" applyAlignment="1">
      <alignment horizont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" fillId="4" borderId="96" xfId="0" applyFont="1" applyFill="1" applyBorder="1" applyAlignment="1">
      <alignment horizontal="left" vertical="center" wrapText="1"/>
    </xf>
    <xf numFmtId="0" fontId="2" fillId="4" borderId="64" xfId="0" applyFont="1" applyFill="1" applyBorder="1" applyAlignment="1">
      <alignment horizontal="left" vertical="center" wrapText="1"/>
    </xf>
    <xf numFmtId="0" fontId="26" fillId="4" borderId="97" xfId="14" applyFont="1" applyFill="1" applyBorder="1" applyAlignment="1">
      <alignment horizont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8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8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28" fillId="4" borderId="41" xfId="12" applyFont="1" applyFill="1" applyBorder="1" applyAlignment="1">
      <alignment vertical="center" wrapText="1"/>
    </xf>
    <xf numFmtId="0" fontId="34" fillId="4" borderId="99" xfId="5" quotePrefix="1" applyFont="1" applyFill="1" applyBorder="1" applyAlignment="1">
      <alignment horizontal="center" vertical="center" wrapText="1"/>
    </xf>
    <xf numFmtId="0" fontId="34" fillId="4" borderId="100" xfId="5" quotePrefix="1" applyFont="1" applyFill="1" applyBorder="1" applyAlignment="1">
      <alignment horizontal="center" vertical="center" wrapText="1"/>
    </xf>
    <xf numFmtId="0" fontId="26" fillId="4" borderId="99" xfId="14" applyFont="1" applyFill="1" applyBorder="1" applyAlignment="1">
      <alignment horizontal="center"/>
    </xf>
    <xf numFmtId="0" fontId="26" fillId="4" borderId="100" xfId="14" applyFont="1" applyFill="1" applyBorder="1" applyAlignment="1">
      <alignment horizontal="center"/>
    </xf>
    <xf numFmtId="0" fontId="3" fillId="4" borderId="89" xfId="5" quotePrefix="1" applyFont="1" applyFill="1" applyBorder="1" applyAlignment="1">
      <alignment horizontal="center" vertical="center" wrapText="1"/>
    </xf>
    <xf numFmtId="0" fontId="3" fillId="4" borderId="90" xfId="5" quotePrefix="1" applyFont="1" applyFill="1" applyBorder="1" applyAlignment="1">
      <alignment horizontal="center" vertical="center" wrapText="1"/>
    </xf>
    <xf numFmtId="0" fontId="3" fillId="4" borderId="91" xfId="5" quotePrefix="1" applyFont="1" applyFill="1" applyBorder="1" applyAlignment="1">
      <alignment horizontal="center" vertical="center" wrapText="1"/>
    </xf>
    <xf numFmtId="0" fontId="3" fillId="4" borderId="92" xfId="5" quotePrefix="1" applyFont="1" applyFill="1" applyBorder="1" applyAlignment="1">
      <alignment horizontal="center" vertical="center" wrapText="1"/>
    </xf>
    <xf numFmtId="0" fontId="34" fillId="4" borderId="92" xfId="4" quotePrefix="1" applyFont="1" applyFill="1" applyBorder="1" applyAlignment="1">
      <alignment horizontal="center" vertical="center" wrapText="1"/>
    </xf>
    <xf numFmtId="0" fontId="34" fillId="4" borderId="101" xfId="4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97" xfId="5" quotePrefix="1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left" vertical="center" wrapText="1"/>
    </xf>
    <xf numFmtId="0" fontId="34" fillId="4" borderId="95" xfId="4" quotePrefix="1" applyFont="1" applyFill="1" applyBorder="1" applyAlignment="1">
      <alignment horizontal="center" vertical="center" wrapText="1"/>
    </xf>
    <xf numFmtId="0" fontId="34" fillId="4" borderId="91" xfId="4" quotePrefix="1" applyFont="1" applyFill="1" applyBorder="1" applyAlignment="1">
      <alignment horizontal="center" vertical="center" wrapText="1"/>
    </xf>
    <xf numFmtId="0" fontId="34" fillId="4" borderId="94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4" fillId="4" borderId="101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12" xfId="14" applyFont="1" applyFill="1" applyBorder="1" applyAlignment="1">
      <alignment horizontal="center" vertical="center" wrapText="1"/>
    </xf>
    <xf numFmtId="0" fontId="35" fillId="4" borderId="89" xfId="12" applyFont="1" applyFill="1" applyBorder="1" applyAlignment="1">
      <alignment horizontal="center" vertical="center" wrapText="1"/>
    </xf>
    <xf numFmtId="0" fontId="35" fillId="4" borderId="90" xfId="12" applyFont="1" applyFill="1" applyBorder="1" applyAlignment="1">
      <alignment horizontal="center" vertical="center" wrapText="1"/>
    </xf>
    <xf numFmtId="0" fontId="35" fillId="4" borderId="91" xfId="12" applyFont="1" applyFill="1" applyBorder="1" applyAlignment="1">
      <alignment horizontal="center" vertical="center" wrapText="1"/>
    </xf>
    <xf numFmtId="0" fontId="35" fillId="4" borderId="92" xfId="12" applyFont="1" applyFill="1" applyBorder="1" applyAlignment="1">
      <alignment horizontal="center" vertical="center" wrapText="1"/>
    </xf>
    <xf numFmtId="0" fontId="35" fillId="4" borderId="89" xfId="0" applyFont="1" applyFill="1" applyBorder="1" applyAlignment="1">
      <alignment horizontal="center" vertical="center" wrapText="1"/>
    </xf>
    <xf numFmtId="0" fontId="35" fillId="4" borderId="90" xfId="0" applyFont="1" applyFill="1" applyBorder="1" applyAlignment="1">
      <alignment horizontal="center" vertical="center" wrapText="1"/>
    </xf>
    <xf numFmtId="0" fontId="35" fillId="4" borderId="91" xfId="0" applyFont="1" applyFill="1" applyBorder="1" applyAlignment="1">
      <alignment horizontal="center" vertical="center" wrapText="1"/>
    </xf>
    <xf numFmtId="0" fontId="36" fillId="4" borderId="92" xfId="5" quotePrefix="1" applyFont="1" applyFill="1" applyBorder="1" applyAlignment="1">
      <alignment horizontal="center" vertical="center" wrapText="1"/>
    </xf>
    <xf numFmtId="0" fontId="36" fillId="4" borderId="91" xfId="5" quotePrefix="1" applyFont="1" applyFill="1" applyBorder="1" applyAlignment="1">
      <alignment horizontal="center" vertical="center" wrapText="1"/>
    </xf>
    <xf numFmtId="0" fontId="35" fillId="4" borderId="102" xfId="12" applyFont="1" applyFill="1" applyBorder="1" applyAlignment="1">
      <alignment horizontal="center" vertical="center" wrapText="1"/>
    </xf>
    <xf numFmtId="0" fontId="35" fillId="4" borderId="102" xfId="0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6" fillId="4" borderId="33" xfId="0" applyFont="1" applyFill="1" applyBorder="1" applyAlignment="1">
      <alignment horizontal="left" vertical="center" wrapText="1"/>
    </xf>
    <xf numFmtId="0" fontId="3" fillId="4" borderId="102" xfId="5" quotePrefix="1" applyFont="1" applyFill="1" applyBorder="1" applyAlignment="1">
      <alignment horizontal="center" vertical="center" wrapText="1"/>
    </xf>
    <xf numFmtId="0" fontId="34" fillId="4" borderId="102" xfId="4" quotePrefix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38" fillId="4" borderId="45" xfId="0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2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7" fillId="5" borderId="69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6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6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6" xfId="7" quotePrefix="1" applyFont="1" applyFill="1" applyBorder="1" applyAlignment="1">
      <alignment horizontal="center" vertical="center" wrapText="1"/>
    </xf>
    <xf numFmtId="0" fontId="7" fillId="4" borderId="63" xfId="7" quotePrefix="1" applyFont="1" applyFill="1" applyBorder="1" applyAlignment="1">
      <alignment horizontal="center" vertical="center" wrapText="1"/>
    </xf>
    <xf numFmtId="0" fontId="25" fillId="4" borderId="66" xfId="14" applyFont="1" applyFill="1" applyBorder="1" applyAlignment="1">
      <alignment horizontal="center" vertical="center"/>
    </xf>
    <xf numFmtId="0" fontId="33" fillId="4" borderId="8" xfId="13" applyFont="1" applyFill="1" applyBorder="1" applyAlignment="1">
      <alignment horizontal="center" vertical="center" wrapText="1"/>
    </xf>
    <xf numFmtId="0" fontId="33" fillId="4" borderId="10" xfId="13" applyFont="1" applyFill="1" applyBorder="1" applyAlignment="1">
      <alignment horizontal="center" vertical="center" wrapText="1"/>
    </xf>
    <xf numFmtId="0" fontId="33" fillId="4" borderId="11" xfId="13" applyFont="1" applyFill="1" applyBorder="1" applyAlignment="1">
      <alignment horizontal="center" vertical="center" wrapText="1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33" fillId="4" borderId="18" xfId="13" applyFont="1" applyFill="1" applyBorder="1" applyAlignment="1">
      <alignment horizontal="center" vertical="center"/>
    </xf>
    <xf numFmtId="0" fontId="33" fillId="4" borderId="22" xfId="13" applyFont="1" applyFill="1" applyBorder="1" applyAlignment="1">
      <alignment horizontal="center" vertical="center"/>
    </xf>
    <xf numFmtId="0" fontId="33" fillId="4" borderId="13" xfId="13" applyFont="1" applyFill="1" applyBorder="1" applyAlignment="1">
      <alignment horizontal="center" vertical="center"/>
    </xf>
    <xf numFmtId="0" fontId="33" fillId="4" borderId="9" xfId="13" applyFont="1" applyFill="1" applyBorder="1" applyAlignment="1">
      <alignment horizontal="center" vertical="center"/>
    </xf>
    <xf numFmtId="0" fontId="33" fillId="4" borderId="23" xfId="13" applyFont="1" applyFill="1" applyBorder="1" applyAlignment="1">
      <alignment horizontal="center" vertical="center"/>
    </xf>
    <xf numFmtId="0" fontId="33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6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6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7" xfId="10" applyFont="1" applyFill="1" applyBorder="1" applyAlignment="1">
      <alignment horizontal="center" vertical="center" wrapText="1"/>
    </xf>
    <xf numFmtId="0" fontId="7" fillId="5" borderId="71" xfId="10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9" xfId="2" applyFont="1" applyFill="1" applyBorder="1" applyAlignment="1">
      <alignment horizontal="center" vertical="center" wrapText="1"/>
    </xf>
    <xf numFmtId="0" fontId="7" fillId="5" borderId="71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6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7"/>
  <sheetViews>
    <sheetView tabSelected="1" view="pageBreakPreview" zoomScale="60" zoomScaleNormal="69" workbookViewId="0">
      <selection activeCell="A100" sqref="A100:P100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42" t="s">
        <v>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</row>
    <row r="3" spans="1:36" ht="18" customHeight="1" x14ac:dyDescent="0.3">
      <c r="A3" s="343" t="s">
        <v>74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6" ht="6.75" customHeight="1" x14ac:dyDescent="0.2">
      <c r="A4" s="342" t="s">
        <v>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</row>
    <row r="5" spans="1:36" ht="21" customHeight="1" thickBot="1" x14ac:dyDescent="0.25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6" ht="24.75" customHeight="1" x14ac:dyDescent="0.2">
      <c r="A6" s="344" t="s">
        <v>51</v>
      </c>
      <c r="B6" s="347">
        <v>1</v>
      </c>
      <c r="C6" s="348"/>
      <c r="D6" s="349"/>
      <c r="E6" s="347">
        <v>2</v>
      </c>
      <c r="F6" s="348"/>
      <c r="G6" s="349"/>
      <c r="H6" s="347">
        <v>3</v>
      </c>
      <c r="I6" s="348"/>
      <c r="J6" s="349"/>
      <c r="K6" s="347">
        <v>4</v>
      </c>
      <c r="L6" s="348"/>
      <c r="M6" s="349"/>
      <c r="N6" s="347">
        <v>5</v>
      </c>
      <c r="O6" s="348"/>
      <c r="P6" s="349"/>
      <c r="Q6" s="347" t="s">
        <v>2</v>
      </c>
      <c r="R6" s="348"/>
      <c r="S6" s="349"/>
      <c r="T6" s="353">
        <v>1</v>
      </c>
      <c r="U6" s="354"/>
      <c r="V6" s="355"/>
      <c r="W6" s="353">
        <v>2</v>
      </c>
      <c r="X6" s="354"/>
      <c r="Y6" s="354"/>
      <c r="Z6" s="353" t="s">
        <v>1</v>
      </c>
      <c r="AA6" s="354"/>
      <c r="AB6" s="355"/>
      <c r="AC6" s="42" t="s">
        <v>2</v>
      </c>
      <c r="AD6" s="43"/>
      <c r="AE6" s="23" t="s">
        <v>22</v>
      </c>
    </row>
    <row r="7" spans="1:36" ht="26.25" customHeight="1" thickBot="1" x14ac:dyDescent="0.25">
      <c r="A7" s="345"/>
      <c r="B7" s="350"/>
      <c r="C7" s="351"/>
      <c r="D7" s="352"/>
      <c r="E7" s="350"/>
      <c r="F7" s="351"/>
      <c r="G7" s="352"/>
      <c r="H7" s="350"/>
      <c r="I7" s="351"/>
      <c r="J7" s="352"/>
      <c r="K7" s="350"/>
      <c r="L7" s="351"/>
      <c r="M7" s="352"/>
      <c r="N7" s="350"/>
      <c r="O7" s="351"/>
      <c r="P7" s="352"/>
      <c r="Q7" s="356" t="s">
        <v>46</v>
      </c>
      <c r="R7" s="357"/>
      <c r="S7" s="358"/>
      <c r="T7" s="356" t="s">
        <v>3</v>
      </c>
      <c r="U7" s="357"/>
      <c r="V7" s="358"/>
      <c r="W7" s="356" t="s">
        <v>3</v>
      </c>
      <c r="X7" s="357"/>
      <c r="Y7" s="358"/>
      <c r="Z7" s="356" t="s">
        <v>3</v>
      </c>
      <c r="AA7" s="357"/>
      <c r="AB7" s="358"/>
      <c r="AC7" s="44"/>
      <c r="AD7" s="45"/>
      <c r="AE7" s="24"/>
    </row>
    <row r="8" spans="1:36" ht="72" customHeight="1" thickBot="1" x14ac:dyDescent="0.25">
      <c r="A8" s="346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5" t="s">
        <v>37</v>
      </c>
    </row>
    <row r="9" spans="1:36" ht="33" customHeight="1" x14ac:dyDescent="0.35">
      <c r="A9" s="166" t="s">
        <v>5</v>
      </c>
      <c r="B9" s="227">
        <v>630</v>
      </c>
      <c r="C9" s="220">
        <v>139</v>
      </c>
      <c r="D9" s="223">
        <v>769</v>
      </c>
      <c r="E9" s="227">
        <v>544</v>
      </c>
      <c r="F9" s="220">
        <v>131</v>
      </c>
      <c r="G9" s="223">
        <v>675</v>
      </c>
      <c r="H9" s="227">
        <v>610</v>
      </c>
      <c r="I9" s="220">
        <v>160</v>
      </c>
      <c r="J9" s="223">
        <v>770</v>
      </c>
      <c r="K9" s="227">
        <v>559</v>
      </c>
      <c r="L9" s="220">
        <v>116</v>
      </c>
      <c r="M9" s="223">
        <v>675</v>
      </c>
      <c r="N9" s="227">
        <v>0</v>
      </c>
      <c r="O9" s="220">
        <v>0</v>
      </c>
      <c r="P9" s="284">
        <v>0</v>
      </c>
      <c r="Q9" s="305">
        <f t="shared" ref="Q9:S19" si="0">B9+E9+H9+K9+N9</f>
        <v>2343</v>
      </c>
      <c r="R9" s="304">
        <f t="shared" si="0"/>
        <v>546</v>
      </c>
      <c r="S9" s="209">
        <f>D9+G9+J9+M9+P9</f>
        <v>2889</v>
      </c>
      <c r="T9" s="284">
        <v>298</v>
      </c>
      <c r="U9" s="220">
        <v>14</v>
      </c>
      <c r="V9" s="223">
        <v>312</v>
      </c>
      <c r="W9" s="227">
        <v>276</v>
      </c>
      <c r="X9" s="220">
        <v>3</v>
      </c>
      <c r="Y9" s="284">
        <v>279</v>
      </c>
      <c r="Z9" s="335">
        <v>574</v>
      </c>
      <c r="AA9" s="220">
        <v>17</v>
      </c>
      <c r="AB9" s="222">
        <v>591</v>
      </c>
      <c r="AC9" s="167">
        <f t="shared" ref="AC9:AE19" si="1">Q9+Z9</f>
        <v>2917</v>
      </c>
      <c r="AD9" s="168">
        <f t="shared" si="1"/>
        <v>563</v>
      </c>
      <c r="AE9" s="169">
        <f t="shared" si="1"/>
        <v>3480</v>
      </c>
    </row>
    <row r="10" spans="1:36" ht="28.5" customHeight="1" x14ac:dyDescent="0.35">
      <c r="A10" s="290" t="s">
        <v>70</v>
      </c>
      <c r="B10" s="170">
        <v>197</v>
      </c>
      <c r="C10" s="171">
        <v>19</v>
      </c>
      <c r="D10" s="172">
        <v>216</v>
      </c>
      <c r="E10" s="170">
        <v>173</v>
      </c>
      <c r="F10" s="171">
        <v>3</v>
      </c>
      <c r="G10" s="173">
        <v>176</v>
      </c>
      <c r="H10" s="170">
        <v>189</v>
      </c>
      <c r="I10" s="171">
        <v>9</v>
      </c>
      <c r="J10" s="173">
        <v>198</v>
      </c>
      <c r="K10" s="170">
        <v>164</v>
      </c>
      <c r="L10" s="171">
        <v>5</v>
      </c>
      <c r="M10" s="172">
        <v>169</v>
      </c>
      <c r="N10" s="170">
        <v>0</v>
      </c>
      <c r="O10" s="171">
        <v>0</v>
      </c>
      <c r="P10" s="172">
        <v>0</v>
      </c>
      <c r="Q10" s="174">
        <f t="shared" si="0"/>
        <v>723</v>
      </c>
      <c r="R10" s="175">
        <f t="shared" si="0"/>
        <v>36</v>
      </c>
      <c r="S10" s="176">
        <f>D10+G10+J10+M10+P10</f>
        <v>759</v>
      </c>
      <c r="T10" s="172">
        <v>142</v>
      </c>
      <c r="U10" s="171">
        <v>2</v>
      </c>
      <c r="V10" s="172">
        <v>144</v>
      </c>
      <c r="W10" s="174">
        <v>123</v>
      </c>
      <c r="X10" s="171">
        <v>4</v>
      </c>
      <c r="Y10" s="173">
        <v>127</v>
      </c>
      <c r="Z10" s="177">
        <v>265</v>
      </c>
      <c r="AA10" s="171">
        <v>6</v>
      </c>
      <c r="AB10" s="178">
        <v>271</v>
      </c>
      <c r="AC10" s="170">
        <f t="shared" si="1"/>
        <v>988</v>
      </c>
      <c r="AD10" s="171">
        <f>R10+AA10</f>
        <v>42</v>
      </c>
      <c r="AE10" s="179">
        <f t="shared" si="1"/>
        <v>1030</v>
      </c>
    </row>
    <row r="11" spans="1:36" ht="40.5" customHeight="1" x14ac:dyDescent="0.35">
      <c r="A11" s="291" t="s">
        <v>71</v>
      </c>
      <c r="B11" s="170">
        <v>82</v>
      </c>
      <c r="C11" s="171">
        <v>23</v>
      </c>
      <c r="D11" s="172">
        <v>105</v>
      </c>
      <c r="E11" s="170">
        <v>94</v>
      </c>
      <c r="F11" s="171">
        <v>31</v>
      </c>
      <c r="G11" s="173">
        <v>125</v>
      </c>
      <c r="H11" s="170">
        <v>96</v>
      </c>
      <c r="I11" s="171">
        <v>26</v>
      </c>
      <c r="J11" s="173">
        <v>122</v>
      </c>
      <c r="K11" s="170">
        <v>89</v>
      </c>
      <c r="L11" s="171">
        <v>11</v>
      </c>
      <c r="M11" s="172">
        <v>100</v>
      </c>
      <c r="N11" s="170">
        <v>0</v>
      </c>
      <c r="O11" s="171">
        <v>0</v>
      </c>
      <c r="P11" s="172">
        <v>0</v>
      </c>
      <c r="Q11" s="174">
        <f t="shared" si="0"/>
        <v>361</v>
      </c>
      <c r="R11" s="175">
        <f t="shared" si="0"/>
        <v>91</v>
      </c>
      <c r="S11" s="176">
        <f>D11+G11+J11+M11+P11</f>
        <v>452</v>
      </c>
      <c r="T11" s="172">
        <v>25</v>
      </c>
      <c r="U11" s="171">
        <v>0</v>
      </c>
      <c r="V11" s="172">
        <v>25</v>
      </c>
      <c r="W11" s="210">
        <v>30</v>
      </c>
      <c r="X11" s="171">
        <v>0</v>
      </c>
      <c r="Y11" s="172">
        <v>30</v>
      </c>
      <c r="Z11" s="177">
        <v>55</v>
      </c>
      <c r="AA11" s="171">
        <v>0</v>
      </c>
      <c r="AB11" s="178">
        <v>55</v>
      </c>
      <c r="AC11" s="170">
        <f t="shared" si="1"/>
        <v>416</v>
      </c>
      <c r="AD11" s="171">
        <f>R11+AA11</f>
        <v>91</v>
      </c>
      <c r="AE11" s="179">
        <f t="shared" si="1"/>
        <v>507</v>
      </c>
    </row>
    <row r="12" spans="1:36" ht="39" customHeight="1" x14ac:dyDescent="0.35">
      <c r="A12" s="180" t="s">
        <v>6</v>
      </c>
      <c r="B12" s="181">
        <v>220</v>
      </c>
      <c r="C12" s="182">
        <v>11</v>
      </c>
      <c r="D12" s="183">
        <v>231</v>
      </c>
      <c r="E12" s="181">
        <v>233</v>
      </c>
      <c r="F12" s="182">
        <v>21</v>
      </c>
      <c r="G12" s="184">
        <v>254</v>
      </c>
      <c r="H12" s="181">
        <v>242</v>
      </c>
      <c r="I12" s="182">
        <v>12</v>
      </c>
      <c r="J12" s="184">
        <v>254</v>
      </c>
      <c r="K12" s="181">
        <v>226</v>
      </c>
      <c r="L12" s="182">
        <v>16</v>
      </c>
      <c r="M12" s="183">
        <v>242</v>
      </c>
      <c r="N12" s="185">
        <v>48</v>
      </c>
      <c r="O12" s="182">
        <v>15</v>
      </c>
      <c r="P12" s="186">
        <v>63</v>
      </c>
      <c r="Q12" s="185">
        <f t="shared" si="0"/>
        <v>969</v>
      </c>
      <c r="R12" s="182">
        <f t="shared" si="0"/>
        <v>75</v>
      </c>
      <c r="S12" s="186">
        <f t="shared" si="0"/>
        <v>1044</v>
      </c>
      <c r="T12" s="183">
        <v>118</v>
      </c>
      <c r="U12" s="182">
        <v>0</v>
      </c>
      <c r="V12" s="184">
        <v>118</v>
      </c>
      <c r="W12" s="181">
        <v>98</v>
      </c>
      <c r="X12" s="182">
        <v>16</v>
      </c>
      <c r="Y12" s="183">
        <v>114</v>
      </c>
      <c r="Z12" s="185">
        <v>216</v>
      </c>
      <c r="AA12" s="182">
        <v>16</v>
      </c>
      <c r="AB12" s="187">
        <v>232</v>
      </c>
      <c r="AC12" s="167">
        <f t="shared" si="1"/>
        <v>1185</v>
      </c>
      <c r="AD12" s="168">
        <f t="shared" si="1"/>
        <v>91</v>
      </c>
      <c r="AE12" s="169">
        <f t="shared" si="1"/>
        <v>1276</v>
      </c>
    </row>
    <row r="13" spans="1:36" s="90" customFormat="1" ht="33.75" customHeight="1" x14ac:dyDescent="0.35">
      <c r="A13" s="180" t="s">
        <v>68</v>
      </c>
      <c r="B13" s="181">
        <v>262</v>
      </c>
      <c r="C13" s="182">
        <v>0</v>
      </c>
      <c r="D13" s="183">
        <v>262</v>
      </c>
      <c r="E13" s="181">
        <v>203</v>
      </c>
      <c r="F13" s="182">
        <v>0</v>
      </c>
      <c r="G13" s="184">
        <v>203</v>
      </c>
      <c r="H13" s="181">
        <v>266</v>
      </c>
      <c r="I13" s="182">
        <v>0</v>
      </c>
      <c r="J13" s="184">
        <v>266</v>
      </c>
      <c r="K13" s="181">
        <v>225</v>
      </c>
      <c r="L13" s="182">
        <v>2</v>
      </c>
      <c r="M13" s="183">
        <v>227</v>
      </c>
      <c r="N13" s="185">
        <v>0</v>
      </c>
      <c r="O13" s="182">
        <v>0</v>
      </c>
      <c r="P13" s="186">
        <v>0</v>
      </c>
      <c r="Q13" s="185">
        <f t="shared" si="0"/>
        <v>956</v>
      </c>
      <c r="R13" s="182">
        <f>C13+F13+I13+L13+O13</f>
        <v>2</v>
      </c>
      <c r="S13" s="186">
        <f t="shared" si="0"/>
        <v>958</v>
      </c>
      <c r="T13" s="183">
        <v>127</v>
      </c>
      <c r="U13" s="182">
        <v>0</v>
      </c>
      <c r="V13" s="184">
        <v>127</v>
      </c>
      <c r="W13" s="181">
        <v>123</v>
      </c>
      <c r="X13" s="182">
        <v>2</v>
      </c>
      <c r="Y13" s="188">
        <v>125</v>
      </c>
      <c r="Z13" s="183">
        <v>250</v>
      </c>
      <c r="AA13" s="182">
        <v>2</v>
      </c>
      <c r="AB13" s="184">
        <v>252</v>
      </c>
      <c r="AC13" s="167">
        <f t="shared" si="1"/>
        <v>1206</v>
      </c>
      <c r="AD13" s="168">
        <f t="shared" si="1"/>
        <v>4</v>
      </c>
      <c r="AE13" s="169">
        <f t="shared" si="1"/>
        <v>1210</v>
      </c>
      <c r="AF13" s="1"/>
      <c r="AG13" s="1"/>
      <c r="AH13" s="1"/>
    </row>
    <row r="14" spans="1:36" ht="33.75" customHeight="1" x14ac:dyDescent="0.35">
      <c r="A14" s="180" t="s">
        <v>39</v>
      </c>
      <c r="B14" s="181">
        <v>192</v>
      </c>
      <c r="C14" s="182">
        <v>10</v>
      </c>
      <c r="D14" s="183">
        <v>202</v>
      </c>
      <c r="E14" s="181">
        <v>142</v>
      </c>
      <c r="F14" s="182">
        <v>13</v>
      </c>
      <c r="G14" s="184">
        <v>155</v>
      </c>
      <c r="H14" s="181">
        <v>148</v>
      </c>
      <c r="I14" s="182">
        <v>8</v>
      </c>
      <c r="J14" s="184">
        <v>156</v>
      </c>
      <c r="K14" s="181">
        <v>127</v>
      </c>
      <c r="L14" s="182">
        <v>1</v>
      </c>
      <c r="M14" s="184">
        <v>128</v>
      </c>
      <c r="N14" s="185">
        <v>0</v>
      </c>
      <c r="O14" s="182">
        <v>0</v>
      </c>
      <c r="P14" s="186">
        <v>0</v>
      </c>
      <c r="Q14" s="185">
        <f t="shared" si="0"/>
        <v>609</v>
      </c>
      <c r="R14" s="182">
        <f t="shared" si="0"/>
        <v>32</v>
      </c>
      <c r="S14" s="186">
        <f t="shared" si="0"/>
        <v>641</v>
      </c>
      <c r="T14" s="183">
        <v>73</v>
      </c>
      <c r="U14" s="182">
        <v>1</v>
      </c>
      <c r="V14" s="183">
        <v>74</v>
      </c>
      <c r="W14" s="185">
        <v>54</v>
      </c>
      <c r="X14" s="182">
        <v>2</v>
      </c>
      <c r="Y14" s="184">
        <v>56</v>
      </c>
      <c r="Z14" s="185">
        <v>127</v>
      </c>
      <c r="AA14" s="182">
        <v>3</v>
      </c>
      <c r="AB14" s="187">
        <v>130</v>
      </c>
      <c r="AC14" s="167">
        <f t="shared" si="1"/>
        <v>736</v>
      </c>
      <c r="AD14" s="168">
        <f t="shared" si="1"/>
        <v>35</v>
      </c>
      <c r="AE14" s="169">
        <f t="shared" si="1"/>
        <v>771</v>
      </c>
    </row>
    <row r="15" spans="1:36" s="90" customFormat="1" ht="29.25" customHeight="1" x14ac:dyDescent="0.35">
      <c r="A15" s="180" t="s">
        <v>36</v>
      </c>
      <c r="B15" s="181">
        <v>284</v>
      </c>
      <c r="C15" s="182">
        <v>37</v>
      </c>
      <c r="D15" s="183">
        <v>321</v>
      </c>
      <c r="E15" s="181">
        <v>265</v>
      </c>
      <c r="F15" s="182">
        <v>16</v>
      </c>
      <c r="G15" s="184">
        <v>281</v>
      </c>
      <c r="H15" s="181">
        <v>256</v>
      </c>
      <c r="I15" s="182">
        <v>61</v>
      </c>
      <c r="J15" s="184">
        <v>317</v>
      </c>
      <c r="K15" s="181">
        <v>252</v>
      </c>
      <c r="L15" s="182">
        <v>54</v>
      </c>
      <c r="M15" s="184">
        <v>306</v>
      </c>
      <c r="N15" s="185">
        <v>0</v>
      </c>
      <c r="O15" s="182">
        <v>0</v>
      </c>
      <c r="P15" s="186">
        <v>0</v>
      </c>
      <c r="Q15" s="185">
        <f t="shared" si="0"/>
        <v>1057</v>
      </c>
      <c r="R15" s="182">
        <f t="shared" si="0"/>
        <v>168</v>
      </c>
      <c r="S15" s="186">
        <f>D15+G15+J15+M15+P15</f>
        <v>1225</v>
      </c>
      <c r="T15" s="183">
        <v>162</v>
      </c>
      <c r="U15" s="182">
        <v>8</v>
      </c>
      <c r="V15" s="183">
        <v>170</v>
      </c>
      <c r="W15" s="181">
        <v>214</v>
      </c>
      <c r="X15" s="182">
        <v>3</v>
      </c>
      <c r="Y15" s="188">
        <v>217</v>
      </c>
      <c r="Z15" s="183">
        <v>376</v>
      </c>
      <c r="AA15" s="182">
        <v>11</v>
      </c>
      <c r="AB15" s="183">
        <v>387</v>
      </c>
      <c r="AC15" s="167">
        <f t="shared" si="1"/>
        <v>1433</v>
      </c>
      <c r="AD15" s="168">
        <f t="shared" si="1"/>
        <v>179</v>
      </c>
      <c r="AE15" s="169">
        <f t="shared" si="1"/>
        <v>1612</v>
      </c>
      <c r="AF15" s="1"/>
      <c r="AG15" s="1"/>
      <c r="AH15" s="1"/>
    </row>
    <row r="16" spans="1:36" ht="60.75" customHeight="1" x14ac:dyDescent="0.35">
      <c r="A16" s="189" t="s">
        <v>61</v>
      </c>
      <c r="B16" s="190">
        <v>55</v>
      </c>
      <c r="C16" s="182">
        <v>0</v>
      </c>
      <c r="D16" s="191">
        <v>55</v>
      </c>
      <c r="E16" s="190">
        <v>21</v>
      </c>
      <c r="F16" s="182">
        <v>0</v>
      </c>
      <c r="G16" s="191">
        <v>21</v>
      </c>
      <c r="H16" s="190">
        <v>84</v>
      </c>
      <c r="I16" s="182">
        <v>0</v>
      </c>
      <c r="J16" s="192">
        <v>84</v>
      </c>
      <c r="K16" s="190">
        <v>78</v>
      </c>
      <c r="L16" s="182">
        <v>0</v>
      </c>
      <c r="M16" s="192">
        <v>78</v>
      </c>
      <c r="N16" s="185">
        <v>0</v>
      </c>
      <c r="O16" s="182">
        <v>0</v>
      </c>
      <c r="P16" s="186">
        <v>0</v>
      </c>
      <c r="Q16" s="185">
        <f t="shared" si="0"/>
        <v>238</v>
      </c>
      <c r="R16" s="182">
        <f t="shared" si="0"/>
        <v>0</v>
      </c>
      <c r="S16" s="186">
        <f t="shared" si="0"/>
        <v>238</v>
      </c>
      <c r="T16" s="192">
        <v>0</v>
      </c>
      <c r="U16" s="193">
        <v>0</v>
      </c>
      <c r="V16" s="194">
        <v>0</v>
      </c>
      <c r="W16" s="192">
        <v>0</v>
      </c>
      <c r="X16" s="193">
        <v>0</v>
      </c>
      <c r="Y16" s="195">
        <v>0</v>
      </c>
      <c r="Z16" s="185">
        <v>0</v>
      </c>
      <c r="AA16" s="182">
        <v>0</v>
      </c>
      <c r="AB16" s="187">
        <v>0</v>
      </c>
      <c r="AC16" s="167">
        <f t="shared" si="1"/>
        <v>238</v>
      </c>
      <c r="AD16" s="168">
        <f t="shared" si="1"/>
        <v>0</v>
      </c>
      <c r="AE16" s="169">
        <f t="shared" si="1"/>
        <v>238</v>
      </c>
      <c r="AI16" s="7"/>
      <c r="AJ16" s="7"/>
    </row>
    <row r="17" spans="1:36" s="7" customFormat="1" ht="42" customHeight="1" x14ac:dyDescent="0.35">
      <c r="A17" s="196" t="s">
        <v>42</v>
      </c>
      <c r="B17" s="185">
        <v>150</v>
      </c>
      <c r="C17" s="182">
        <v>6</v>
      </c>
      <c r="D17" s="187">
        <v>156</v>
      </c>
      <c r="E17" s="185">
        <v>191</v>
      </c>
      <c r="F17" s="182">
        <v>2</v>
      </c>
      <c r="G17" s="187">
        <v>193</v>
      </c>
      <c r="H17" s="185">
        <v>207</v>
      </c>
      <c r="I17" s="182">
        <v>4</v>
      </c>
      <c r="J17" s="187">
        <v>211</v>
      </c>
      <c r="K17" s="185">
        <v>199</v>
      </c>
      <c r="L17" s="182">
        <v>2</v>
      </c>
      <c r="M17" s="187">
        <v>201</v>
      </c>
      <c r="N17" s="185">
        <v>13</v>
      </c>
      <c r="O17" s="182">
        <v>0</v>
      </c>
      <c r="P17" s="186">
        <v>13</v>
      </c>
      <c r="Q17" s="181">
        <f t="shared" si="0"/>
        <v>760</v>
      </c>
      <c r="R17" s="182">
        <f t="shared" si="0"/>
        <v>14</v>
      </c>
      <c r="S17" s="186">
        <f t="shared" si="0"/>
        <v>774</v>
      </c>
      <c r="T17" s="184">
        <v>79</v>
      </c>
      <c r="U17" s="182">
        <v>5</v>
      </c>
      <c r="V17" s="186">
        <v>84</v>
      </c>
      <c r="W17" s="184">
        <v>128</v>
      </c>
      <c r="X17" s="182">
        <v>1</v>
      </c>
      <c r="Y17" s="182">
        <v>129</v>
      </c>
      <c r="Z17" s="185">
        <v>207</v>
      </c>
      <c r="AA17" s="182">
        <v>6</v>
      </c>
      <c r="AB17" s="187">
        <v>213</v>
      </c>
      <c r="AC17" s="167">
        <f t="shared" si="1"/>
        <v>967</v>
      </c>
      <c r="AD17" s="168">
        <f t="shared" si="1"/>
        <v>20</v>
      </c>
      <c r="AE17" s="169">
        <f t="shared" si="1"/>
        <v>987</v>
      </c>
      <c r="AF17" s="1"/>
    </row>
    <row r="18" spans="1:36" s="7" customFormat="1" ht="42" customHeight="1" x14ac:dyDescent="0.35">
      <c r="A18" s="196" t="s">
        <v>8</v>
      </c>
      <c r="B18" s="185">
        <v>50</v>
      </c>
      <c r="C18" s="182">
        <v>0</v>
      </c>
      <c r="D18" s="187">
        <v>50</v>
      </c>
      <c r="E18" s="185">
        <v>31</v>
      </c>
      <c r="F18" s="182">
        <v>0</v>
      </c>
      <c r="G18" s="187">
        <v>31</v>
      </c>
      <c r="H18" s="185">
        <v>45</v>
      </c>
      <c r="I18" s="182">
        <v>0</v>
      </c>
      <c r="J18" s="186">
        <v>45</v>
      </c>
      <c r="K18" s="183">
        <v>64</v>
      </c>
      <c r="L18" s="182">
        <v>1</v>
      </c>
      <c r="M18" s="183">
        <v>65</v>
      </c>
      <c r="N18" s="185">
        <v>0</v>
      </c>
      <c r="O18" s="182">
        <v>0</v>
      </c>
      <c r="P18" s="186">
        <v>0</v>
      </c>
      <c r="Q18" s="185">
        <f t="shared" si="0"/>
        <v>190</v>
      </c>
      <c r="R18" s="182">
        <f t="shared" si="0"/>
        <v>1</v>
      </c>
      <c r="S18" s="186">
        <f t="shared" si="0"/>
        <v>191</v>
      </c>
      <c r="T18" s="184">
        <v>22</v>
      </c>
      <c r="U18" s="182">
        <v>1</v>
      </c>
      <c r="V18" s="186">
        <v>23</v>
      </c>
      <c r="W18" s="184">
        <v>14</v>
      </c>
      <c r="X18" s="182">
        <v>0</v>
      </c>
      <c r="Y18" s="186">
        <v>14</v>
      </c>
      <c r="Z18" s="185">
        <v>36</v>
      </c>
      <c r="AA18" s="182">
        <v>1</v>
      </c>
      <c r="AB18" s="187">
        <v>37</v>
      </c>
      <c r="AC18" s="167">
        <f t="shared" si="1"/>
        <v>226</v>
      </c>
      <c r="AD18" s="168">
        <f t="shared" si="1"/>
        <v>2</v>
      </c>
      <c r="AE18" s="169">
        <f t="shared" si="1"/>
        <v>228</v>
      </c>
      <c r="AF18" s="1"/>
      <c r="AI18" s="1"/>
      <c r="AJ18" s="1"/>
    </row>
    <row r="19" spans="1:36" ht="45.75" customHeight="1" thickBot="1" x14ac:dyDescent="0.4">
      <c r="A19" s="197" t="s">
        <v>9</v>
      </c>
      <c r="B19" s="198">
        <v>56</v>
      </c>
      <c r="C19" s="193">
        <v>9</v>
      </c>
      <c r="D19" s="195">
        <v>65</v>
      </c>
      <c r="E19" s="198">
        <v>69</v>
      </c>
      <c r="F19" s="193">
        <v>6</v>
      </c>
      <c r="G19" s="195">
        <v>75</v>
      </c>
      <c r="H19" s="198">
        <v>47</v>
      </c>
      <c r="I19" s="193">
        <v>12</v>
      </c>
      <c r="J19" s="195">
        <v>59</v>
      </c>
      <c r="K19" s="199">
        <v>44</v>
      </c>
      <c r="L19" s="200">
        <v>17</v>
      </c>
      <c r="M19" s="195">
        <v>61</v>
      </c>
      <c r="N19" s="199">
        <v>0</v>
      </c>
      <c r="O19" s="200">
        <v>0</v>
      </c>
      <c r="P19" s="201">
        <v>0</v>
      </c>
      <c r="Q19" s="199">
        <f t="shared" si="0"/>
        <v>216</v>
      </c>
      <c r="R19" s="200">
        <f t="shared" si="0"/>
        <v>44</v>
      </c>
      <c r="S19" s="186">
        <f t="shared" si="0"/>
        <v>260</v>
      </c>
      <c r="T19" s="192">
        <v>0</v>
      </c>
      <c r="U19" s="193">
        <v>0</v>
      </c>
      <c r="V19" s="195">
        <v>0</v>
      </c>
      <c r="W19" s="198">
        <v>0</v>
      </c>
      <c r="X19" s="193">
        <v>0</v>
      </c>
      <c r="Y19" s="195">
        <v>0</v>
      </c>
      <c r="Z19" s="185">
        <v>0</v>
      </c>
      <c r="AA19" s="182">
        <v>0</v>
      </c>
      <c r="AB19" s="187">
        <v>0</v>
      </c>
      <c r="AC19" s="202">
        <f t="shared" si="1"/>
        <v>216</v>
      </c>
      <c r="AD19" s="203">
        <f t="shared" si="1"/>
        <v>44</v>
      </c>
      <c r="AE19" s="204">
        <f t="shared" si="1"/>
        <v>260</v>
      </c>
      <c r="AF19" s="49"/>
      <c r="AI19" s="33"/>
      <c r="AJ19" s="33"/>
    </row>
    <row r="20" spans="1:36" ht="32.25" customHeight="1" thickBot="1" x14ac:dyDescent="0.35">
      <c r="A20" s="36" t="s">
        <v>52</v>
      </c>
      <c r="B20" s="78">
        <f t="shared" ref="B20:AB20" si="2">SUM(B9:B19)</f>
        <v>2178</v>
      </c>
      <c r="C20" s="78">
        <f t="shared" si="2"/>
        <v>254</v>
      </c>
      <c r="D20" s="78">
        <f t="shared" si="2"/>
        <v>2432</v>
      </c>
      <c r="E20" s="78">
        <f t="shared" si="2"/>
        <v>1966</v>
      </c>
      <c r="F20" s="78">
        <f t="shared" si="2"/>
        <v>223</v>
      </c>
      <c r="G20" s="79">
        <f t="shared" si="2"/>
        <v>2189</v>
      </c>
      <c r="H20" s="78">
        <f t="shared" si="2"/>
        <v>2190</v>
      </c>
      <c r="I20" s="78">
        <f t="shared" si="2"/>
        <v>292</v>
      </c>
      <c r="J20" s="80">
        <f t="shared" si="2"/>
        <v>2482</v>
      </c>
      <c r="K20" s="81">
        <f t="shared" si="2"/>
        <v>2027</v>
      </c>
      <c r="L20" s="78">
        <f t="shared" si="2"/>
        <v>225</v>
      </c>
      <c r="M20" s="79">
        <f t="shared" si="2"/>
        <v>2252</v>
      </c>
      <c r="N20" s="80">
        <f t="shared" si="2"/>
        <v>61</v>
      </c>
      <c r="O20" s="81">
        <f t="shared" si="2"/>
        <v>15</v>
      </c>
      <c r="P20" s="79">
        <f t="shared" si="2"/>
        <v>76</v>
      </c>
      <c r="Q20" s="78">
        <f t="shared" si="2"/>
        <v>8422</v>
      </c>
      <c r="R20" s="82">
        <f t="shared" si="2"/>
        <v>1009</v>
      </c>
      <c r="S20" s="83">
        <f t="shared" si="2"/>
        <v>9431</v>
      </c>
      <c r="T20" s="81">
        <f t="shared" si="2"/>
        <v>1046</v>
      </c>
      <c r="U20" s="78">
        <f t="shared" si="2"/>
        <v>31</v>
      </c>
      <c r="V20" s="78">
        <f t="shared" si="2"/>
        <v>1077</v>
      </c>
      <c r="W20" s="78">
        <f t="shared" si="2"/>
        <v>1060</v>
      </c>
      <c r="X20" s="78">
        <f t="shared" si="2"/>
        <v>31</v>
      </c>
      <c r="Y20" s="78">
        <f t="shared" si="2"/>
        <v>1091</v>
      </c>
      <c r="Z20" s="78">
        <f t="shared" si="2"/>
        <v>2106</v>
      </c>
      <c r="AA20" s="78">
        <f t="shared" si="2"/>
        <v>62</v>
      </c>
      <c r="AB20" s="78">
        <f t="shared" si="2"/>
        <v>2168</v>
      </c>
      <c r="AC20" s="80">
        <f t="shared" ref="AC20:AE20" si="3">Q20+Z20</f>
        <v>10528</v>
      </c>
      <c r="AD20" s="80">
        <f t="shared" si="3"/>
        <v>1071</v>
      </c>
      <c r="AE20" s="80">
        <f t="shared" si="3"/>
        <v>11599</v>
      </c>
      <c r="AF20" s="67"/>
      <c r="AG20" s="67"/>
      <c r="AH20" s="67"/>
      <c r="AI20" s="67"/>
      <c r="AJ20" s="67"/>
    </row>
    <row r="21" spans="1:36" ht="21.75" customHeight="1" x14ac:dyDescent="0.3">
      <c r="A21" s="342" t="s">
        <v>29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67"/>
      <c r="AG21" s="67"/>
      <c r="AH21" s="67"/>
      <c r="AI21" s="32"/>
      <c r="AJ21" s="32"/>
    </row>
    <row r="22" spans="1:36" ht="20.25" customHeight="1" x14ac:dyDescent="0.3">
      <c r="A22" s="343" t="s">
        <v>74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68"/>
      <c r="AG22" s="68"/>
      <c r="AH22" s="68"/>
      <c r="AI22" s="2"/>
      <c r="AJ22" s="2"/>
    </row>
    <row r="23" spans="1:36" ht="21.75" customHeight="1" thickBot="1" x14ac:dyDescent="0.35">
      <c r="A23" s="359" t="s">
        <v>35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67"/>
      <c r="AG23" s="67"/>
      <c r="AH23" s="67"/>
    </row>
    <row r="24" spans="1:36" ht="18" customHeight="1" x14ac:dyDescent="0.2">
      <c r="A24" s="344" t="s">
        <v>51</v>
      </c>
      <c r="B24" s="347">
        <v>1</v>
      </c>
      <c r="C24" s="348"/>
      <c r="D24" s="349"/>
      <c r="E24" s="347">
        <v>2</v>
      </c>
      <c r="F24" s="348"/>
      <c r="G24" s="349"/>
      <c r="H24" s="347">
        <v>3</v>
      </c>
      <c r="I24" s="348"/>
      <c r="J24" s="349"/>
      <c r="K24" s="347">
        <v>4</v>
      </c>
      <c r="L24" s="348"/>
      <c r="M24" s="349"/>
      <c r="N24" s="347">
        <v>5</v>
      </c>
      <c r="O24" s="348"/>
      <c r="P24" s="349"/>
      <c r="Q24" s="347" t="s">
        <v>2</v>
      </c>
      <c r="R24" s="348"/>
      <c r="S24" s="349"/>
      <c r="T24" s="353">
        <v>1</v>
      </c>
      <c r="U24" s="354"/>
      <c r="V24" s="355"/>
      <c r="W24" s="353">
        <v>2</v>
      </c>
      <c r="X24" s="354"/>
      <c r="Y24" s="354"/>
      <c r="Z24" s="353">
        <v>3</v>
      </c>
      <c r="AA24" s="354"/>
      <c r="AB24" s="355"/>
      <c r="AC24" s="353" t="s">
        <v>10</v>
      </c>
      <c r="AD24" s="354"/>
      <c r="AE24" s="355"/>
      <c r="AF24" s="347" t="s">
        <v>2</v>
      </c>
      <c r="AG24" s="349"/>
      <c r="AH24" s="23" t="s">
        <v>34</v>
      </c>
    </row>
    <row r="25" spans="1:36" ht="30.75" customHeight="1" thickBot="1" x14ac:dyDescent="0.25">
      <c r="A25" s="345"/>
      <c r="B25" s="350"/>
      <c r="C25" s="351"/>
      <c r="D25" s="352"/>
      <c r="E25" s="350"/>
      <c r="F25" s="351"/>
      <c r="G25" s="352"/>
      <c r="H25" s="350"/>
      <c r="I25" s="351"/>
      <c r="J25" s="352"/>
      <c r="K25" s="350"/>
      <c r="L25" s="351"/>
      <c r="M25" s="352"/>
      <c r="N25" s="350"/>
      <c r="O25" s="351"/>
      <c r="P25" s="352"/>
      <c r="Q25" s="356" t="s">
        <v>46</v>
      </c>
      <c r="R25" s="357"/>
      <c r="S25" s="358"/>
      <c r="T25" s="356" t="s">
        <v>3</v>
      </c>
      <c r="U25" s="357"/>
      <c r="V25" s="358"/>
      <c r="W25" s="356" t="s">
        <v>3</v>
      </c>
      <c r="X25" s="357"/>
      <c r="Y25" s="358"/>
      <c r="Z25" s="356" t="s">
        <v>3</v>
      </c>
      <c r="AA25" s="357"/>
      <c r="AB25" s="358"/>
      <c r="AC25" s="356" t="s">
        <v>3</v>
      </c>
      <c r="AD25" s="357"/>
      <c r="AE25" s="358"/>
      <c r="AF25" s="285"/>
      <c r="AG25" s="286"/>
      <c r="AH25" s="24"/>
    </row>
    <row r="26" spans="1:36" ht="66.75" customHeight="1" thickBot="1" x14ac:dyDescent="0.25">
      <c r="A26" s="346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57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29.25" customHeight="1" x14ac:dyDescent="0.35">
      <c r="A27" s="205" t="s">
        <v>5</v>
      </c>
      <c r="B27" s="206">
        <v>45</v>
      </c>
      <c r="C27" s="304">
        <v>82</v>
      </c>
      <c r="D27" s="207">
        <v>127</v>
      </c>
      <c r="E27" s="206">
        <v>56</v>
      </c>
      <c r="F27" s="304">
        <v>125</v>
      </c>
      <c r="G27" s="207">
        <v>181</v>
      </c>
      <c r="H27" s="206">
        <v>51</v>
      </c>
      <c r="I27" s="304">
        <v>103</v>
      </c>
      <c r="J27" s="207">
        <v>154</v>
      </c>
      <c r="K27" s="206">
        <v>68</v>
      </c>
      <c r="L27" s="304">
        <v>64</v>
      </c>
      <c r="M27" s="207">
        <v>132</v>
      </c>
      <c r="N27" s="206">
        <v>113</v>
      </c>
      <c r="O27" s="304">
        <v>135</v>
      </c>
      <c r="P27" s="208">
        <v>248</v>
      </c>
      <c r="Q27" s="305">
        <f>B27+E27+H27+K27+N27</f>
        <v>333</v>
      </c>
      <c r="R27" s="193">
        <f t="shared" ref="Q27:S37" si="4">C27+F27+I27+L27+O27</f>
        <v>509</v>
      </c>
      <c r="S27" s="209">
        <f t="shared" si="4"/>
        <v>842</v>
      </c>
      <c r="T27" s="206">
        <v>24</v>
      </c>
      <c r="U27" s="304">
        <v>221</v>
      </c>
      <c r="V27" s="207">
        <v>245</v>
      </c>
      <c r="W27" s="206">
        <v>86</v>
      </c>
      <c r="X27" s="304">
        <v>161</v>
      </c>
      <c r="Y27" s="207">
        <v>247</v>
      </c>
      <c r="Z27" s="206">
        <v>1</v>
      </c>
      <c r="AA27" s="304">
        <v>3</v>
      </c>
      <c r="AB27" s="208">
        <v>4</v>
      </c>
      <c r="AC27" s="206">
        <v>111</v>
      </c>
      <c r="AD27" s="304">
        <v>385</v>
      </c>
      <c r="AE27" s="207">
        <v>496</v>
      </c>
      <c r="AF27" s="202">
        <f t="shared" ref="AF27:AH37" si="5">Q27+AC27</f>
        <v>444</v>
      </c>
      <c r="AG27" s="203">
        <f t="shared" si="5"/>
        <v>894</v>
      </c>
      <c r="AH27" s="204">
        <f t="shared" si="5"/>
        <v>1338</v>
      </c>
    </row>
    <row r="28" spans="1:36" ht="29.25" customHeight="1" x14ac:dyDescent="0.35">
      <c r="A28" s="290" t="s">
        <v>70</v>
      </c>
      <c r="B28" s="210">
        <v>29</v>
      </c>
      <c r="C28" s="175">
        <v>3</v>
      </c>
      <c r="D28" s="211">
        <v>32</v>
      </c>
      <c r="E28" s="210">
        <v>41</v>
      </c>
      <c r="F28" s="175">
        <v>5</v>
      </c>
      <c r="G28" s="211">
        <v>46</v>
      </c>
      <c r="H28" s="210">
        <v>36</v>
      </c>
      <c r="I28" s="175">
        <v>6</v>
      </c>
      <c r="J28" s="211">
        <v>42</v>
      </c>
      <c r="K28" s="210">
        <v>30</v>
      </c>
      <c r="L28" s="175">
        <v>11</v>
      </c>
      <c r="M28" s="211">
        <v>41</v>
      </c>
      <c r="N28" s="210">
        <v>33</v>
      </c>
      <c r="O28" s="175">
        <v>17</v>
      </c>
      <c r="P28" s="212">
        <v>50</v>
      </c>
      <c r="Q28" s="174">
        <f>B28+E28+H28+K28+N28</f>
        <v>169</v>
      </c>
      <c r="R28" s="175">
        <f t="shared" si="4"/>
        <v>42</v>
      </c>
      <c r="S28" s="176">
        <f t="shared" si="4"/>
        <v>211</v>
      </c>
      <c r="T28" s="210">
        <v>19</v>
      </c>
      <c r="U28" s="175">
        <v>0</v>
      </c>
      <c r="V28" s="211">
        <v>19</v>
      </c>
      <c r="W28" s="210">
        <v>19</v>
      </c>
      <c r="X28" s="175">
        <v>11</v>
      </c>
      <c r="Y28" s="211">
        <v>30</v>
      </c>
      <c r="Z28" s="210">
        <v>1</v>
      </c>
      <c r="AA28" s="175">
        <v>1</v>
      </c>
      <c r="AB28" s="211">
        <v>2</v>
      </c>
      <c r="AC28" s="210">
        <v>39</v>
      </c>
      <c r="AD28" s="175">
        <v>12</v>
      </c>
      <c r="AE28" s="211">
        <v>51</v>
      </c>
      <c r="AF28" s="181">
        <f t="shared" si="5"/>
        <v>208</v>
      </c>
      <c r="AG28" s="182">
        <f t="shared" si="5"/>
        <v>54</v>
      </c>
      <c r="AH28" s="186">
        <f t="shared" si="5"/>
        <v>262</v>
      </c>
    </row>
    <row r="29" spans="1:36" ht="44.25" customHeight="1" x14ac:dyDescent="0.35">
      <c r="A29" s="291" t="s">
        <v>71</v>
      </c>
      <c r="B29" s="210">
        <v>15</v>
      </c>
      <c r="C29" s="175">
        <v>8</v>
      </c>
      <c r="D29" s="211">
        <v>23</v>
      </c>
      <c r="E29" s="210">
        <v>27</v>
      </c>
      <c r="F29" s="175">
        <v>9</v>
      </c>
      <c r="G29" s="211">
        <v>36</v>
      </c>
      <c r="H29" s="210">
        <v>33</v>
      </c>
      <c r="I29" s="175">
        <v>9</v>
      </c>
      <c r="J29" s="211">
        <v>42</v>
      </c>
      <c r="K29" s="210">
        <v>32</v>
      </c>
      <c r="L29" s="175">
        <v>5</v>
      </c>
      <c r="M29" s="211">
        <v>37</v>
      </c>
      <c r="N29" s="210">
        <v>18</v>
      </c>
      <c r="O29" s="175">
        <v>14</v>
      </c>
      <c r="P29" s="212">
        <v>32</v>
      </c>
      <c r="Q29" s="174">
        <f>B29+E29+H29+K29+N29</f>
        <v>125</v>
      </c>
      <c r="R29" s="175">
        <f t="shared" si="4"/>
        <v>45</v>
      </c>
      <c r="S29" s="176">
        <f t="shared" si="4"/>
        <v>170</v>
      </c>
      <c r="T29" s="210">
        <v>0</v>
      </c>
      <c r="U29" s="175">
        <v>8</v>
      </c>
      <c r="V29" s="211">
        <v>8</v>
      </c>
      <c r="W29" s="210">
        <v>0</v>
      </c>
      <c r="X29" s="175">
        <v>0</v>
      </c>
      <c r="Y29" s="211">
        <v>0</v>
      </c>
      <c r="Z29" s="210">
        <v>0</v>
      </c>
      <c r="AA29" s="175">
        <v>0</v>
      </c>
      <c r="AB29" s="212">
        <v>0</v>
      </c>
      <c r="AC29" s="210">
        <v>0</v>
      </c>
      <c r="AD29" s="175">
        <v>8</v>
      </c>
      <c r="AE29" s="212">
        <v>8</v>
      </c>
      <c r="AF29" s="181">
        <f t="shared" si="5"/>
        <v>125</v>
      </c>
      <c r="AG29" s="182">
        <f t="shared" si="5"/>
        <v>53</v>
      </c>
      <c r="AH29" s="186">
        <f t="shared" si="5"/>
        <v>178</v>
      </c>
    </row>
    <row r="30" spans="1:36" s="90" customFormat="1" ht="42.75" customHeight="1" x14ac:dyDescent="0.35">
      <c r="A30" s="213" t="s">
        <v>6</v>
      </c>
      <c r="B30" s="181">
        <v>0</v>
      </c>
      <c r="C30" s="182">
        <v>31</v>
      </c>
      <c r="D30" s="184">
        <v>31</v>
      </c>
      <c r="E30" s="181">
        <v>0</v>
      </c>
      <c r="F30" s="182">
        <v>42</v>
      </c>
      <c r="G30" s="184">
        <v>42</v>
      </c>
      <c r="H30" s="181">
        <v>0</v>
      </c>
      <c r="I30" s="182">
        <v>58</v>
      </c>
      <c r="J30" s="184">
        <v>58</v>
      </c>
      <c r="K30" s="181">
        <v>0</v>
      </c>
      <c r="L30" s="182">
        <v>52</v>
      </c>
      <c r="M30" s="184">
        <v>52</v>
      </c>
      <c r="N30" s="181">
        <v>2</v>
      </c>
      <c r="O30" s="182">
        <v>81</v>
      </c>
      <c r="P30" s="184">
        <v>83</v>
      </c>
      <c r="Q30" s="185">
        <f>B30+E30+H30+K30+N30</f>
        <v>2</v>
      </c>
      <c r="R30" s="182">
        <f t="shared" si="4"/>
        <v>264</v>
      </c>
      <c r="S30" s="186">
        <f t="shared" si="4"/>
        <v>266</v>
      </c>
      <c r="T30" s="181">
        <v>0</v>
      </c>
      <c r="U30" s="182">
        <v>79</v>
      </c>
      <c r="V30" s="184">
        <v>79</v>
      </c>
      <c r="W30" s="181">
        <v>0</v>
      </c>
      <c r="X30" s="182">
        <v>71</v>
      </c>
      <c r="Y30" s="184">
        <v>71</v>
      </c>
      <c r="Z30" s="181">
        <v>0</v>
      </c>
      <c r="AA30" s="182">
        <v>3</v>
      </c>
      <c r="AB30" s="183">
        <v>3</v>
      </c>
      <c r="AC30" s="185">
        <v>0</v>
      </c>
      <c r="AD30" s="182">
        <v>153</v>
      </c>
      <c r="AE30" s="186">
        <v>153</v>
      </c>
      <c r="AF30" s="167">
        <f t="shared" si="5"/>
        <v>2</v>
      </c>
      <c r="AG30" s="168">
        <f t="shared" si="5"/>
        <v>417</v>
      </c>
      <c r="AH30" s="169">
        <f t="shared" si="5"/>
        <v>419</v>
      </c>
    </row>
    <row r="31" spans="1:36" ht="35.25" customHeight="1" x14ac:dyDescent="0.35">
      <c r="A31" s="180" t="s">
        <v>68</v>
      </c>
      <c r="B31" s="181">
        <v>155</v>
      </c>
      <c r="C31" s="182">
        <v>7</v>
      </c>
      <c r="D31" s="184">
        <v>162</v>
      </c>
      <c r="E31" s="181">
        <v>136</v>
      </c>
      <c r="F31" s="182">
        <v>13</v>
      </c>
      <c r="G31" s="184">
        <v>149</v>
      </c>
      <c r="H31" s="181">
        <v>122</v>
      </c>
      <c r="I31" s="182">
        <v>41</v>
      </c>
      <c r="J31" s="184">
        <v>163</v>
      </c>
      <c r="K31" s="181">
        <v>109</v>
      </c>
      <c r="L31" s="182">
        <v>28</v>
      </c>
      <c r="M31" s="184">
        <v>137</v>
      </c>
      <c r="N31" s="181">
        <v>105</v>
      </c>
      <c r="O31" s="182">
        <v>52</v>
      </c>
      <c r="P31" s="184">
        <v>157</v>
      </c>
      <c r="Q31" s="185">
        <f t="shared" si="4"/>
        <v>627</v>
      </c>
      <c r="R31" s="182">
        <f t="shared" si="4"/>
        <v>141</v>
      </c>
      <c r="S31" s="186">
        <f t="shared" si="4"/>
        <v>768</v>
      </c>
      <c r="T31" s="181">
        <v>60</v>
      </c>
      <c r="U31" s="182">
        <v>38</v>
      </c>
      <c r="V31" s="184">
        <v>98</v>
      </c>
      <c r="W31" s="181">
        <v>91</v>
      </c>
      <c r="X31" s="182">
        <v>25</v>
      </c>
      <c r="Y31" s="184">
        <v>116</v>
      </c>
      <c r="Z31" s="181">
        <v>0</v>
      </c>
      <c r="AA31" s="182">
        <v>0</v>
      </c>
      <c r="AB31" s="183">
        <v>0</v>
      </c>
      <c r="AC31" s="185">
        <v>151</v>
      </c>
      <c r="AD31" s="182">
        <v>63</v>
      </c>
      <c r="AE31" s="187">
        <v>214</v>
      </c>
      <c r="AF31" s="167">
        <f t="shared" si="5"/>
        <v>778</v>
      </c>
      <c r="AG31" s="168">
        <f t="shared" si="5"/>
        <v>204</v>
      </c>
      <c r="AH31" s="169">
        <f t="shared" si="5"/>
        <v>982</v>
      </c>
    </row>
    <row r="32" spans="1:36" ht="27.75" customHeight="1" x14ac:dyDescent="0.35">
      <c r="A32" s="180" t="s">
        <v>39</v>
      </c>
      <c r="B32" s="181">
        <v>15</v>
      </c>
      <c r="C32" s="182">
        <v>10</v>
      </c>
      <c r="D32" s="184">
        <v>25</v>
      </c>
      <c r="E32" s="181">
        <v>10</v>
      </c>
      <c r="F32" s="182">
        <v>18</v>
      </c>
      <c r="G32" s="184">
        <v>28</v>
      </c>
      <c r="H32" s="181">
        <v>17</v>
      </c>
      <c r="I32" s="182">
        <v>28</v>
      </c>
      <c r="J32" s="184">
        <v>45</v>
      </c>
      <c r="K32" s="181">
        <v>12</v>
      </c>
      <c r="L32" s="182">
        <v>15</v>
      </c>
      <c r="M32" s="184">
        <v>27</v>
      </c>
      <c r="N32" s="181">
        <v>11</v>
      </c>
      <c r="O32" s="182">
        <v>7</v>
      </c>
      <c r="P32" s="184">
        <v>18</v>
      </c>
      <c r="Q32" s="185">
        <f t="shared" si="4"/>
        <v>65</v>
      </c>
      <c r="R32" s="182">
        <f t="shared" si="4"/>
        <v>78</v>
      </c>
      <c r="S32" s="186">
        <f t="shared" si="4"/>
        <v>143</v>
      </c>
      <c r="T32" s="181">
        <v>0</v>
      </c>
      <c r="U32" s="182">
        <v>5</v>
      </c>
      <c r="V32" s="184">
        <v>5</v>
      </c>
      <c r="W32" s="181">
        <v>0</v>
      </c>
      <c r="X32" s="182">
        <v>13</v>
      </c>
      <c r="Y32" s="184">
        <v>13</v>
      </c>
      <c r="Z32" s="181">
        <v>0</v>
      </c>
      <c r="AA32" s="182">
        <v>0</v>
      </c>
      <c r="AB32" s="184">
        <v>0</v>
      </c>
      <c r="AC32" s="185">
        <v>0</v>
      </c>
      <c r="AD32" s="182">
        <v>18</v>
      </c>
      <c r="AE32" s="187">
        <v>18</v>
      </c>
      <c r="AF32" s="167">
        <f t="shared" si="5"/>
        <v>65</v>
      </c>
      <c r="AG32" s="168">
        <f t="shared" si="5"/>
        <v>96</v>
      </c>
      <c r="AH32" s="169">
        <f t="shared" si="5"/>
        <v>161</v>
      </c>
    </row>
    <row r="33" spans="1:36" ht="30.75" customHeight="1" x14ac:dyDescent="0.35">
      <c r="A33" s="180" t="s">
        <v>36</v>
      </c>
      <c r="B33" s="181">
        <v>0</v>
      </c>
      <c r="C33" s="182">
        <v>50</v>
      </c>
      <c r="D33" s="184">
        <v>50</v>
      </c>
      <c r="E33" s="181">
        <v>5</v>
      </c>
      <c r="F33" s="182">
        <v>65</v>
      </c>
      <c r="G33" s="184">
        <v>70</v>
      </c>
      <c r="H33" s="181">
        <v>40</v>
      </c>
      <c r="I33" s="182">
        <v>94</v>
      </c>
      <c r="J33" s="184">
        <v>134</v>
      </c>
      <c r="K33" s="181">
        <v>50</v>
      </c>
      <c r="L33" s="182">
        <v>64</v>
      </c>
      <c r="M33" s="184">
        <v>114</v>
      </c>
      <c r="N33" s="181">
        <v>83</v>
      </c>
      <c r="O33" s="182">
        <v>77</v>
      </c>
      <c r="P33" s="184">
        <v>160</v>
      </c>
      <c r="Q33" s="185">
        <f t="shared" si="4"/>
        <v>178</v>
      </c>
      <c r="R33" s="182">
        <f t="shared" si="4"/>
        <v>350</v>
      </c>
      <c r="S33" s="186">
        <f t="shared" si="4"/>
        <v>528</v>
      </c>
      <c r="T33" s="181">
        <v>23</v>
      </c>
      <c r="U33" s="182">
        <v>116</v>
      </c>
      <c r="V33" s="184">
        <v>139</v>
      </c>
      <c r="W33" s="181">
        <v>45</v>
      </c>
      <c r="X33" s="182">
        <v>108</v>
      </c>
      <c r="Y33" s="184">
        <v>153</v>
      </c>
      <c r="Z33" s="181">
        <v>0</v>
      </c>
      <c r="AA33" s="182">
        <v>1</v>
      </c>
      <c r="AB33" s="184">
        <v>1</v>
      </c>
      <c r="AC33" s="185">
        <v>68</v>
      </c>
      <c r="AD33" s="182">
        <v>225</v>
      </c>
      <c r="AE33" s="187">
        <v>293</v>
      </c>
      <c r="AF33" s="167">
        <f t="shared" si="5"/>
        <v>246</v>
      </c>
      <c r="AG33" s="168">
        <f t="shared" si="5"/>
        <v>575</v>
      </c>
      <c r="AH33" s="169">
        <f t="shared" si="5"/>
        <v>821</v>
      </c>
    </row>
    <row r="34" spans="1:36" ht="59.25" customHeight="1" x14ac:dyDescent="0.35">
      <c r="A34" s="189" t="s">
        <v>61</v>
      </c>
      <c r="B34" s="181">
        <v>0</v>
      </c>
      <c r="C34" s="182">
        <v>22</v>
      </c>
      <c r="D34" s="188">
        <v>22</v>
      </c>
      <c r="E34" s="183">
        <v>29</v>
      </c>
      <c r="F34" s="182">
        <v>20</v>
      </c>
      <c r="G34" s="183">
        <v>49</v>
      </c>
      <c r="H34" s="181">
        <v>16</v>
      </c>
      <c r="I34" s="182">
        <v>19</v>
      </c>
      <c r="J34" s="188">
        <v>35</v>
      </c>
      <c r="K34" s="183">
        <v>24</v>
      </c>
      <c r="L34" s="182">
        <v>10</v>
      </c>
      <c r="M34" s="183">
        <v>34</v>
      </c>
      <c r="N34" s="181">
        <v>12</v>
      </c>
      <c r="O34" s="182">
        <v>23</v>
      </c>
      <c r="P34" s="188">
        <v>35</v>
      </c>
      <c r="Q34" s="185">
        <f t="shared" si="4"/>
        <v>81</v>
      </c>
      <c r="R34" s="182">
        <f t="shared" si="4"/>
        <v>94</v>
      </c>
      <c r="S34" s="186">
        <f>D34+G34+J34+M34+P34</f>
        <v>175</v>
      </c>
      <c r="T34" s="181">
        <v>0</v>
      </c>
      <c r="U34" s="182">
        <v>0</v>
      </c>
      <c r="V34" s="188">
        <v>0</v>
      </c>
      <c r="W34" s="183">
        <v>0</v>
      </c>
      <c r="X34" s="182">
        <v>0</v>
      </c>
      <c r="Y34" s="183">
        <v>0</v>
      </c>
      <c r="Z34" s="181">
        <v>0</v>
      </c>
      <c r="AA34" s="182">
        <v>0</v>
      </c>
      <c r="AB34" s="183">
        <v>0</v>
      </c>
      <c r="AC34" s="185">
        <v>0</v>
      </c>
      <c r="AD34" s="182">
        <v>0</v>
      </c>
      <c r="AE34" s="187">
        <v>0</v>
      </c>
      <c r="AF34" s="167">
        <f t="shared" si="5"/>
        <v>81</v>
      </c>
      <c r="AG34" s="168">
        <f t="shared" si="5"/>
        <v>94</v>
      </c>
      <c r="AH34" s="169">
        <f t="shared" si="5"/>
        <v>175</v>
      </c>
    </row>
    <row r="35" spans="1:36" ht="43.5" customHeight="1" x14ac:dyDescent="0.35">
      <c r="A35" s="196" t="s">
        <v>45</v>
      </c>
      <c r="B35" s="190">
        <v>10</v>
      </c>
      <c r="C35" s="193">
        <v>2</v>
      </c>
      <c r="D35" s="192">
        <v>12</v>
      </c>
      <c r="E35" s="190">
        <v>37</v>
      </c>
      <c r="F35" s="193">
        <v>33</v>
      </c>
      <c r="G35" s="192">
        <v>70</v>
      </c>
      <c r="H35" s="190">
        <v>87</v>
      </c>
      <c r="I35" s="193">
        <v>36</v>
      </c>
      <c r="J35" s="192">
        <v>123</v>
      </c>
      <c r="K35" s="190">
        <v>61</v>
      </c>
      <c r="L35" s="193">
        <v>20</v>
      </c>
      <c r="M35" s="192">
        <v>81</v>
      </c>
      <c r="N35" s="190">
        <v>69</v>
      </c>
      <c r="O35" s="193">
        <v>36</v>
      </c>
      <c r="P35" s="192">
        <v>105</v>
      </c>
      <c r="Q35" s="181">
        <f t="shared" si="4"/>
        <v>264</v>
      </c>
      <c r="R35" s="182">
        <f t="shared" si="4"/>
        <v>127</v>
      </c>
      <c r="S35" s="184">
        <f t="shared" si="4"/>
        <v>391</v>
      </c>
      <c r="T35" s="181">
        <v>18</v>
      </c>
      <c r="U35" s="182">
        <v>1</v>
      </c>
      <c r="V35" s="184">
        <v>19</v>
      </c>
      <c r="W35" s="181">
        <v>32</v>
      </c>
      <c r="X35" s="182">
        <v>31</v>
      </c>
      <c r="Y35" s="184">
        <v>63</v>
      </c>
      <c r="Z35" s="181">
        <v>1</v>
      </c>
      <c r="AA35" s="182">
        <v>0</v>
      </c>
      <c r="AB35" s="183">
        <v>1</v>
      </c>
      <c r="AC35" s="185">
        <v>51</v>
      </c>
      <c r="AD35" s="182">
        <v>32</v>
      </c>
      <c r="AE35" s="187">
        <v>83</v>
      </c>
      <c r="AF35" s="167">
        <f t="shared" si="5"/>
        <v>315</v>
      </c>
      <c r="AG35" s="168">
        <f t="shared" si="5"/>
        <v>159</v>
      </c>
      <c r="AH35" s="169">
        <f t="shared" si="5"/>
        <v>474</v>
      </c>
    </row>
    <row r="36" spans="1:36" ht="43.5" customHeight="1" x14ac:dyDescent="0.35">
      <c r="A36" s="196" t="s">
        <v>8</v>
      </c>
      <c r="B36" s="181">
        <v>20</v>
      </c>
      <c r="C36" s="182">
        <v>1</v>
      </c>
      <c r="D36" s="188">
        <v>21</v>
      </c>
      <c r="E36" s="183">
        <v>23</v>
      </c>
      <c r="F36" s="182">
        <v>13</v>
      </c>
      <c r="G36" s="183">
        <v>36</v>
      </c>
      <c r="H36" s="181">
        <v>24</v>
      </c>
      <c r="I36" s="182">
        <v>8</v>
      </c>
      <c r="J36" s="188">
        <v>32</v>
      </c>
      <c r="K36" s="183">
        <v>19</v>
      </c>
      <c r="L36" s="182">
        <v>11</v>
      </c>
      <c r="M36" s="183">
        <v>30</v>
      </c>
      <c r="N36" s="181">
        <v>23</v>
      </c>
      <c r="O36" s="182">
        <v>41</v>
      </c>
      <c r="P36" s="188">
        <v>64</v>
      </c>
      <c r="Q36" s="185">
        <f t="shared" si="4"/>
        <v>109</v>
      </c>
      <c r="R36" s="182">
        <f t="shared" si="4"/>
        <v>74</v>
      </c>
      <c r="S36" s="186">
        <f t="shared" si="4"/>
        <v>183</v>
      </c>
      <c r="T36" s="181">
        <v>18</v>
      </c>
      <c r="U36" s="182">
        <v>9</v>
      </c>
      <c r="V36" s="184">
        <v>27</v>
      </c>
      <c r="W36" s="181">
        <v>15</v>
      </c>
      <c r="X36" s="182">
        <v>6</v>
      </c>
      <c r="Y36" s="184">
        <v>21</v>
      </c>
      <c r="Z36" s="181">
        <v>0</v>
      </c>
      <c r="AA36" s="182">
        <v>0</v>
      </c>
      <c r="AB36" s="183">
        <v>0</v>
      </c>
      <c r="AC36" s="185">
        <v>33</v>
      </c>
      <c r="AD36" s="182">
        <v>15</v>
      </c>
      <c r="AE36" s="187">
        <v>48</v>
      </c>
      <c r="AF36" s="167">
        <f t="shared" si="5"/>
        <v>142</v>
      </c>
      <c r="AG36" s="168">
        <f t="shared" si="5"/>
        <v>89</v>
      </c>
      <c r="AH36" s="169">
        <f t="shared" si="5"/>
        <v>231</v>
      </c>
      <c r="AI36" s="7"/>
      <c r="AJ36" s="7"/>
    </row>
    <row r="37" spans="1:36" ht="45" customHeight="1" thickBot="1" x14ac:dyDescent="0.4">
      <c r="A37" s="214" t="s">
        <v>9</v>
      </c>
      <c r="B37" s="202">
        <v>0</v>
      </c>
      <c r="C37" s="215">
        <v>77</v>
      </c>
      <c r="D37" s="216">
        <v>77</v>
      </c>
      <c r="E37" s="202">
        <v>15</v>
      </c>
      <c r="F37" s="215">
        <v>96</v>
      </c>
      <c r="G37" s="216">
        <v>111</v>
      </c>
      <c r="H37" s="202">
        <v>0</v>
      </c>
      <c r="I37" s="215">
        <v>118</v>
      </c>
      <c r="J37" s="216">
        <v>118</v>
      </c>
      <c r="K37" s="202">
        <v>46</v>
      </c>
      <c r="L37" s="215">
        <v>20</v>
      </c>
      <c r="M37" s="216">
        <v>66</v>
      </c>
      <c r="N37" s="202">
        <v>22</v>
      </c>
      <c r="O37" s="215">
        <v>48</v>
      </c>
      <c r="P37" s="216">
        <v>70</v>
      </c>
      <c r="Q37" s="199">
        <f>B37+E37+H37+K37+N37</f>
        <v>83</v>
      </c>
      <c r="R37" s="200">
        <f>C37+F37+I37+L37+O37</f>
        <v>359</v>
      </c>
      <c r="S37" s="201">
        <f t="shared" si="4"/>
        <v>442</v>
      </c>
      <c r="T37" s="190">
        <v>0</v>
      </c>
      <c r="U37" s="200">
        <v>156</v>
      </c>
      <c r="V37" s="192">
        <v>156</v>
      </c>
      <c r="W37" s="190">
        <v>0</v>
      </c>
      <c r="X37" s="200">
        <v>156</v>
      </c>
      <c r="Y37" s="192">
        <v>156</v>
      </c>
      <c r="Z37" s="190">
        <v>0</v>
      </c>
      <c r="AA37" s="200">
        <v>0</v>
      </c>
      <c r="AB37" s="191">
        <v>0</v>
      </c>
      <c r="AC37" s="199">
        <v>0</v>
      </c>
      <c r="AD37" s="200">
        <v>312</v>
      </c>
      <c r="AE37" s="217">
        <v>312</v>
      </c>
      <c r="AF37" s="202">
        <f t="shared" si="5"/>
        <v>83</v>
      </c>
      <c r="AG37" s="168">
        <f t="shared" si="5"/>
        <v>671</v>
      </c>
      <c r="AH37" s="204">
        <f>S37+AE37</f>
        <v>754</v>
      </c>
    </row>
    <row r="38" spans="1:36" ht="27" customHeight="1" thickBot="1" x14ac:dyDescent="0.35">
      <c r="A38" s="36" t="s">
        <v>52</v>
      </c>
      <c r="B38" s="78">
        <f t="shared" ref="B38:AE38" si="6">SUM(B27:B37)</f>
        <v>289</v>
      </c>
      <c r="C38" s="78">
        <f t="shared" si="6"/>
        <v>293</v>
      </c>
      <c r="D38" s="78">
        <f t="shared" si="6"/>
        <v>582</v>
      </c>
      <c r="E38" s="78">
        <f t="shared" si="6"/>
        <v>379</v>
      </c>
      <c r="F38" s="78">
        <f t="shared" si="6"/>
        <v>439</v>
      </c>
      <c r="G38" s="78">
        <f t="shared" si="6"/>
        <v>818</v>
      </c>
      <c r="H38" s="78">
        <f t="shared" si="6"/>
        <v>426</v>
      </c>
      <c r="I38" s="78">
        <f t="shared" si="6"/>
        <v>520</v>
      </c>
      <c r="J38" s="78">
        <f t="shared" si="6"/>
        <v>946</v>
      </c>
      <c r="K38" s="78">
        <f t="shared" si="6"/>
        <v>451</v>
      </c>
      <c r="L38" s="78">
        <f t="shared" si="6"/>
        <v>300</v>
      </c>
      <c r="M38" s="78">
        <f t="shared" si="6"/>
        <v>751</v>
      </c>
      <c r="N38" s="78">
        <f t="shared" si="6"/>
        <v>491</v>
      </c>
      <c r="O38" s="78">
        <f t="shared" si="6"/>
        <v>531</v>
      </c>
      <c r="P38" s="78">
        <f t="shared" si="6"/>
        <v>1022</v>
      </c>
      <c r="Q38" s="84">
        <f t="shared" si="6"/>
        <v>2036</v>
      </c>
      <c r="R38" s="84">
        <f t="shared" si="6"/>
        <v>2083</v>
      </c>
      <c r="S38" s="84">
        <f t="shared" si="6"/>
        <v>4119</v>
      </c>
      <c r="T38" s="78">
        <f t="shared" si="6"/>
        <v>162</v>
      </c>
      <c r="U38" s="78">
        <f t="shared" si="6"/>
        <v>633</v>
      </c>
      <c r="V38" s="78">
        <f t="shared" si="6"/>
        <v>795</v>
      </c>
      <c r="W38" s="78">
        <f t="shared" si="6"/>
        <v>288</v>
      </c>
      <c r="X38" s="78">
        <f t="shared" si="6"/>
        <v>582</v>
      </c>
      <c r="Y38" s="79">
        <f t="shared" si="6"/>
        <v>870</v>
      </c>
      <c r="Z38" s="78">
        <f t="shared" si="6"/>
        <v>3</v>
      </c>
      <c r="AA38" s="78">
        <f t="shared" si="6"/>
        <v>8</v>
      </c>
      <c r="AB38" s="80">
        <f t="shared" si="6"/>
        <v>11</v>
      </c>
      <c r="AC38" s="80">
        <f t="shared" si="6"/>
        <v>453</v>
      </c>
      <c r="AD38" s="80">
        <f t="shared" si="6"/>
        <v>1223</v>
      </c>
      <c r="AE38" s="80">
        <f t="shared" si="6"/>
        <v>1676</v>
      </c>
      <c r="AF38" s="79">
        <f>Q38+AC38</f>
        <v>2489</v>
      </c>
      <c r="AG38" s="82">
        <f>R38+AD38</f>
        <v>3306</v>
      </c>
      <c r="AH38" s="83">
        <f>S38+AE38</f>
        <v>5795</v>
      </c>
    </row>
    <row r="39" spans="1:36" ht="38.25" customHeight="1" thickBot="1" x14ac:dyDescent="0.25">
      <c r="A39" s="363" t="s">
        <v>75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</row>
    <row r="40" spans="1:36" ht="24" customHeight="1" thickBot="1" x14ac:dyDescent="0.25">
      <c r="A40" s="364" t="s">
        <v>58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366" t="s">
        <v>4</v>
      </c>
      <c r="U40" s="367"/>
      <c r="V40" s="368"/>
      <c r="W40" s="10"/>
      <c r="X40" s="10"/>
      <c r="Y40" s="10"/>
      <c r="Z40" s="10"/>
      <c r="AA40" s="10"/>
    </row>
    <row r="41" spans="1:36" ht="22.5" customHeight="1" thickBot="1" x14ac:dyDescent="0.25">
      <c r="A41" s="365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69" t="s">
        <v>17</v>
      </c>
      <c r="U41" s="370"/>
      <c r="V41" s="371"/>
      <c r="W41" s="11"/>
      <c r="X41" s="11"/>
      <c r="Y41" s="11"/>
      <c r="Z41" s="11"/>
      <c r="AA41" s="11"/>
    </row>
    <row r="42" spans="1:36" ht="69" customHeight="1" thickBot="1" x14ac:dyDescent="0.25">
      <c r="A42" s="365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39" customHeight="1" x14ac:dyDescent="0.35">
      <c r="A43" s="218" t="s">
        <v>71</v>
      </c>
      <c r="B43" s="219">
        <v>23</v>
      </c>
      <c r="C43" s="220">
        <v>9</v>
      </c>
      <c r="D43" s="221">
        <v>32</v>
      </c>
      <c r="E43" s="219">
        <v>24</v>
      </c>
      <c r="F43" s="220">
        <v>3</v>
      </c>
      <c r="G43" s="222">
        <v>27</v>
      </c>
      <c r="H43" s="223">
        <v>23</v>
      </c>
      <c r="I43" s="220">
        <v>3</v>
      </c>
      <c r="J43" s="221">
        <v>26</v>
      </c>
      <c r="K43" s="219">
        <v>24</v>
      </c>
      <c r="L43" s="220">
        <v>1</v>
      </c>
      <c r="M43" s="222">
        <v>25</v>
      </c>
      <c r="N43" s="223">
        <v>21</v>
      </c>
      <c r="O43" s="220">
        <v>1</v>
      </c>
      <c r="P43" s="221">
        <v>22</v>
      </c>
      <c r="Q43" s="219">
        <v>19</v>
      </c>
      <c r="R43" s="220">
        <v>1</v>
      </c>
      <c r="S43" s="222">
        <v>20</v>
      </c>
      <c r="T43" s="219">
        <f>B43+E43+K43+H43+N43+Q43</f>
        <v>134</v>
      </c>
      <c r="U43" s="220">
        <f t="shared" ref="T43:V46" si="7">C43+F43+L43+I43+O43+R43</f>
        <v>18</v>
      </c>
      <c r="V43" s="222">
        <f t="shared" si="7"/>
        <v>152</v>
      </c>
      <c r="W43" s="58"/>
      <c r="X43" s="58"/>
      <c r="Y43" s="58"/>
      <c r="Z43" s="58"/>
      <c r="AA43" s="58"/>
    </row>
    <row r="44" spans="1:36" ht="44.25" customHeight="1" x14ac:dyDescent="0.35">
      <c r="A44" s="224" t="s">
        <v>7</v>
      </c>
      <c r="B44" s="185">
        <v>484</v>
      </c>
      <c r="C44" s="182">
        <v>992</v>
      </c>
      <c r="D44" s="187">
        <v>1476</v>
      </c>
      <c r="E44" s="185">
        <v>513</v>
      </c>
      <c r="F44" s="182">
        <v>523</v>
      </c>
      <c r="G44" s="186">
        <v>1036</v>
      </c>
      <c r="H44" s="184">
        <v>518</v>
      </c>
      <c r="I44" s="182">
        <v>509</v>
      </c>
      <c r="J44" s="187">
        <v>1027</v>
      </c>
      <c r="K44" s="185">
        <v>445</v>
      </c>
      <c r="L44" s="182">
        <v>310</v>
      </c>
      <c r="M44" s="186">
        <v>755</v>
      </c>
      <c r="N44" s="184">
        <v>437</v>
      </c>
      <c r="O44" s="182">
        <v>239</v>
      </c>
      <c r="P44" s="187">
        <v>676</v>
      </c>
      <c r="Q44" s="185">
        <v>349</v>
      </c>
      <c r="R44" s="182">
        <v>212</v>
      </c>
      <c r="S44" s="186">
        <v>561</v>
      </c>
      <c r="T44" s="182">
        <f>B44+E44+K44+H44+N44+Q44</f>
        <v>2746</v>
      </c>
      <c r="U44" s="182">
        <f>C44+F44+L44+I44+O44+R44</f>
        <v>2785</v>
      </c>
      <c r="V44" s="186">
        <f>D44+G44+M44+J44+P44+S44</f>
        <v>5531</v>
      </c>
      <c r="W44" s="58"/>
      <c r="X44" s="58"/>
      <c r="Y44" s="58"/>
      <c r="Z44" s="58"/>
      <c r="AA44" s="58"/>
    </row>
    <row r="45" spans="1:36" ht="38.25" customHeight="1" x14ac:dyDescent="0.35">
      <c r="A45" s="225" t="s">
        <v>47</v>
      </c>
      <c r="B45" s="185">
        <v>25</v>
      </c>
      <c r="C45" s="182">
        <v>2</v>
      </c>
      <c r="D45" s="187">
        <v>27</v>
      </c>
      <c r="E45" s="185">
        <v>22</v>
      </c>
      <c r="F45" s="182">
        <v>0</v>
      </c>
      <c r="G45" s="186">
        <v>22</v>
      </c>
      <c r="H45" s="184">
        <v>12</v>
      </c>
      <c r="I45" s="182">
        <v>0</v>
      </c>
      <c r="J45" s="187">
        <v>12</v>
      </c>
      <c r="K45" s="185">
        <v>25</v>
      </c>
      <c r="L45" s="182">
        <v>0</v>
      </c>
      <c r="M45" s="186">
        <v>25</v>
      </c>
      <c r="N45" s="184">
        <v>22</v>
      </c>
      <c r="O45" s="182">
        <v>0</v>
      </c>
      <c r="P45" s="187">
        <v>22</v>
      </c>
      <c r="Q45" s="185">
        <v>7</v>
      </c>
      <c r="R45" s="182">
        <v>0</v>
      </c>
      <c r="S45" s="186">
        <v>7</v>
      </c>
      <c r="T45" s="185">
        <f t="shared" si="7"/>
        <v>113</v>
      </c>
      <c r="U45" s="182">
        <f t="shared" si="7"/>
        <v>2</v>
      </c>
      <c r="V45" s="186">
        <f t="shared" si="7"/>
        <v>115</v>
      </c>
      <c r="W45" s="58"/>
      <c r="X45" s="58"/>
      <c r="Y45" s="58"/>
      <c r="Z45" s="58"/>
      <c r="AA45" s="58"/>
    </row>
    <row r="46" spans="1:36" ht="30.75" customHeight="1" thickBot="1" x14ac:dyDescent="0.4">
      <c r="A46" s="180" t="s">
        <v>68</v>
      </c>
      <c r="B46" s="199">
        <v>85</v>
      </c>
      <c r="C46" s="200">
        <v>0</v>
      </c>
      <c r="D46" s="217">
        <v>85</v>
      </c>
      <c r="E46" s="199">
        <v>90</v>
      </c>
      <c r="F46" s="200">
        <v>5</v>
      </c>
      <c r="G46" s="201">
        <v>95</v>
      </c>
      <c r="H46" s="226">
        <v>78</v>
      </c>
      <c r="I46" s="200">
        <v>4</v>
      </c>
      <c r="J46" s="217">
        <v>82</v>
      </c>
      <c r="K46" s="199">
        <v>64</v>
      </c>
      <c r="L46" s="200">
        <v>1</v>
      </c>
      <c r="M46" s="201">
        <v>65</v>
      </c>
      <c r="N46" s="226">
        <v>64</v>
      </c>
      <c r="O46" s="200">
        <v>5</v>
      </c>
      <c r="P46" s="217">
        <v>69</v>
      </c>
      <c r="Q46" s="199">
        <v>0</v>
      </c>
      <c r="R46" s="200">
        <v>0</v>
      </c>
      <c r="S46" s="194">
        <v>0</v>
      </c>
      <c r="T46" s="198">
        <f t="shared" si="7"/>
        <v>381</v>
      </c>
      <c r="U46" s="182">
        <f t="shared" si="7"/>
        <v>15</v>
      </c>
      <c r="V46" s="194">
        <f t="shared" si="7"/>
        <v>396</v>
      </c>
      <c r="W46" s="58"/>
      <c r="X46" s="58"/>
      <c r="Y46" s="58"/>
      <c r="Z46" s="58"/>
      <c r="AA46" s="58"/>
    </row>
    <row r="47" spans="1:36" ht="31.5" customHeight="1" thickBot="1" x14ac:dyDescent="0.35">
      <c r="A47" s="36" t="s">
        <v>52</v>
      </c>
      <c r="B47" s="37">
        <f t="shared" ref="B47:V47" si="8">SUM(B43:B46)</f>
        <v>617</v>
      </c>
      <c r="C47" s="38">
        <f t="shared" si="8"/>
        <v>1003</v>
      </c>
      <c r="D47" s="39">
        <f t="shared" si="8"/>
        <v>1620</v>
      </c>
      <c r="E47" s="37">
        <f t="shared" si="8"/>
        <v>649</v>
      </c>
      <c r="F47" s="38">
        <f t="shared" si="8"/>
        <v>531</v>
      </c>
      <c r="G47" s="40">
        <f t="shared" si="8"/>
        <v>1180</v>
      </c>
      <c r="H47" s="41">
        <f t="shared" si="8"/>
        <v>631</v>
      </c>
      <c r="I47" s="38">
        <f t="shared" si="8"/>
        <v>516</v>
      </c>
      <c r="J47" s="39">
        <f t="shared" si="8"/>
        <v>1147</v>
      </c>
      <c r="K47" s="37">
        <f t="shared" si="8"/>
        <v>558</v>
      </c>
      <c r="L47" s="37">
        <f t="shared" si="8"/>
        <v>312</v>
      </c>
      <c r="M47" s="40">
        <f t="shared" si="8"/>
        <v>870</v>
      </c>
      <c r="N47" s="41">
        <f t="shared" si="8"/>
        <v>544</v>
      </c>
      <c r="O47" s="38">
        <f t="shared" si="8"/>
        <v>245</v>
      </c>
      <c r="P47" s="39">
        <f t="shared" si="8"/>
        <v>789</v>
      </c>
      <c r="Q47" s="37">
        <f t="shared" si="8"/>
        <v>375</v>
      </c>
      <c r="R47" s="38">
        <f t="shared" si="8"/>
        <v>213</v>
      </c>
      <c r="S47" s="48">
        <f t="shared" si="8"/>
        <v>588</v>
      </c>
      <c r="T47" s="46">
        <f t="shared" si="8"/>
        <v>3374</v>
      </c>
      <c r="U47" s="47">
        <f t="shared" si="8"/>
        <v>2820</v>
      </c>
      <c r="V47" s="48">
        <f t="shared" si="8"/>
        <v>6194</v>
      </c>
      <c r="W47" s="59"/>
      <c r="X47" s="59"/>
      <c r="Y47" s="59"/>
      <c r="Z47" s="58"/>
      <c r="AA47" s="58"/>
      <c r="AB47" s="7"/>
    </row>
    <row r="48" spans="1:36" ht="35.25" customHeight="1" thickBot="1" x14ac:dyDescent="0.3">
      <c r="A48" s="372" t="s">
        <v>76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59"/>
      <c r="X48" s="59"/>
      <c r="Y48" s="59"/>
      <c r="Z48" s="58"/>
      <c r="AA48" s="58"/>
      <c r="AB48" s="7"/>
    </row>
    <row r="49" spans="1:31" ht="27" customHeight="1" thickBot="1" x14ac:dyDescent="0.3">
      <c r="A49" s="17" t="s">
        <v>51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366" t="s">
        <v>4</v>
      </c>
      <c r="U49" s="367"/>
      <c r="V49" s="368"/>
      <c r="W49" s="59"/>
      <c r="X49" s="59"/>
      <c r="Y49" s="59"/>
      <c r="Z49" s="58"/>
      <c r="AA49" s="58"/>
      <c r="AB49" s="7"/>
    </row>
    <row r="50" spans="1:31" ht="61.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0.5" customHeight="1" thickBot="1" x14ac:dyDescent="0.4">
      <c r="A51" s="91" t="s">
        <v>47</v>
      </c>
      <c r="B51" s="92">
        <v>0</v>
      </c>
      <c r="C51" s="93">
        <v>0</v>
      </c>
      <c r="D51" s="94">
        <v>0</v>
      </c>
      <c r="E51" s="92">
        <v>0</v>
      </c>
      <c r="F51" s="93">
        <v>0</v>
      </c>
      <c r="G51" s="94">
        <v>0</v>
      </c>
      <c r="H51" s="92">
        <v>0</v>
      </c>
      <c r="I51" s="93">
        <v>0</v>
      </c>
      <c r="J51" s="95">
        <v>0</v>
      </c>
      <c r="K51" s="92">
        <v>4</v>
      </c>
      <c r="L51" s="93">
        <v>1</v>
      </c>
      <c r="M51" s="95">
        <v>5</v>
      </c>
      <c r="N51" s="96">
        <v>0</v>
      </c>
      <c r="O51" s="93">
        <v>3</v>
      </c>
      <c r="P51" s="94">
        <v>3</v>
      </c>
      <c r="Q51" s="92">
        <v>2</v>
      </c>
      <c r="R51" s="93">
        <v>1</v>
      </c>
      <c r="S51" s="94">
        <v>3</v>
      </c>
      <c r="T51" s="92">
        <f>B51+E51+K51+H51+N51+Q51</f>
        <v>6</v>
      </c>
      <c r="U51" s="93">
        <f>C51+F51+L51+I51+O51+R51</f>
        <v>5</v>
      </c>
      <c r="V51" s="95">
        <f>D51+G51+M51+J51+P51+S51</f>
        <v>11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6" customHeight="1" thickBot="1" x14ac:dyDescent="0.35">
      <c r="A52" s="36" t="s">
        <v>52</v>
      </c>
      <c r="B52" s="84">
        <f t="shared" ref="B52:V52" si="9">SUM(B51:B51)</f>
        <v>0</v>
      </c>
      <c r="C52" s="85">
        <f t="shared" si="9"/>
        <v>0</v>
      </c>
      <c r="D52" s="86">
        <f t="shared" si="9"/>
        <v>0</v>
      </c>
      <c r="E52" s="84">
        <f t="shared" si="9"/>
        <v>0</v>
      </c>
      <c r="F52" s="85">
        <f t="shared" si="9"/>
        <v>0</v>
      </c>
      <c r="G52" s="87">
        <f t="shared" si="9"/>
        <v>0</v>
      </c>
      <c r="H52" s="88">
        <f t="shared" si="9"/>
        <v>0</v>
      </c>
      <c r="I52" s="85">
        <f t="shared" si="9"/>
        <v>0</v>
      </c>
      <c r="J52" s="86">
        <f t="shared" si="9"/>
        <v>0</v>
      </c>
      <c r="K52" s="84">
        <f t="shared" si="9"/>
        <v>4</v>
      </c>
      <c r="L52" s="85">
        <f t="shared" si="9"/>
        <v>1</v>
      </c>
      <c r="M52" s="87">
        <f t="shared" si="9"/>
        <v>5</v>
      </c>
      <c r="N52" s="88">
        <f t="shared" si="9"/>
        <v>0</v>
      </c>
      <c r="O52" s="85">
        <f t="shared" si="9"/>
        <v>3</v>
      </c>
      <c r="P52" s="86">
        <f t="shared" si="9"/>
        <v>3</v>
      </c>
      <c r="Q52" s="84">
        <f t="shared" si="9"/>
        <v>2</v>
      </c>
      <c r="R52" s="85">
        <f t="shared" si="9"/>
        <v>1</v>
      </c>
      <c r="S52" s="87">
        <f t="shared" si="9"/>
        <v>3</v>
      </c>
      <c r="T52" s="88">
        <f t="shared" si="9"/>
        <v>6</v>
      </c>
      <c r="U52" s="85">
        <f t="shared" si="9"/>
        <v>5</v>
      </c>
      <c r="V52" s="87">
        <f t="shared" si="9"/>
        <v>11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18.75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9.5" customHeight="1" x14ac:dyDescent="0.3">
      <c r="A54" s="343" t="s">
        <v>77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63"/>
      <c r="AD54" s="63"/>
      <c r="AE54" s="63"/>
    </row>
    <row r="55" spans="1:31" ht="3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30" customHeight="1" thickBot="1" x14ac:dyDescent="0.25">
      <c r="A56" s="402" t="s">
        <v>51</v>
      </c>
      <c r="B56" s="405" t="s">
        <v>11</v>
      </c>
      <c r="C56" s="406"/>
      <c r="D56" s="407"/>
      <c r="E56" s="414" t="s">
        <v>12</v>
      </c>
      <c r="F56" s="415"/>
      <c r="G56" s="416"/>
      <c r="H56" s="414" t="s">
        <v>13</v>
      </c>
      <c r="I56" s="415"/>
      <c r="J56" s="416"/>
      <c r="K56" s="414" t="s">
        <v>14</v>
      </c>
      <c r="L56" s="415"/>
      <c r="M56" s="416"/>
      <c r="N56" s="414">
        <v>5</v>
      </c>
      <c r="O56" s="415"/>
      <c r="P56" s="416"/>
      <c r="Q56" s="418" t="s">
        <v>21</v>
      </c>
      <c r="R56" s="419"/>
      <c r="S56" s="420"/>
      <c r="T56" s="422" t="s">
        <v>18</v>
      </c>
      <c r="U56" s="361"/>
      <c r="V56" s="362"/>
      <c r="W56" s="360" t="s">
        <v>19</v>
      </c>
      <c r="X56" s="361"/>
      <c r="Y56" s="362"/>
      <c r="Z56" s="360" t="s">
        <v>20</v>
      </c>
      <c r="AA56" s="361"/>
      <c r="AB56" s="362"/>
      <c r="AC56" s="390" t="s">
        <v>22</v>
      </c>
      <c r="AD56" s="391"/>
      <c r="AE56" s="392"/>
    </row>
    <row r="57" spans="1:31" ht="33.75" hidden="1" customHeight="1" thickBot="1" x14ac:dyDescent="0.25">
      <c r="A57" s="403"/>
      <c r="B57" s="408"/>
      <c r="C57" s="409"/>
      <c r="D57" s="410"/>
      <c r="E57" s="417"/>
      <c r="F57" s="409"/>
      <c r="G57" s="410"/>
      <c r="H57" s="417"/>
      <c r="I57" s="409"/>
      <c r="J57" s="410"/>
      <c r="K57" s="417"/>
      <c r="L57" s="409"/>
      <c r="M57" s="410"/>
      <c r="N57" s="417"/>
      <c r="O57" s="409"/>
      <c r="P57" s="410"/>
      <c r="Q57" s="421"/>
      <c r="R57" s="394"/>
      <c r="S57" s="395"/>
      <c r="T57" s="396" t="s">
        <v>3</v>
      </c>
      <c r="U57" s="397"/>
      <c r="V57" s="398"/>
      <c r="W57" s="399" t="s">
        <v>3</v>
      </c>
      <c r="X57" s="397"/>
      <c r="Y57" s="398"/>
      <c r="Z57" s="399" t="s">
        <v>3</v>
      </c>
      <c r="AA57" s="397"/>
      <c r="AB57" s="398"/>
      <c r="AC57" s="393"/>
      <c r="AD57" s="394"/>
      <c r="AE57" s="395"/>
    </row>
    <row r="58" spans="1:31" ht="71.25" customHeight="1" thickBot="1" x14ac:dyDescent="0.25">
      <c r="A58" s="404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2.25" customHeight="1" x14ac:dyDescent="0.35">
      <c r="A59" s="224" t="s">
        <v>5</v>
      </c>
      <c r="B59" s="219">
        <v>15</v>
      </c>
      <c r="C59" s="220">
        <v>20</v>
      </c>
      <c r="D59" s="222">
        <v>35</v>
      </c>
      <c r="E59" s="219">
        <v>15</v>
      </c>
      <c r="F59" s="220">
        <v>19</v>
      </c>
      <c r="G59" s="221">
        <v>34</v>
      </c>
      <c r="H59" s="219">
        <v>0</v>
      </c>
      <c r="I59" s="220">
        <v>23</v>
      </c>
      <c r="J59" s="222">
        <v>23</v>
      </c>
      <c r="K59" s="223">
        <v>13</v>
      </c>
      <c r="L59" s="220">
        <v>29</v>
      </c>
      <c r="M59" s="222">
        <v>42</v>
      </c>
      <c r="N59" s="223">
        <v>12</v>
      </c>
      <c r="O59" s="220">
        <v>11</v>
      </c>
      <c r="P59" s="221">
        <v>23</v>
      </c>
      <c r="Q59" s="206">
        <f>B59+E59+H59+K59+N59</f>
        <v>55</v>
      </c>
      <c r="R59" s="304">
        <f t="shared" ref="R59:S62" si="10">C59+F59+I59+L59+O59</f>
        <v>102</v>
      </c>
      <c r="S59" s="292">
        <f t="shared" si="10"/>
        <v>157</v>
      </c>
      <c r="T59" s="219">
        <v>0</v>
      </c>
      <c r="U59" s="220">
        <v>10</v>
      </c>
      <c r="V59" s="222">
        <v>10</v>
      </c>
      <c r="W59" s="219">
        <v>0</v>
      </c>
      <c r="X59" s="220">
        <v>17</v>
      </c>
      <c r="Y59" s="222">
        <v>17</v>
      </c>
      <c r="Z59" s="219">
        <v>0</v>
      </c>
      <c r="AA59" s="220">
        <v>0</v>
      </c>
      <c r="AB59" s="222">
        <v>0</v>
      </c>
      <c r="AC59" s="305">
        <f t="shared" ref="AC59:AE62" si="11">Q59+T59+W59+Z59</f>
        <v>55</v>
      </c>
      <c r="AD59" s="304">
        <f t="shared" si="11"/>
        <v>129</v>
      </c>
      <c r="AE59" s="209">
        <f t="shared" si="11"/>
        <v>184</v>
      </c>
    </row>
    <row r="60" spans="1:31" ht="44.25" customHeight="1" x14ac:dyDescent="0.35">
      <c r="A60" s="291" t="s">
        <v>71</v>
      </c>
      <c r="B60" s="185">
        <v>0</v>
      </c>
      <c r="C60" s="182">
        <v>0</v>
      </c>
      <c r="D60" s="187">
        <v>0</v>
      </c>
      <c r="E60" s="287">
        <v>10</v>
      </c>
      <c r="F60" s="168">
        <v>3</v>
      </c>
      <c r="G60" s="288">
        <v>13</v>
      </c>
      <c r="H60" s="287">
        <v>10</v>
      </c>
      <c r="I60" s="168">
        <v>1</v>
      </c>
      <c r="J60" s="288">
        <v>11</v>
      </c>
      <c r="K60" s="185">
        <v>6</v>
      </c>
      <c r="L60" s="168">
        <v>1</v>
      </c>
      <c r="M60" s="169">
        <v>7</v>
      </c>
      <c r="N60" s="289">
        <v>16</v>
      </c>
      <c r="O60" s="168">
        <v>4</v>
      </c>
      <c r="P60" s="288">
        <v>20</v>
      </c>
      <c r="Q60" s="181">
        <f>B60+E60+H60+K60+N60</f>
        <v>42</v>
      </c>
      <c r="R60" s="182">
        <f t="shared" si="10"/>
        <v>9</v>
      </c>
      <c r="S60" s="188">
        <f t="shared" si="10"/>
        <v>51</v>
      </c>
      <c r="T60" s="287">
        <v>0</v>
      </c>
      <c r="U60" s="168">
        <v>0</v>
      </c>
      <c r="V60" s="169">
        <v>0</v>
      </c>
      <c r="W60" s="287">
        <v>0</v>
      </c>
      <c r="X60" s="168">
        <v>0</v>
      </c>
      <c r="Y60" s="169">
        <v>0</v>
      </c>
      <c r="Z60" s="287">
        <v>0</v>
      </c>
      <c r="AA60" s="168">
        <v>0</v>
      </c>
      <c r="AB60" s="169">
        <v>0</v>
      </c>
      <c r="AC60" s="185">
        <f t="shared" si="11"/>
        <v>42</v>
      </c>
      <c r="AD60" s="182">
        <f t="shared" si="11"/>
        <v>9</v>
      </c>
      <c r="AE60" s="186">
        <f t="shared" si="11"/>
        <v>51</v>
      </c>
    </row>
    <row r="61" spans="1:31" ht="40.5" customHeight="1" x14ac:dyDescent="0.35">
      <c r="A61" s="228" t="s">
        <v>9</v>
      </c>
      <c r="B61" s="185">
        <v>0</v>
      </c>
      <c r="C61" s="182">
        <v>0</v>
      </c>
      <c r="D61" s="187">
        <v>0</v>
      </c>
      <c r="E61" s="185">
        <v>0</v>
      </c>
      <c r="F61" s="182">
        <v>8</v>
      </c>
      <c r="G61" s="187">
        <v>8</v>
      </c>
      <c r="H61" s="185">
        <v>0</v>
      </c>
      <c r="I61" s="182">
        <v>8</v>
      </c>
      <c r="J61" s="187">
        <v>8</v>
      </c>
      <c r="K61" s="185">
        <v>0</v>
      </c>
      <c r="L61" s="182">
        <v>6</v>
      </c>
      <c r="M61" s="186">
        <v>6</v>
      </c>
      <c r="N61" s="184">
        <v>0</v>
      </c>
      <c r="O61" s="182">
        <v>0</v>
      </c>
      <c r="P61" s="187">
        <v>0</v>
      </c>
      <c r="Q61" s="181">
        <f t="shared" ref="Q61:Q62" si="12">B61+E61+H61+K61+N61</f>
        <v>0</v>
      </c>
      <c r="R61" s="182">
        <f t="shared" si="10"/>
        <v>22</v>
      </c>
      <c r="S61" s="188">
        <f t="shared" si="10"/>
        <v>22</v>
      </c>
      <c r="T61" s="185">
        <v>0</v>
      </c>
      <c r="U61" s="182">
        <v>0</v>
      </c>
      <c r="V61" s="186">
        <v>0</v>
      </c>
      <c r="W61" s="185">
        <v>0</v>
      </c>
      <c r="X61" s="182">
        <v>0</v>
      </c>
      <c r="Y61" s="186">
        <v>0</v>
      </c>
      <c r="Z61" s="185">
        <v>0</v>
      </c>
      <c r="AA61" s="182">
        <v>0</v>
      </c>
      <c r="AB61" s="186">
        <v>0</v>
      </c>
      <c r="AC61" s="185">
        <f t="shared" si="11"/>
        <v>0</v>
      </c>
      <c r="AD61" s="182">
        <f t="shared" si="11"/>
        <v>22</v>
      </c>
      <c r="AE61" s="186">
        <f t="shared" si="11"/>
        <v>22</v>
      </c>
    </row>
    <row r="62" spans="1:31" ht="45" customHeight="1" thickBot="1" x14ac:dyDescent="0.4">
      <c r="A62" s="229" t="s">
        <v>47</v>
      </c>
      <c r="B62" s="199">
        <v>0</v>
      </c>
      <c r="C62" s="200">
        <v>0</v>
      </c>
      <c r="D62" s="201">
        <v>0</v>
      </c>
      <c r="E62" s="199">
        <v>7</v>
      </c>
      <c r="F62" s="200">
        <v>0</v>
      </c>
      <c r="G62" s="201">
        <v>7</v>
      </c>
      <c r="H62" s="199">
        <v>3</v>
      </c>
      <c r="I62" s="200">
        <v>0</v>
      </c>
      <c r="J62" s="217">
        <v>3</v>
      </c>
      <c r="K62" s="199">
        <v>6</v>
      </c>
      <c r="L62" s="200">
        <v>2</v>
      </c>
      <c r="M62" s="201">
        <v>8</v>
      </c>
      <c r="N62" s="226">
        <v>0</v>
      </c>
      <c r="O62" s="200">
        <v>0</v>
      </c>
      <c r="P62" s="217">
        <v>0</v>
      </c>
      <c r="Q62" s="230">
        <f t="shared" si="12"/>
        <v>16</v>
      </c>
      <c r="R62" s="200">
        <f t="shared" si="10"/>
        <v>2</v>
      </c>
      <c r="S62" s="231">
        <f t="shared" si="10"/>
        <v>18</v>
      </c>
      <c r="T62" s="199">
        <v>0</v>
      </c>
      <c r="U62" s="200">
        <v>0</v>
      </c>
      <c r="V62" s="201">
        <v>0</v>
      </c>
      <c r="W62" s="199">
        <v>0</v>
      </c>
      <c r="X62" s="200">
        <v>0</v>
      </c>
      <c r="Y62" s="201">
        <v>0</v>
      </c>
      <c r="Z62" s="226">
        <v>0</v>
      </c>
      <c r="AA62" s="200">
        <v>0</v>
      </c>
      <c r="AB62" s="201">
        <v>0</v>
      </c>
      <c r="AC62" s="199">
        <f t="shared" si="11"/>
        <v>16</v>
      </c>
      <c r="AD62" s="200">
        <f t="shared" si="11"/>
        <v>2</v>
      </c>
      <c r="AE62" s="201">
        <f t="shared" si="11"/>
        <v>18</v>
      </c>
    </row>
    <row r="63" spans="1:31" ht="33.75" customHeight="1" thickBot="1" x14ac:dyDescent="0.35">
      <c r="A63" s="36" t="s">
        <v>52</v>
      </c>
      <c r="B63" s="84">
        <f t="shared" ref="B63:AE63" si="13">SUM(B59:B62)</f>
        <v>15</v>
      </c>
      <c r="C63" s="85">
        <f t="shared" si="13"/>
        <v>20</v>
      </c>
      <c r="D63" s="86">
        <f t="shared" si="13"/>
        <v>35</v>
      </c>
      <c r="E63" s="84">
        <f t="shared" si="13"/>
        <v>32</v>
      </c>
      <c r="F63" s="85">
        <f t="shared" si="13"/>
        <v>30</v>
      </c>
      <c r="G63" s="86">
        <f t="shared" si="13"/>
        <v>62</v>
      </c>
      <c r="H63" s="84">
        <f t="shared" si="13"/>
        <v>13</v>
      </c>
      <c r="I63" s="85">
        <f t="shared" si="13"/>
        <v>32</v>
      </c>
      <c r="J63" s="87">
        <f t="shared" si="13"/>
        <v>45</v>
      </c>
      <c r="K63" s="88">
        <f t="shared" si="13"/>
        <v>25</v>
      </c>
      <c r="L63" s="85">
        <f t="shared" si="13"/>
        <v>38</v>
      </c>
      <c r="M63" s="87">
        <f t="shared" si="13"/>
        <v>63</v>
      </c>
      <c r="N63" s="88">
        <f t="shared" si="13"/>
        <v>28</v>
      </c>
      <c r="O63" s="85">
        <f t="shared" si="13"/>
        <v>15</v>
      </c>
      <c r="P63" s="86">
        <f t="shared" si="13"/>
        <v>43</v>
      </c>
      <c r="Q63" s="84">
        <f t="shared" si="13"/>
        <v>113</v>
      </c>
      <c r="R63" s="85">
        <f t="shared" si="13"/>
        <v>135</v>
      </c>
      <c r="S63" s="86">
        <f t="shared" si="13"/>
        <v>248</v>
      </c>
      <c r="T63" s="84">
        <f t="shared" si="13"/>
        <v>0</v>
      </c>
      <c r="U63" s="85">
        <f t="shared" si="13"/>
        <v>10</v>
      </c>
      <c r="V63" s="87">
        <f t="shared" si="13"/>
        <v>10</v>
      </c>
      <c r="W63" s="88">
        <f t="shared" si="13"/>
        <v>0</v>
      </c>
      <c r="X63" s="85">
        <f t="shared" si="13"/>
        <v>17</v>
      </c>
      <c r="Y63" s="87">
        <f t="shared" si="13"/>
        <v>17</v>
      </c>
      <c r="Z63" s="84">
        <f t="shared" si="13"/>
        <v>0</v>
      </c>
      <c r="AA63" s="85">
        <f t="shared" si="13"/>
        <v>0</v>
      </c>
      <c r="AB63" s="87">
        <f t="shared" si="13"/>
        <v>0</v>
      </c>
      <c r="AC63" s="84">
        <f t="shared" si="13"/>
        <v>113</v>
      </c>
      <c r="AD63" s="85">
        <f t="shared" si="13"/>
        <v>162</v>
      </c>
      <c r="AE63" s="87">
        <f t="shared" si="13"/>
        <v>275</v>
      </c>
    </row>
    <row r="64" spans="1:31" ht="27" customHeight="1" thickBot="1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8" ht="33" customHeight="1" thickBot="1" x14ac:dyDescent="0.35">
      <c r="A65" s="66" t="s">
        <v>41</v>
      </c>
      <c r="B65" s="46">
        <f>AC20+T47</f>
        <v>13902</v>
      </c>
      <c r="C65" s="46">
        <f>AD20+U47</f>
        <v>3891</v>
      </c>
      <c r="D65" s="89">
        <f>AE20+V47</f>
        <v>17793</v>
      </c>
      <c r="E65" s="8"/>
      <c r="F65" s="8"/>
      <c r="G65" s="8"/>
      <c r="H65" s="8"/>
      <c r="I65" s="8"/>
    </row>
    <row r="66" spans="1:38" ht="28.5" customHeight="1" thickBot="1" x14ac:dyDescent="0.35">
      <c r="A66" s="66" t="s">
        <v>66</v>
      </c>
      <c r="B66" s="46">
        <f>AF38+T52</f>
        <v>2495</v>
      </c>
      <c r="C66" s="46">
        <f>AG38+U52</f>
        <v>3311</v>
      </c>
      <c r="D66" s="89">
        <f>AH38+V52</f>
        <v>5806</v>
      </c>
      <c r="E66" s="8"/>
      <c r="F66" s="8"/>
      <c r="G66" s="8"/>
      <c r="H66" s="8"/>
      <c r="I66" s="8"/>
      <c r="AC66" s="59"/>
      <c r="AD66" s="59"/>
      <c r="AE66" s="59"/>
    </row>
    <row r="67" spans="1:38" ht="42.75" customHeight="1" thickBot="1" x14ac:dyDescent="0.35">
      <c r="A67" s="66" t="s">
        <v>65</v>
      </c>
      <c r="B67" s="46">
        <f>AC63</f>
        <v>113</v>
      </c>
      <c r="C67" s="46">
        <f>AD63</f>
        <v>162</v>
      </c>
      <c r="D67" s="89">
        <f>AE63</f>
        <v>275</v>
      </c>
      <c r="E67" s="8"/>
      <c r="F67" s="8"/>
      <c r="G67" s="8"/>
      <c r="H67" s="8"/>
      <c r="I67" s="8"/>
      <c r="AC67" s="59"/>
      <c r="AD67" s="59"/>
      <c r="AE67" s="59"/>
    </row>
    <row r="68" spans="1:38" ht="33.75" customHeight="1" thickBot="1" x14ac:dyDescent="0.35">
      <c r="A68" s="66" t="s">
        <v>40</v>
      </c>
      <c r="B68" s="46">
        <f>SUM(B65:B67)</f>
        <v>16510</v>
      </c>
      <c r="C68" s="46">
        <f>SUM(C65:C67)</f>
        <v>7364</v>
      </c>
      <c r="D68" s="89">
        <f>SUM(D65:D67)</f>
        <v>23874</v>
      </c>
      <c r="E68" s="8"/>
      <c r="F68" s="8"/>
      <c r="G68" s="8"/>
      <c r="H68" s="8"/>
      <c r="I68" s="8"/>
    </row>
    <row r="69" spans="1:38" ht="15" customHeight="1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0.75" hidden="1" customHeight="1" x14ac:dyDescent="0.25">
      <c r="A70" s="400" t="s">
        <v>78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22.5" customHeight="1" thickBot="1" x14ac:dyDescent="0.3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27.75" customHeight="1" thickBot="1" x14ac:dyDescent="0.3">
      <c r="A72" s="20" t="s">
        <v>53</v>
      </c>
      <c r="B72" s="387" t="s">
        <v>18</v>
      </c>
      <c r="C72" s="388"/>
      <c r="D72" s="389"/>
      <c r="E72" s="411" t="s">
        <v>19</v>
      </c>
      <c r="F72" s="412"/>
      <c r="G72" s="413"/>
      <c r="H72" s="387" t="s">
        <v>20</v>
      </c>
      <c r="I72" s="388"/>
      <c r="J72" s="389"/>
      <c r="K72" s="387" t="s">
        <v>33</v>
      </c>
      <c r="L72" s="388"/>
      <c r="M72" s="389"/>
      <c r="N72" s="384" t="s">
        <v>31</v>
      </c>
      <c r="O72" s="385"/>
      <c r="P72" s="386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9.75" customHeight="1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29.25" customHeight="1" x14ac:dyDescent="0.25">
      <c r="A74" s="336" t="s">
        <v>5</v>
      </c>
      <c r="B74" s="337">
        <v>22</v>
      </c>
      <c r="C74" s="306">
        <v>10</v>
      </c>
      <c r="D74" s="307">
        <v>32</v>
      </c>
      <c r="E74" s="337">
        <v>19</v>
      </c>
      <c r="F74" s="306">
        <v>10</v>
      </c>
      <c r="G74" s="308">
        <v>29</v>
      </c>
      <c r="H74" s="309">
        <v>16</v>
      </c>
      <c r="I74" s="306">
        <v>4</v>
      </c>
      <c r="J74" s="307">
        <v>20</v>
      </c>
      <c r="K74" s="338">
        <v>4</v>
      </c>
      <c r="L74" s="310">
        <v>0</v>
      </c>
      <c r="M74" s="311">
        <v>4</v>
      </c>
      <c r="N74" s="312">
        <f t="shared" ref="N74:P82" si="14">B74+E74+H74+K74</f>
        <v>61</v>
      </c>
      <c r="O74" s="302">
        <f t="shared" si="14"/>
        <v>24</v>
      </c>
      <c r="P74" s="313">
        <f t="shared" si="14"/>
        <v>85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s="90" customFormat="1" ht="27.75" customHeight="1" x14ac:dyDescent="0.25">
      <c r="A75" s="336" t="s">
        <v>63</v>
      </c>
      <c r="B75" s="98">
        <v>7</v>
      </c>
      <c r="C75" s="99">
        <v>2</v>
      </c>
      <c r="D75" s="100">
        <v>9</v>
      </c>
      <c r="E75" s="98">
        <v>9</v>
      </c>
      <c r="F75" s="99">
        <v>1</v>
      </c>
      <c r="G75" s="100">
        <v>10</v>
      </c>
      <c r="H75" s="98">
        <v>8</v>
      </c>
      <c r="I75" s="99">
        <v>1</v>
      </c>
      <c r="J75" s="101">
        <v>9</v>
      </c>
      <c r="K75" s="102">
        <v>0</v>
      </c>
      <c r="L75" s="102">
        <v>0</v>
      </c>
      <c r="M75" s="103">
        <v>0</v>
      </c>
      <c r="N75" s="104">
        <f t="shared" si="14"/>
        <v>24</v>
      </c>
      <c r="O75" s="105">
        <f t="shared" si="14"/>
        <v>4</v>
      </c>
      <c r="P75" s="106">
        <f t="shared" si="14"/>
        <v>28</v>
      </c>
      <c r="Q75" s="1"/>
      <c r="R75" s="1"/>
      <c r="S75" s="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42" customHeight="1" x14ac:dyDescent="0.25">
      <c r="A76" s="336" t="s">
        <v>71</v>
      </c>
      <c r="B76" s="98">
        <v>1</v>
      </c>
      <c r="C76" s="99">
        <v>0</v>
      </c>
      <c r="D76" s="100">
        <v>1</v>
      </c>
      <c r="E76" s="98">
        <v>2</v>
      </c>
      <c r="F76" s="99">
        <v>0</v>
      </c>
      <c r="G76" s="100">
        <v>2</v>
      </c>
      <c r="H76" s="98">
        <v>4</v>
      </c>
      <c r="I76" s="99">
        <v>0</v>
      </c>
      <c r="J76" s="293">
        <v>4</v>
      </c>
      <c r="K76" s="300">
        <v>0</v>
      </c>
      <c r="L76" s="102">
        <v>0</v>
      </c>
      <c r="M76" s="103">
        <v>0</v>
      </c>
      <c r="N76" s="104">
        <f t="shared" si="14"/>
        <v>7</v>
      </c>
      <c r="O76" s="105">
        <f t="shared" si="14"/>
        <v>0</v>
      </c>
      <c r="P76" s="106">
        <f t="shared" si="14"/>
        <v>7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40.5" customHeight="1" x14ac:dyDescent="0.25">
      <c r="A77" s="339" t="s">
        <v>6</v>
      </c>
      <c r="B77" s="107">
        <v>8</v>
      </c>
      <c r="C77" s="105">
        <v>1</v>
      </c>
      <c r="D77" s="108">
        <v>9</v>
      </c>
      <c r="E77" s="107">
        <v>4</v>
      </c>
      <c r="F77" s="105">
        <v>2</v>
      </c>
      <c r="G77" s="108">
        <v>6</v>
      </c>
      <c r="H77" s="107">
        <v>7</v>
      </c>
      <c r="I77" s="105">
        <v>1</v>
      </c>
      <c r="J77" s="108">
        <v>8</v>
      </c>
      <c r="K77" s="107">
        <v>5</v>
      </c>
      <c r="L77" s="105">
        <v>1</v>
      </c>
      <c r="M77" s="109">
        <v>6</v>
      </c>
      <c r="N77" s="104">
        <f t="shared" si="14"/>
        <v>24</v>
      </c>
      <c r="O77" s="105">
        <f>C77+F77+I77+L77</f>
        <v>5</v>
      </c>
      <c r="P77" s="106">
        <f t="shared" si="14"/>
        <v>29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L77" s="1" t="s">
        <v>55</v>
      </c>
    </row>
    <row r="78" spans="1:38" ht="27.75" customHeight="1" x14ac:dyDescent="0.25">
      <c r="A78" s="339" t="s">
        <v>69</v>
      </c>
      <c r="B78" s="107">
        <v>8</v>
      </c>
      <c r="C78" s="105">
        <v>0</v>
      </c>
      <c r="D78" s="108">
        <v>8</v>
      </c>
      <c r="E78" s="107">
        <v>7</v>
      </c>
      <c r="F78" s="105">
        <v>0</v>
      </c>
      <c r="G78" s="108">
        <v>7</v>
      </c>
      <c r="H78" s="107">
        <v>9</v>
      </c>
      <c r="I78" s="105">
        <v>0</v>
      </c>
      <c r="J78" s="109">
        <v>9</v>
      </c>
      <c r="K78" s="110">
        <v>3</v>
      </c>
      <c r="L78" s="105">
        <v>0</v>
      </c>
      <c r="M78" s="108">
        <v>3</v>
      </c>
      <c r="N78" s="104">
        <f>B78+E78+H78+K78</f>
        <v>27</v>
      </c>
      <c r="O78" s="105">
        <f t="shared" si="14"/>
        <v>0</v>
      </c>
      <c r="P78" s="106">
        <f t="shared" si="14"/>
        <v>27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9.25" customHeight="1" x14ac:dyDescent="0.25">
      <c r="A79" s="340" t="s">
        <v>39</v>
      </c>
      <c r="B79" s="107">
        <v>8</v>
      </c>
      <c r="C79" s="105">
        <v>1</v>
      </c>
      <c r="D79" s="108">
        <v>9</v>
      </c>
      <c r="E79" s="107">
        <v>7</v>
      </c>
      <c r="F79" s="105">
        <v>0</v>
      </c>
      <c r="G79" s="109">
        <v>7</v>
      </c>
      <c r="H79" s="110">
        <v>7</v>
      </c>
      <c r="I79" s="105">
        <v>1</v>
      </c>
      <c r="J79" s="108">
        <v>8</v>
      </c>
      <c r="K79" s="111">
        <v>6</v>
      </c>
      <c r="L79" s="112">
        <v>0</v>
      </c>
      <c r="M79" s="108">
        <v>6</v>
      </c>
      <c r="N79" s="104">
        <f t="shared" si="14"/>
        <v>28</v>
      </c>
      <c r="O79" s="105">
        <f t="shared" si="14"/>
        <v>2</v>
      </c>
      <c r="P79" s="106">
        <f t="shared" si="14"/>
        <v>30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2.25" customHeight="1" x14ac:dyDescent="0.25">
      <c r="A80" s="340" t="s">
        <v>36</v>
      </c>
      <c r="B80" s="107">
        <v>2</v>
      </c>
      <c r="C80" s="105">
        <v>4</v>
      </c>
      <c r="D80" s="108">
        <v>6</v>
      </c>
      <c r="E80" s="107">
        <v>4</v>
      </c>
      <c r="F80" s="105">
        <v>1</v>
      </c>
      <c r="G80" s="108">
        <v>5</v>
      </c>
      <c r="H80" s="107">
        <v>6</v>
      </c>
      <c r="I80" s="105">
        <v>0</v>
      </c>
      <c r="J80" s="108">
        <v>6</v>
      </c>
      <c r="K80" s="111">
        <v>0</v>
      </c>
      <c r="L80" s="112">
        <v>0</v>
      </c>
      <c r="M80" s="113">
        <v>0</v>
      </c>
      <c r="N80" s="104">
        <f t="shared" si="14"/>
        <v>12</v>
      </c>
      <c r="O80" s="105">
        <f t="shared" si="14"/>
        <v>5</v>
      </c>
      <c r="P80" s="106">
        <f t="shared" si="14"/>
        <v>17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9.75" customHeight="1" x14ac:dyDescent="0.25">
      <c r="A81" s="339" t="s">
        <v>7</v>
      </c>
      <c r="B81" s="107">
        <v>10</v>
      </c>
      <c r="C81" s="105">
        <v>0</v>
      </c>
      <c r="D81" s="108">
        <v>10</v>
      </c>
      <c r="E81" s="107">
        <v>12</v>
      </c>
      <c r="F81" s="105">
        <v>0</v>
      </c>
      <c r="G81" s="108">
        <v>12</v>
      </c>
      <c r="H81" s="107">
        <v>11</v>
      </c>
      <c r="I81" s="105">
        <v>0</v>
      </c>
      <c r="J81" s="108">
        <v>11</v>
      </c>
      <c r="K81" s="107">
        <v>0</v>
      </c>
      <c r="L81" s="105">
        <v>0</v>
      </c>
      <c r="M81" s="109">
        <v>0</v>
      </c>
      <c r="N81" s="104">
        <f t="shared" si="14"/>
        <v>33</v>
      </c>
      <c r="O81" s="105">
        <f t="shared" si="14"/>
        <v>0</v>
      </c>
      <c r="P81" s="106">
        <f t="shared" si="14"/>
        <v>33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42" customHeight="1" thickBot="1" x14ac:dyDescent="0.3">
      <c r="A82" s="341" t="s">
        <v>72</v>
      </c>
      <c r="B82" s="114">
        <v>2</v>
      </c>
      <c r="C82" s="115">
        <v>4</v>
      </c>
      <c r="D82" s="116">
        <v>6</v>
      </c>
      <c r="E82" s="114">
        <v>6</v>
      </c>
      <c r="F82" s="115">
        <v>2</v>
      </c>
      <c r="G82" s="117">
        <v>8</v>
      </c>
      <c r="H82" s="118">
        <v>13</v>
      </c>
      <c r="I82" s="115">
        <v>0</v>
      </c>
      <c r="J82" s="116">
        <v>13</v>
      </c>
      <c r="K82" s="119">
        <v>0</v>
      </c>
      <c r="L82" s="120">
        <v>0</v>
      </c>
      <c r="M82" s="121">
        <v>0</v>
      </c>
      <c r="N82" s="122">
        <f>B82+E82+H82+K82</f>
        <v>21</v>
      </c>
      <c r="O82" s="123">
        <f t="shared" si="14"/>
        <v>6</v>
      </c>
      <c r="P82" s="124">
        <f t="shared" si="14"/>
        <v>27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25.5" customHeight="1" thickBot="1" x14ac:dyDescent="0.3">
      <c r="A83" s="314" t="s">
        <v>54</v>
      </c>
      <c r="B83" s="125">
        <f>SUM(B74:B82)</f>
        <v>68</v>
      </c>
      <c r="C83" s="126">
        <f t="shared" ref="C83:O83" si="15">SUM(C74:C82)</f>
        <v>22</v>
      </c>
      <c r="D83" s="127">
        <f t="shared" si="15"/>
        <v>90</v>
      </c>
      <c r="E83" s="125">
        <f t="shared" si="15"/>
        <v>70</v>
      </c>
      <c r="F83" s="126">
        <f t="shared" si="15"/>
        <v>16</v>
      </c>
      <c r="G83" s="128">
        <f t="shared" si="15"/>
        <v>86</v>
      </c>
      <c r="H83" s="129">
        <f t="shared" si="15"/>
        <v>81</v>
      </c>
      <c r="I83" s="126">
        <f t="shared" si="15"/>
        <v>7</v>
      </c>
      <c r="J83" s="130">
        <f t="shared" si="15"/>
        <v>88</v>
      </c>
      <c r="K83" s="131">
        <f t="shared" si="15"/>
        <v>18</v>
      </c>
      <c r="L83" s="132">
        <f t="shared" si="15"/>
        <v>1</v>
      </c>
      <c r="M83" s="133">
        <f t="shared" si="15"/>
        <v>19</v>
      </c>
      <c r="N83" s="134">
        <f t="shared" si="15"/>
        <v>237</v>
      </c>
      <c r="O83" s="135">
        <f t="shared" si="15"/>
        <v>46</v>
      </c>
      <c r="P83" s="136">
        <f>SUM(P74:P82)</f>
        <v>283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0.25" customHeight="1" x14ac:dyDescent="0.25">
      <c r="A84" s="400" t="s">
        <v>79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6" customHeight="1" thickBot="1" x14ac:dyDescent="0.3">
      <c r="A85" s="401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90" customFormat="1" ht="37.5" customHeight="1" thickBot="1" x14ac:dyDescent="0.3">
      <c r="A86" s="20" t="s">
        <v>53</v>
      </c>
      <c r="B86" s="387" t="s">
        <v>18</v>
      </c>
      <c r="C86" s="388"/>
      <c r="D86" s="389"/>
      <c r="E86" s="411" t="s">
        <v>19</v>
      </c>
      <c r="F86" s="412"/>
      <c r="G86" s="413"/>
      <c r="H86" s="387" t="s">
        <v>20</v>
      </c>
      <c r="I86" s="388"/>
      <c r="J86" s="389"/>
      <c r="K86" s="387" t="s">
        <v>33</v>
      </c>
      <c r="L86" s="388"/>
      <c r="M86" s="389"/>
      <c r="N86" s="387" t="s">
        <v>62</v>
      </c>
      <c r="O86" s="388"/>
      <c r="P86" s="389"/>
      <c r="Q86" s="384" t="s">
        <v>31</v>
      </c>
      <c r="R86" s="385"/>
      <c r="S86" s="38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69.75" customHeight="1" thickBot="1" x14ac:dyDescent="0.3">
      <c r="A87" s="21"/>
      <c r="B87" s="321" t="s">
        <v>43</v>
      </c>
      <c r="C87" s="14" t="s">
        <v>44</v>
      </c>
      <c r="D87" s="322" t="s">
        <v>4</v>
      </c>
      <c r="E87" s="321" t="s">
        <v>43</v>
      </c>
      <c r="F87" s="14" t="s">
        <v>44</v>
      </c>
      <c r="G87" s="322" t="s">
        <v>4</v>
      </c>
      <c r="H87" s="321" t="s">
        <v>43</v>
      </c>
      <c r="I87" s="14" t="s">
        <v>44</v>
      </c>
      <c r="J87" s="322" t="s">
        <v>4</v>
      </c>
      <c r="K87" s="321" t="s">
        <v>43</v>
      </c>
      <c r="L87" s="14" t="s">
        <v>44</v>
      </c>
      <c r="M87" s="322" t="s">
        <v>4</v>
      </c>
      <c r="N87" s="321" t="s">
        <v>43</v>
      </c>
      <c r="O87" s="14" t="s">
        <v>44</v>
      </c>
      <c r="P87" s="322" t="s">
        <v>4</v>
      </c>
      <c r="Q87" s="323" t="s">
        <v>43</v>
      </c>
      <c r="R87" s="14" t="s">
        <v>44</v>
      </c>
      <c r="S87" s="35" t="s">
        <v>4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0" customHeight="1" x14ac:dyDescent="0.25">
      <c r="A88" s="336" t="s">
        <v>5</v>
      </c>
      <c r="B88" s="338">
        <v>0</v>
      </c>
      <c r="C88" s="310">
        <v>7</v>
      </c>
      <c r="D88" s="315">
        <v>7</v>
      </c>
      <c r="E88" s="338">
        <v>0</v>
      </c>
      <c r="F88" s="310">
        <v>5</v>
      </c>
      <c r="G88" s="315">
        <v>5</v>
      </c>
      <c r="H88" s="338">
        <v>0</v>
      </c>
      <c r="I88" s="310">
        <v>9</v>
      </c>
      <c r="J88" s="316">
        <v>9</v>
      </c>
      <c r="K88" s="310">
        <v>1</v>
      </c>
      <c r="L88" s="310">
        <v>4</v>
      </c>
      <c r="M88" s="311">
        <v>5</v>
      </c>
      <c r="N88" s="317">
        <v>0</v>
      </c>
      <c r="O88" s="318">
        <v>0</v>
      </c>
      <c r="P88" s="319">
        <v>0</v>
      </c>
      <c r="Q88" s="303">
        <f t="shared" ref="Q88:S94" si="16">B88+E88+H88+K88+N88</f>
        <v>1</v>
      </c>
      <c r="R88" s="302">
        <f>C88+F88+I88+L88+O88</f>
        <v>25</v>
      </c>
      <c r="S88" s="320">
        <f t="shared" si="16"/>
        <v>26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x14ac:dyDescent="0.25">
      <c r="A89" s="336" t="s">
        <v>63</v>
      </c>
      <c r="B89" s="98">
        <v>0</v>
      </c>
      <c r="C89" s="99">
        <v>0</v>
      </c>
      <c r="D89" s="100">
        <v>0</v>
      </c>
      <c r="E89" s="98">
        <v>0</v>
      </c>
      <c r="F89" s="99">
        <v>2</v>
      </c>
      <c r="G89" s="100">
        <v>2</v>
      </c>
      <c r="H89" s="98">
        <v>0</v>
      </c>
      <c r="I89" s="99">
        <v>1</v>
      </c>
      <c r="J89" s="101">
        <v>1</v>
      </c>
      <c r="K89" s="102">
        <v>1</v>
      </c>
      <c r="L89" s="102">
        <v>1</v>
      </c>
      <c r="M89" s="103">
        <v>2</v>
      </c>
      <c r="N89" s="297">
        <v>0</v>
      </c>
      <c r="O89" s="298">
        <v>0</v>
      </c>
      <c r="P89" s="299">
        <v>0</v>
      </c>
      <c r="Q89" s="107">
        <f t="shared" si="16"/>
        <v>1</v>
      </c>
      <c r="R89" s="105">
        <f>C89+F89+I89+L89+O89</f>
        <v>4</v>
      </c>
      <c r="S89" s="109">
        <f t="shared" si="16"/>
        <v>5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40.5" customHeight="1" x14ac:dyDescent="0.25">
      <c r="A90" s="336" t="s">
        <v>71</v>
      </c>
      <c r="B90" s="294">
        <v>0</v>
      </c>
      <c r="C90" s="102">
        <v>0</v>
      </c>
      <c r="D90" s="103">
        <v>0</v>
      </c>
      <c r="E90" s="294">
        <v>0</v>
      </c>
      <c r="F90" s="102">
        <v>0</v>
      </c>
      <c r="G90" s="103">
        <v>0</v>
      </c>
      <c r="H90" s="294">
        <v>0</v>
      </c>
      <c r="I90" s="102">
        <v>0</v>
      </c>
      <c r="J90" s="295">
        <v>0</v>
      </c>
      <c r="K90" s="102">
        <v>0</v>
      </c>
      <c r="L90" s="102">
        <v>1</v>
      </c>
      <c r="M90" s="296">
        <v>1</v>
      </c>
      <c r="N90" s="297">
        <v>0</v>
      </c>
      <c r="O90" s="298">
        <v>0</v>
      </c>
      <c r="P90" s="299">
        <v>0</v>
      </c>
      <c r="Q90" s="107">
        <f t="shared" si="16"/>
        <v>0</v>
      </c>
      <c r="R90" s="105">
        <f>C90+F90+I90+L90+O90</f>
        <v>1</v>
      </c>
      <c r="S90" s="109">
        <f t="shared" si="16"/>
        <v>1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39" customHeight="1" x14ac:dyDescent="0.25">
      <c r="A91" s="339" t="s">
        <v>6</v>
      </c>
      <c r="B91" s="111">
        <v>0</v>
      </c>
      <c r="C91" s="112">
        <v>0</v>
      </c>
      <c r="D91" s="137">
        <v>0</v>
      </c>
      <c r="E91" s="111">
        <v>0</v>
      </c>
      <c r="F91" s="112">
        <v>2</v>
      </c>
      <c r="G91" s="137">
        <v>2</v>
      </c>
      <c r="H91" s="111">
        <v>0</v>
      </c>
      <c r="I91" s="112">
        <v>0</v>
      </c>
      <c r="J91" s="138">
        <v>0</v>
      </c>
      <c r="K91" s="112">
        <v>1</v>
      </c>
      <c r="L91" s="112">
        <v>0</v>
      </c>
      <c r="M91" s="113">
        <v>1</v>
      </c>
      <c r="N91" s="104">
        <v>1</v>
      </c>
      <c r="O91" s="105">
        <v>0</v>
      </c>
      <c r="P91" s="106">
        <v>1</v>
      </c>
      <c r="Q91" s="107">
        <f t="shared" si="16"/>
        <v>2</v>
      </c>
      <c r="R91" s="105">
        <f t="shared" si="16"/>
        <v>2</v>
      </c>
      <c r="S91" s="109">
        <f t="shared" si="16"/>
        <v>4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0" customHeight="1" x14ac:dyDescent="0.25">
      <c r="A92" s="340" t="s">
        <v>39</v>
      </c>
      <c r="B92" s="111">
        <v>0</v>
      </c>
      <c r="C92" s="112">
        <v>0</v>
      </c>
      <c r="D92" s="137">
        <v>0</v>
      </c>
      <c r="E92" s="111">
        <v>0</v>
      </c>
      <c r="F92" s="112">
        <v>0</v>
      </c>
      <c r="G92" s="137">
        <v>0</v>
      </c>
      <c r="H92" s="111">
        <v>0</v>
      </c>
      <c r="I92" s="112">
        <v>0</v>
      </c>
      <c r="J92" s="138">
        <v>0</v>
      </c>
      <c r="K92" s="112">
        <v>1</v>
      </c>
      <c r="L92" s="112">
        <v>0</v>
      </c>
      <c r="M92" s="113">
        <v>1</v>
      </c>
      <c r="N92" s="104">
        <v>0</v>
      </c>
      <c r="O92" s="105">
        <v>0</v>
      </c>
      <c r="P92" s="106">
        <v>0</v>
      </c>
      <c r="Q92" s="104">
        <f t="shared" si="16"/>
        <v>1</v>
      </c>
      <c r="R92" s="105">
        <f t="shared" si="16"/>
        <v>0</v>
      </c>
      <c r="S92" s="109">
        <f t="shared" si="16"/>
        <v>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27.75" customHeight="1" x14ac:dyDescent="0.25">
      <c r="A93" s="340" t="s">
        <v>36</v>
      </c>
      <c r="B93" s="107">
        <v>0</v>
      </c>
      <c r="C93" s="105">
        <v>5</v>
      </c>
      <c r="D93" s="108">
        <v>5</v>
      </c>
      <c r="E93" s="107">
        <v>0</v>
      </c>
      <c r="F93" s="105">
        <v>1</v>
      </c>
      <c r="G93" s="108">
        <v>1</v>
      </c>
      <c r="H93" s="107">
        <v>0</v>
      </c>
      <c r="I93" s="105">
        <v>4</v>
      </c>
      <c r="J93" s="108">
        <v>4</v>
      </c>
      <c r="K93" s="107">
        <v>0</v>
      </c>
      <c r="L93" s="105">
        <v>8</v>
      </c>
      <c r="M93" s="109">
        <v>8</v>
      </c>
      <c r="N93" s="104">
        <v>0</v>
      </c>
      <c r="O93" s="105">
        <v>0</v>
      </c>
      <c r="P93" s="106">
        <v>0</v>
      </c>
      <c r="Q93" s="107">
        <f t="shared" si="16"/>
        <v>0</v>
      </c>
      <c r="R93" s="105">
        <f t="shared" si="16"/>
        <v>18</v>
      </c>
      <c r="S93" s="109">
        <f t="shared" si="16"/>
        <v>18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9" customFormat="1" ht="42" customHeight="1" thickBot="1" x14ac:dyDescent="0.35">
      <c r="A94" s="341" t="s">
        <v>73</v>
      </c>
      <c r="B94" s="119">
        <v>0</v>
      </c>
      <c r="C94" s="139">
        <v>0</v>
      </c>
      <c r="D94" s="140">
        <v>0</v>
      </c>
      <c r="E94" s="119">
        <v>0</v>
      </c>
      <c r="F94" s="120">
        <v>2</v>
      </c>
      <c r="G94" s="140">
        <v>2</v>
      </c>
      <c r="H94" s="119">
        <v>0</v>
      </c>
      <c r="I94" s="120">
        <v>3</v>
      </c>
      <c r="J94" s="141">
        <v>3</v>
      </c>
      <c r="K94" s="120">
        <v>0</v>
      </c>
      <c r="L94" s="120">
        <v>1</v>
      </c>
      <c r="M94" s="121">
        <v>1</v>
      </c>
      <c r="N94" s="122">
        <v>0</v>
      </c>
      <c r="O94" s="123">
        <v>0</v>
      </c>
      <c r="P94" s="124">
        <v>0</v>
      </c>
      <c r="Q94" s="142">
        <f t="shared" si="16"/>
        <v>0</v>
      </c>
      <c r="R94" s="123">
        <f t="shared" si="16"/>
        <v>6</v>
      </c>
      <c r="S94" s="143">
        <f t="shared" si="16"/>
        <v>6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30.75" customHeight="1" thickBot="1" x14ac:dyDescent="0.35">
      <c r="A95" s="314" t="s">
        <v>54</v>
      </c>
      <c r="B95" s="131">
        <f t="shared" ref="B95:S95" si="17">SUM(B88:B94)</f>
        <v>0</v>
      </c>
      <c r="C95" s="144">
        <f t="shared" si="17"/>
        <v>12</v>
      </c>
      <c r="D95" s="145">
        <f t="shared" si="17"/>
        <v>12</v>
      </c>
      <c r="E95" s="131">
        <f t="shared" si="17"/>
        <v>0</v>
      </c>
      <c r="F95" s="132">
        <f t="shared" si="17"/>
        <v>12</v>
      </c>
      <c r="G95" s="145">
        <f t="shared" si="17"/>
        <v>12</v>
      </c>
      <c r="H95" s="146">
        <f t="shared" si="17"/>
        <v>0</v>
      </c>
      <c r="I95" s="147">
        <f t="shared" si="17"/>
        <v>17</v>
      </c>
      <c r="J95" s="148">
        <f t="shared" si="17"/>
        <v>17</v>
      </c>
      <c r="K95" s="132">
        <f t="shared" si="17"/>
        <v>4</v>
      </c>
      <c r="L95" s="132">
        <f t="shared" si="17"/>
        <v>15</v>
      </c>
      <c r="M95" s="132">
        <f t="shared" si="17"/>
        <v>19</v>
      </c>
      <c r="N95" s="134">
        <f t="shared" si="17"/>
        <v>1</v>
      </c>
      <c r="O95" s="135">
        <f t="shared" si="17"/>
        <v>0</v>
      </c>
      <c r="P95" s="136">
        <f t="shared" si="17"/>
        <v>1</v>
      </c>
      <c r="Q95" s="149">
        <f t="shared" si="17"/>
        <v>5</v>
      </c>
      <c r="R95" s="150">
        <f t="shared" si="17"/>
        <v>56</v>
      </c>
      <c r="S95" s="151">
        <f t="shared" si="17"/>
        <v>61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 x14ac:dyDescent="0.3">
      <c r="A96" s="71"/>
      <c r="B96" s="72"/>
      <c r="C96" s="73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4"/>
      <c r="O96" s="74"/>
      <c r="P96" s="74"/>
      <c r="Q96" s="74"/>
      <c r="R96" s="74"/>
      <c r="S96" s="7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27" customHeight="1" thickBot="1" x14ac:dyDescent="0.35">
      <c r="A97" s="75" t="s">
        <v>64</v>
      </c>
      <c r="B97" s="76">
        <f>N83+Q95</f>
        <v>242</v>
      </c>
      <c r="C97" s="76">
        <f>O83+R95</f>
        <v>102</v>
      </c>
      <c r="D97" s="77">
        <f>P83+S95</f>
        <v>344</v>
      </c>
      <c r="E97" s="72"/>
      <c r="F97" s="72"/>
      <c r="G97" s="72"/>
      <c r="H97" s="72"/>
      <c r="I97" s="72"/>
      <c r="J97" s="72"/>
      <c r="K97" s="72"/>
      <c r="L97" s="72"/>
      <c r="M97" s="72"/>
      <c r="N97" s="74"/>
      <c r="O97" s="74"/>
      <c r="P97" s="74"/>
      <c r="Q97" s="74"/>
      <c r="R97" s="74"/>
      <c r="S97" s="74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8.75" x14ac:dyDescent="0.3">
      <c r="A98" s="22"/>
      <c r="B98" s="22"/>
      <c r="C98" s="22"/>
      <c r="D98" s="2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22.5" x14ac:dyDescent="0.3">
      <c r="A99" s="376" t="s">
        <v>32</v>
      </c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26"/>
      <c r="R99" s="26"/>
      <c r="S99" s="26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0.25" customHeight="1" x14ac:dyDescent="0.3">
      <c r="A100" s="377" t="s">
        <v>74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26"/>
      <c r="R100" s="26"/>
      <c r="S100" s="2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27.75" customHeight="1" x14ac:dyDescent="0.25">
      <c r="A101" s="377" t="s">
        <v>23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0.5" customHeight="1" thickBot="1" x14ac:dyDescent="0.3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32.25" customHeight="1" thickBot="1" x14ac:dyDescent="0.3">
      <c r="A103" s="163" t="s">
        <v>50</v>
      </c>
      <c r="B103" s="378">
        <v>1</v>
      </c>
      <c r="C103" s="379"/>
      <c r="D103" s="380"/>
      <c r="E103" s="378">
        <v>2</v>
      </c>
      <c r="F103" s="379"/>
      <c r="G103" s="380"/>
      <c r="H103" s="378">
        <v>3</v>
      </c>
      <c r="I103" s="379"/>
      <c r="J103" s="380"/>
      <c r="K103" s="378">
        <v>4</v>
      </c>
      <c r="L103" s="379"/>
      <c r="M103" s="380"/>
      <c r="N103" s="378" t="s">
        <v>2</v>
      </c>
      <c r="O103" s="380"/>
      <c r="P103" s="373" t="s">
        <v>38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1.25" hidden="1" customHeight="1" thickBot="1" x14ac:dyDescent="0.3">
      <c r="A104" s="164"/>
      <c r="B104" s="381"/>
      <c r="C104" s="382"/>
      <c r="D104" s="383"/>
      <c r="E104" s="381"/>
      <c r="F104" s="382"/>
      <c r="G104" s="383"/>
      <c r="H104" s="381"/>
      <c r="I104" s="382"/>
      <c r="J104" s="383"/>
      <c r="K104" s="381"/>
      <c r="L104" s="382"/>
      <c r="M104" s="383"/>
      <c r="N104" s="381"/>
      <c r="O104" s="383"/>
      <c r="P104" s="37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90" customHeight="1" thickBot="1" x14ac:dyDescent="0.3">
      <c r="A105" s="165"/>
      <c r="B105" s="15" t="s">
        <v>43</v>
      </c>
      <c r="C105" s="29" t="s">
        <v>44</v>
      </c>
      <c r="D105" s="30" t="s">
        <v>4</v>
      </c>
      <c r="E105" s="15" t="s">
        <v>43</v>
      </c>
      <c r="F105" s="29" t="s">
        <v>44</v>
      </c>
      <c r="G105" s="30" t="s">
        <v>4</v>
      </c>
      <c r="H105" s="15" t="s">
        <v>43</v>
      </c>
      <c r="I105" s="29" t="s">
        <v>44</v>
      </c>
      <c r="J105" s="30" t="s">
        <v>4</v>
      </c>
      <c r="K105" s="15" t="s">
        <v>43</v>
      </c>
      <c r="L105" s="29" t="s">
        <v>44</v>
      </c>
      <c r="M105" s="30" t="s">
        <v>4</v>
      </c>
      <c r="N105" s="15" t="s">
        <v>43</v>
      </c>
      <c r="O105" s="29" t="s">
        <v>44</v>
      </c>
      <c r="P105" s="375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 t="s">
        <v>56</v>
      </c>
      <c r="AE105" s="13"/>
      <c r="AF105" s="13"/>
      <c r="AG105" s="13"/>
      <c r="AH105" s="13"/>
    </row>
    <row r="106" spans="1:34" ht="35.25" customHeight="1" x14ac:dyDescent="0.25">
      <c r="A106" s="301" t="s">
        <v>24</v>
      </c>
      <c r="B106" s="333">
        <v>150</v>
      </c>
      <c r="C106" s="324">
        <v>127</v>
      </c>
      <c r="D106" s="325">
        <v>277</v>
      </c>
      <c r="E106" s="333">
        <v>145</v>
      </c>
      <c r="F106" s="324">
        <v>118</v>
      </c>
      <c r="G106" s="325">
        <v>263</v>
      </c>
      <c r="H106" s="333">
        <v>140</v>
      </c>
      <c r="I106" s="324">
        <v>114</v>
      </c>
      <c r="J106" s="326">
        <v>254</v>
      </c>
      <c r="K106" s="327">
        <v>136</v>
      </c>
      <c r="L106" s="324">
        <v>23</v>
      </c>
      <c r="M106" s="326">
        <v>159</v>
      </c>
      <c r="N106" s="232">
        <f>B106+E106+H106+K106</f>
        <v>571</v>
      </c>
      <c r="O106" s="233">
        <f>C106+F106+I106+L106</f>
        <v>382</v>
      </c>
      <c r="P106" s="234">
        <f>D106+G106+J106+M106</f>
        <v>953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44.25" customHeight="1" x14ac:dyDescent="0.3">
      <c r="A107" s="235" t="s">
        <v>60</v>
      </c>
      <c r="B107" s="236">
        <v>105</v>
      </c>
      <c r="C107" s="237">
        <v>95</v>
      </c>
      <c r="D107" s="238">
        <v>200</v>
      </c>
      <c r="E107" s="236">
        <v>113</v>
      </c>
      <c r="F107" s="237">
        <v>51</v>
      </c>
      <c r="G107" s="238">
        <v>164</v>
      </c>
      <c r="H107" s="236">
        <v>92</v>
      </c>
      <c r="I107" s="237">
        <v>16</v>
      </c>
      <c r="J107" s="239">
        <v>108</v>
      </c>
      <c r="K107" s="240">
        <v>37</v>
      </c>
      <c r="L107" s="237">
        <v>4</v>
      </c>
      <c r="M107" s="239">
        <v>41</v>
      </c>
      <c r="N107" s="232">
        <f t="shared" ref="N107:P112" si="18">B107+E107+H107+K107</f>
        <v>347</v>
      </c>
      <c r="O107" s="233">
        <f t="shared" si="18"/>
        <v>166</v>
      </c>
      <c r="P107" s="234">
        <f t="shared" si="18"/>
        <v>513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30.75" customHeight="1" x14ac:dyDescent="0.25">
      <c r="A108" s="241" t="s">
        <v>25</v>
      </c>
      <c r="B108" s="236">
        <v>94</v>
      </c>
      <c r="C108" s="237">
        <v>72</v>
      </c>
      <c r="D108" s="238">
        <v>166</v>
      </c>
      <c r="E108" s="236">
        <v>91</v>
      </c>
      <c r="F108" s="237">
        <v>20</v>
      </c>
      <c r="G108" s="238">
        <v>111</v>
      </c>
      <c r="H108" s="236">
        <v>80</v>
      </c>
      <c r="I108" s="237">
        <v>3</v>
      </c>
      <c r="J108" s="238">
        <v>83</v>
      </c>
      <c r="K108" s="236">
        <v>56</v>
      </c>
      <c r="L108" s="237">
        <v>2</v>
      </c>
      <c r="M108" s="239">
        <v>58</v>
      </c>
      <c r="N108" s="242">
        <f>B108+E108+H108+K108</f>
        <v>321</v>
      </c>
      <c r="O108" s="243">
        <f t="shared" si="18"/>
        <v>97</v>
      </c>
      <c r="P108" s="234">
        <f t="shared" si="18"/>
        <v>418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3.5" customHeight="1" x14ac:dyDescent="0.25">
      <c r="A109" s="244" t="s">
        <v>26</v>
      </c>
      <c r="B109" s="245">
        <v>185</v>
      </c>
      <c r="C109" s="246">
        <v>133</v>
      </c>
      <c r="D109" s="247">
        <v>318</v>
      </c>
      <c r="E109" s="245">
        <v>181</v>
      </c>
      <c r="F109" s="246">
        <v>30</v>
      </c>
      <c r="G109" s="247">
        <v>211</v>
      </c>
      <c r="H109" s="245">
        <v>169</v>
      </c>
      <c r="I109" s="246">
        <v>23</v>
      </c>
      <c r="J109" s="247">
        <v>192</v>
      </c>
      <c r="K109" s="245">
        <v>116</v>
      </c>
      <c r="L109" s="246">
        <v>4</v>
      </c>
      <c r="M109" s="248">
        <v>120</v>
      </c>
      <c r="N109" s="249">
        <f t="shared" si="18"/>
        <v>651</v>
      </c>
      <c r="O109" s="250">
        <f t="shared" si="18"/>
        <v>190</v>
      </c>
      <c r="P109" s="251">
        <f t="shared" si="18"/>
        <v>841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9.25" customHeight="1" x14ac:dyDescent="0.25">
      <c r="A110" s="241" t="s">
        <v>27</v>
      </c>
      <c r="B110" s="252">
        <v>68</v>
      </c>
      <c r="C110" s="253">
        <v>41</v>
      </c>
      <c r="D110" s="254">
        <v>109</v>
      </c>
      <c r="E110" s="252">
        <v>61</v>
      </c>
      <c r="F110" s="253">
        <v>12</v>
      </c>
      <c r="G110" s="255">
        <v>73</v>
      </c>
      <c r="H110" s="256">
        <v>56</v>
      </c>
      <c r="I110" s="253">
        <v>0</v>
      </c>
      <c r="J110" s="254">
        <v>56</v>
      </c>
      <c r="K110" s="252">
        <v>33</v>
      </c>
      <c r="L110" s="253">
        <v>0</v>
      </c>
      <c r="M110" s="255">
        <v>33</v>
      </c>
      <c r="N110" s="242">
        <f t="shared" si="18"/>
        <v>218</v>
      </c>
      <c r="O110" s="257">
        <f t="shared" si="18"/>
        <v>53</v>
      </c>
      <c r="P110" s="234">
        <f t="shared" si="18"/>
        <v>271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34.5" customHeight="1" x14ac:dyDescent="0.25">
      <c r="A111" s="258" t="s">
        <v>28</v>
      </c>
      <c r="B111" s="259">
        <v>124</v>
      </c>
      <c r="C111" s="260">
        <v>173</v>
      </c>
      <c r="D111" s="261">
        <v>297</v>
      </c>
      <c r="E111" s="259">
        <v>124</v>
      </c>
      <c r="F111" s="260">
        <v>156</v>
      </c>
      <c r="G111" s="261">
        <v>280</v>
      </c>
      <c r="H111" s="259">
        <v>125</v>
      </c>
      <c r="I111" s="260">
        <v>80</v>
      </c>
      <c r="J111" s="261">
        <v>205</v>
      </c>
      <c r="K111" s="259">
        <v>0</v>
      </c>
      <c r="L111" s="260">
        <v>0</v>
      </c>
      <c r="M111" s="262">
        <v>0</v>
      </c>
      <c r="N111" s="232">
        <f t="shared" si="18"/>
        <v>373</v>
      </c>
      <c r="O111" s="263">
        <f t="shared" si="18"/>
        <v>409</v>
      </c>
      <c r="P111" s="264">
        <f>D111+G111+J111+M111</f>
        <v>782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41.25" thickBot="1" x14ac:dyDescent="0.3">
      <c r="A112" s="229" t="s">
        <v>49</v>
      </c>
      <c r="B112" s="265">
        <v>72</v>
      </c>
      <c r="C112" s="266">
        <v>142</v>
      </c>
      <c r="D112" s="267">
        <v>214</v>
      </c>
      <c r="E112" s="265">
        <v>59</v>
      </c>
      <c r="F112" s="266">
        <v>132</v>
      </c>
      <c r="G112" s="267">
        <v>191</v>
      </c>
      <c r="H112" s="265">
        <v>56</v>
      </c>
      <c r="I112" s="266">
        <v>74</v>
      </c>
      <c r="J112" s="267">
        <v>130</v>
      </c>
      <c r="K112" s="265">
        <v>51</v>
      </c>
      <c r="L112" s="266">
        <v>6</v>
      </c>
      <c r="M112" s="268">
        <v>57</v>
      </c>
      <c r="N112" s="269">
        <f t="shared" si="18"/>
        <v>238</v>
      </c>
      <c r="O112" s="270">
        <f t="shared" si="18"/>
        <v>354</v>
      </c>
      <c r="P112" s="271">
        <f t="shared" si="18"/>
        <v>592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7" customHeight="1" thickBot="1" x14ac:dyDescent="0.3">
      <c r="A113" s="36" t="s">
        <v>52</v>
      </c>
      <c r="B113" s="152">
        <f t="shared" ref="B113:P113" si="19">SUM(B106:B112)</f>
        <v>798</v>
      </c>
      <c r="C113" s="153">
        <f t="shared" si="19"/>
        <v>783</v>
      </c>
      <c r="D113" s="154">
        <f t="shared" si="19"/>
        <v>1581</v>
      </c>
      <c r="E113" s="152">
        <f t="shared" si="19"/>
        <v>774</v>
      </c>
      <c r="F113" s="153">
        <f t="shared" si="19"/>
        <v>519</v>
      </c>
      <c r="G113" s="154">
        <f t="shared" si="19"/>
        <v>1293</v>
      </c>
      <c r="H113" s="152">
        <f t="shared" si="19"/>
        <v>718</v>
      </c>
      <c r="I113" s="153">
        <f t="shared" si="19"/>
        <v>310</v>
      </c>
      <c r="J113" s="155">
        <f t="shared" si="19"/>
        <v>1028</v>
      </c>
      <c r="K113" s="156">
        <f t="shared" si="19"/>
        <v>429</v>
      </c>
      <c r="L113" s="153">
        <f t="shared" si="19"/>
        <v>39</v>
      </c>
      <c r="M113" s="155">
        <f t="shared" si="19"/>
        <v>468</v>
      </c>
      <c r="N113" s="157">
        <f t="shared" si="19"/>
        <v>2719</v>
      </c>
      <c r="O113" s="158">
        <f t="shared" si="19"/>
        <v>1651</v>
      </c>
      <c r="P113" s="159">
        <f t="shared" si="19"/>
        <v>4370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6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2.5" x14ac:dyDescent="0.3">
      <c r="A115" s="376" t="s">
        <v>29</v>
      </c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8" customHeight="1" x14ac:dyDescent="0.25">
      <c r="A116" s="377" t="s">
        <v>74</v>
      </c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29.25" customHeight="1" x14ac:dyDescent="0.3">
      <c r="A117" s="376" t="s">
        <v>23</v>
      </c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.75" customHeight="1" thickBot="1" x14ac:dyDescent="0.3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3.75" customHeight="1" thickBot="1" x14ac:dyDescent="0.3">
      <c r="A119" s="163" t="s">
        <v>51</v>
      </c>
      <c r="B119" s="378">
        <v>1</v>
      </c>
      <c r="C119" s="379"/>
      <c r="D119" s="380"/>
      <c r="E119" s="378">
        <v>2</v>
      </c>
      <c r="F119" s="379"/>
      <c r="G119" s="380"/>
      <c r="H119" s="378">
        <v>3</v>
      </c>
      <c r="I119" s="379"/>
      <c r="J119" s="380"/>
      <c r="K119" s="378">
        <v>4</v>
      </c>
      <c r="L119" s="379"/>
      <c r="M119" s="380"/>
      <c r="N119" s="378" t="s">
        <v>2</v>
      </c>
      <c r="O119" s="380"/>
      <c r="P119" s="373" t="s">
        <v>34</v>
      </c>
      <c r="Q119" s="13"/>
      <c r="R119" s="13"/>
      <c r="S119" s="13"/>
      <c r="T119" s="13" t="s">
        <v>67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 t="s">
        <v>59</v>
      </c>
      <c r="AE119" s="13"/>
      <c r="AF119" s="13"/>
      <c r="AG119" s="13"/>
      <c r="AH119" s="13"/>
    </row>
    <row r="120" spans="1:34" ht="42" hidden="1" customHeight="1" thickBot="1" x14ac:dyDescent="0.3">
      <c r="A120" s="164"/>
      <c r="B120" s="381"/>
      <c r="C120" s="382"/>
      <c r="D120" s="383"/>
      <c r="E120" s="381"/>
      <c r="F120" s="382"/>
      <c r="G120" s="383"/>
      <c r="H120" s="381"/>
      <c r="I120" s="382"/>
      <c r="J120" s="383"/>
      <c r="K120" s="381"/>
      <c r="L120" s="382"/>
      <c r="M120" s="383"/>
      <c r="N120" s="381"/>
      <c r="O120" s="383"/>
      <c r="P120" s="374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87.75" customHeight="1" thickBot="1" x14ac:dyDescent="0.3">
      <c r="A121" s="165"/>
      <c r="B121" s="15" t="s">
        <v>43</v>
      </c>
      <c r="C121" s="29" t="s">
        <v>44</v>
      </c>
      <c r="D121" s="30" t="s">
        <v>4</v>
      </c>
      <c r="E121" s="15" t="s">
        <v>43</v>
      </c>
      <c r="F121" s="29" t="s">
        <v>44</v>
      </c>
      <c r="G121" s="30" t="s">
        <v>4</v>
      </c>
      <c r="H121" s="15" t="s">
        <v>43</v>
      </c>
      <c r="I121" s="29" t="s">
        <v>44</v>
      </c>
      <c r="J121" s="30" t="s">
        <v>4</v>
      </c>
      <c r="K121" s="15" t="s">
        <v>43</v>
      </c>
      <c r="L121" s="29" t="s">
        <v>44</v>
      </c>
      <c r="M121" s="30" t="s">
        <v>4</v>
      </c>
      <c r="N121" s="15" t="s">
        <v>43</v>
      </c>
      <c r="O121" s="29" t="s">
        <v>44</v>
      </c>
      <c r="P121" s="375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9.75" customHeight="1" x14ac:dyDescent="0.3">
      <c r="A122" s="235" t="s">
        <v>60</v>
      </c>
      <c r="B122" s="334">
        <v>8</v>
      </c>
      <c r="C122" s="328">
        <v>31</v>
      </c>
      <c r="D122" s="329">
        <v>39</v>
      </c>
      <c r="E122" s="334">
        <v>9</v>
      </c>
      <c r="F122" s="328">
        <v>22</v>
      </c>
      <c r="G122" s="329">
        <v>31</v>
      </c>
      <c r="H122" s="334">
        <v>9</v>
      </c>
      <c r="I122" s="328">
        <v>31</v>
      </c>
      <c r="J122" s="329">
        <v>40</v>
      </c>
      <c r="K122" s="334">
        <v>18</v>
      </c>
      <c r="L122" s="328">
        <v>5</v>
      </c>
      <c r="M122" s="330">
        <v>23</v>
      </c>
      <c r="N122" s="331">
        <f t="shared" ref="N122:P125" si="20">B122+E122+H122+K122</f>
        <v>44</v>
      </c>
      <c r="O122" s="332">
        <f t="shared" si="20"/>
        <v>89</v>
      </c>
      <c r="P122" s="272">
        <f t="shared" si="20"/>
        <v>133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1.5" customHeight="1" x14ac:dyDescent="0.25">
      <c r="A123" s="241" t="s">
        <v>25</v>
      </c>
      <c r="B123" s="273">
        <v>0</v>
      </c>
      <c r="C123" s="274">
        <v>26</v>
      </c>
      <c r="D123" s="275">
        <v>26</v>
      </c>
      <c r="E123" s="273">
        <v>0</v>
      </c>
      <c r="F123" s="274">
        <v>33</v>
      </c>
      <c r="G123" s="275">
        <v>33</v>
      </c>
      <c r="H123" s="273">
        <v>0</v>
      </c>
      <c r="I123" s="274">
        <v>30</v>
      </c>
      <c r="J123" s="275">
        <v>30</v>
      </c>
      <c r="K123" s="273">
        <v>0</v>
      </c>
      <c r="L123" s="274">
        <v>0</v>
      </c>
      <c r="M123" s="275">
        <v>0</v>
      </c>
      <c r="N123" s="276">
        <f>B123+E123+H123+K123</f>
        <v>0</v>
      </c>
      <c r="O123" s="277">
        <f t="shared" si="20"/>
        <v>89</v>
      </c>
      <c r="P123" s="272">
        <f t="shared" si="20"/>
        <v>89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46.5" customHeight="1" x14ac:dyDescent="0.25">
      <c r="A124" s="241" t="s">
        <v>26</v>
      </c>
      <c r="B124" s="273">
        <v>19</v>
      </c>
      <c r="C124" s="274">
        <v>23</v>
      </c>
      <c r="D124" s="275">
        <v>42</v>
      </c>
      <c r="E124" s="273">
        <v>20</v>
      </c>
      <c r="F124" s="274">
        <v>24</v>
      </c>
      <c r="G124" s="275">
        <v>44</v>
      </c>
      <c r="H124" s="273">
        <v>37</v>
      </c>
      <c r="I124" s="274">
        <v>25</v>
      </c>
      <c r="J124" s="275">
        <v>62</v>
      </c>
      <c r="K124" s="273">
        <v>35</v>
      </c>
      <c r="L124" s="274">
        <v>20</v>
      </c>
      <c r="M124" s="278">
        <v>55</v>
      </c>
      <c r="N124" s="242">
        <f>B124+E124+H124+K124</f>
        <v>111</v>
      </c>
      <c r="O124" s="277">
        <f t="shared" si="20"/>
        <v>92</v>
      </c>
      <c r="P124" s="272">
        <f t="shared" si="20"/>
        <v>203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30.75" customHeight="1" thickBot="1" x14ac:dyDescent="0.3">
      <c r="A125" s="241" t="s">
        <v>27</v>
      </c>
      <c r="B125" s="279">
        <v>12</v>
      </c>
      <c r="C125" s="280">
        <v>33</v>
      </c>
      <c r="D125" s="281">
        <v>45</v>
      </c>
      <c r="E125" s="279">
        <v>15</v>
      </c>
      <c r="F125" s="280">
        <v>25</v>
      </c>
      <c r="G125" s="281">
        <v>40</v>
      </c>
      <c r="H125" s="279">
        <v>10</v>
      </c>
      <c r="I125" s="280">
        <v>26</v>
      </c>
      <c r="J125" s="281">
        <v>36</v>
      </c>
      <c r="K125" s="279">
        <v>13</v>
      </c>
      <c r="L125" s="280">
        <v>12</v>
      </c>
      <c r="M125" s="281">
        <v>25</v>
      </c>
      <c r="N125" s="282">
        <f t="shared" si="20"/>
        <v>50</v>
      </c>
      <c r="O125" s="283">
        <f t="shared" si="20"/>
        <v>96</v>
      </c>
      <c r="P125" s="272">
        <f t="shared" si="20"/>
        <v>146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32.25" customHeight="1" thickBot="1" x14ac:dyDescent="0.3">
      <c r="A126" s="36" t="s">
        <v>52</v>
      </c>
      <c r="B126" s="160">
        <f>SUM(B122:B125)</f>
        <v>39</v>
      </c>
      <c r="C126" s="160">
        <f t="shared" ref="C126:P126" si="21">SUM(C122:C125)</f>
        <v>113</v>
      </c>
      <c r="D126" s="160">
        <f t="shared" si="21"/>
        <v>152</v>
      </c>
      <c r="E126" s="160">
        <f t="shared" si="21"/>
        <v>44</v>
      </c>
      <c r="F126" s="160">
        <f t="shared" si="21"/>
        <v>104</v>
      </c>
      <c r="G126" s="160">
        <f t="shared" si="21"/>
        <v>148</v>
      </c>
      <c r="H126" s="160">
        <f t="shared" si="21"/>
        <v>56</v>
      </c>
      <c r="I126" s="160">
        <f t="shared" si="21"/>
        <v>112</v>
      </c>
      <c r="J126" s="160">
        <f t="shared" si="21"/>
        <v>168</v>
      </c>
      <c r="K126" s="160">
        <f t="shared" si="21"/>
        <v>66</v>
      </c>
      <c r="L126" s="160">
        <f t="shared" si="21"/>
        <v>37</v>
      </c>
      <c r="M126" s="160">
        <f t="shared" si="21"/>
        <v>103</v>
      </c>
      <c r="N126" s="161">
        <f t="shared" si="21"/>
        <v>205</v>
      </c>
      <c r="O126" s="161">
        <f t="shared" si="21"/>
        <v>366</v>
      </c>
      <c r="P126" s="162">
        <f t="shared" si="21"/>
        <v>571</v>
      </c>
      <c r="Q126" s="13"/>
      <c r="R126" s="13"/>
      <c r="S126" s="13"/>
    </row>
    <row r="127" spans="1:34" ht="35.2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34" ht="3.75" customHeight="1" thickBot="1" x14ac:dyDescent="0.25"/>
    <row r="129" spans="1:12" ht="26.25" customHeight="1" thickBot="1" x14ac:dyDescent="0.25">
      <c r="A129" s="69" t="s">
        <v>30</v>
      </c>
      <c r="B129" s="69">
        <f>N113+N126</f>
        <v>2924</v>
      </c>
      <c r="C129" s="69">
        <f>O113+O126</f>
        <v>2017</v>
      </c>
      <c r="D129" s="70">
        <f>SUM(B129:C129)</f>
        <v>4941</v>
      </c>
    </row>
    <row r="130" spans="1:12" ht="2.25" customHeight="1" x14ac:dyDescent="0.25">
      <c r="B130" s="13"/>
      <c r="C130" s="13"/>
      <c r="D130" s="13"/>
    </row>
    <row r="131" spans="1:12" ht="13.5" thickBot="1" x14ac:dyDescent="0.25"/>
    <row r="132" spans="1:12" ht="31.5" customHeight="1" thickBot="1" x14ac:dyDescent="0.25">
      <c r="A132" s="69" t="s">
        <v>48</v>
      </c>
      <c r="B132" s="70">
        <f>B68+B97+B129</f>
        <v>19676</v>
      </c>
      <c r="C132" s="70">
        <f>C68+C97+C129</f>
        <v>9483</v>
      </c>
      <c r="D132" s="70">
        <f>D68+D97+D129</f>
        <v>29159</v>
      </c>
      <c r="L132" s="1" t="s">
        <v>67</v>
      </c>
    </row>
    <row r="136" spans="1:12" ht="20.25" x14ac:dyDescent="0.3">
      <c r="B136" s="31"/>
    </row>
    <row r="137" spans="1:12" ht="26.25" x14ac:dyDescent="0.4">
      <c r="A137" s="97"/>
      <c r="B137" s="97"/>
      <c r="C137" s="97"/>
      <c r="D137" s="97"/>
      <c r="E137" s="97"/>
      <c r="F137" s="97"/>
      <c r="G137" s="97"/>
      <c r="H137" s="97"/>
    </row>
  </sheetData>
  <mergeCells count="89">
    <mergeCell ref="A21:AE21"/>
    <mergeCell ref="Q86:S86"/>
    <mergeCell ref="A84:P85"/>
    <mergeCell ref="B86:D86"/>
    <mergeCell ref="E86:G86"/>
    <mergeCell ref="H86:J86"/>
    <mergeCell ref="K86:M86"/>
    <mergeCell ref="N86:P86"/>
    <mergeCell ref="B72:D72"/>
    <mergeCell ref="E72:G72"/>
    <mergeCell ref="E56:G57"/>
    <mergeCell ref="H56:J57"/>
    <mergeCell ref="K56:M57"/>
    <mergeCell ref="N56:P57"/>
    <mergeCell ref="Q56:S57"/>
    <mergeCell ref="T56:V56"/>
    <mergeCell ref="AF24:AG24"/>
    <mergeCell ref="N72:P72"/>
    <mergeCell ref="A115:P115"/>
    <mergeCell ref="A116:P116"/>
    <mergeCell ref="A117:P117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P119:P121"/>
    <mergeCell ref="A99:P99"/>
    <mergeCell ref="A100:P100"/>
    <mergeCell ref="A101:P101"/>
    <mergeCell ref="B103:D104"/>
    <mergeCell ref="E103:G104"/>
    <mergeCell ref="H103:J104"/>
    <mergeCell ref="K103:M104"/>
    <mergeCell ref="N103:O104"/>
    <mergeCell ref="P103:P105"/>
    <mergeCell ref="B119:D120"/>
    <mergeCell ref="E119:G120"/>
    <mergeCell ref="H119:J120"/>
    <mergeCell ref="K119:M120"/>
    <mergeCell ref="N119:O120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2019-07-17T11:22:45Z</cp:lastPrinted>
  <dcterms:created xsi:type="dcterms:W3CDTF">2015-04-10T12:01:21Z</dcterms:created>
  <dcterms:modified xsi:type="dcterms:W3CDTF">2021-06-07T07:03:50Z</dcterms:modified>
</cp:coreProperties>
</file>